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4.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5.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7.xml" ContentType="application/vnd.openxmlformats-officedocument.spreadsheetml.pivotTab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8.xml" ContentType="application/vnd.openxmlformats-officedocument.spreadsheetml.pivotTab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9.xml" ContentType="application/vnd.openxmlformats-officedocument.spreadsheetml.pivotTab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0.xml" ContentType="application/vnd.openxmlformats-officedocument.spreadsheetml.pivotTab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eorge Gonos\Documents\INFORMODAL\"/>
    </mc:Choice>
  </mc:AlternateContent>
  <bookViews>
    <workbookView xWindow="0" yWindow="0" windowWidth="28800" windowHeight="12710" tabRatio="885" firstSheet="1" activeTab="2"/>
  </bookViews>
  <sheets>
    <sheet name="DATA GENERATOR" sheetId="9" state="hidden" r:id="rId1"/>
    <sheet name="DATABASE" sheetId="1" r:id="rId2"/>
    <sheet name="SLS BY CUSTOMER BY SLSMAN" sheetId="8" r:id="rId3"/>
    <sheet name="SLS BY CUST BY SLSMAN BY PROD" sheetId="13" r:id="rId4"/>
    <sheet name="SLS BY INDUSTRY BY CUST TYPE" sheetId="6" r:id="rId5"/>
    <sheet name="SLS BY INDUSTRY BY SLSMAN" sheetId="10" r:id="rId6"/>
    <sheet name="CROSS REGION SHIPMENTS" sheetId="11" r:id="rId7"/>
    <sheet name="SLS BY PROD TYPE BY INDUSTRY" sheetId="5" r:id="rId8"/>
    <sheet name="DISC GP PROFIT BY REGION" sheetId="16" r:id="rId9"/>
    <sheet name="SAES TRANS PER IND AND TYPE" sheetId="18" r:id="rId10"/>
    <sheet name="DISC GP PROFIT BY CUST TYPE" sheetId="17" r:id="rId11"/>
    <sheet name="SLS DISC GP BY SALESMAN" sheetId="15" r:id="rId12"/>
    <sheet name="QTY BY CUST BY SLSMAN BY PROD" sheetId="14" r:id="rId13"/>
    <sheet name="QTY SOLD BY INDUSTRY BY SLSMAN" sheetId="12" r:id="rId14"/>
    <sheet name="DATA REFS" sheetId="4" state="hidden" r:id="rId15"/>
    <sheet name="CUST AND PROD REFS" sheetId="3" state="hidden" r:id="rId16"/>
  </sheets>
  <calcPr calcId="152511"/>
  <pivotCaches>
    <pivotCache cacheId="0" r:id="rId17"/>
    <pivotCache cacheId="1" r:id="rId18"/>
    <pivotCache cacheId="2" r:id="rId19"/>
    <pivotCache cacheId="3" r:id="rId2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999" i="1" l="1"/>
  <c r="R999" i="1"/>
  <c r="Q999" i="1"/>
  <c r="S998" i="1"/>
  <c r="R998" i="1"/>
  <c r="Q998" i="1"/>
  <c r="S997" i="1"/>
  <c r="R997" i="1"/>
  <c r="Q997" i="1"/>
  <c r="S996" i="1"/>
  <c r="R996" i="1"/>
  <c r="Q996" i="1"/>
  <c r="S995" i="1"/>
  <c r="R995" i="1"/>
  <c r="Q995" i="1"/>
  <c r="S994" i="1"/>
  <c r="R994" i="1"/>
  <c r="Q994" i="1"/>
  <c r="S993" i="1"/>
  <c r="R993" i="1"/>
  <c r="Q993" i="1"/>
  <c r="S992" i="1"/>
  <c r="R992" i="1"/>
  <c r="Q992" i="1"/>
  <c r="S991" i="1"/>
  <c r="R991" i="1"/>
  <c r="Q991" i="1"/>
  <c r="S990" i="1"/>
  <c r="R990" i="1"/>
  <c r="Q990" i="1"/>
  <c r="S989" i="1"/>
  <c r="R989" i="1"/>
  <c r="Q989" i="1"/>
  <c r="S988" i="1"/>
  <c r="R988" i="1"/>
  <c r="Q988" i="1"/>
  <c r="S987" i="1"/>
  <c r="R987" i="1"/>
  <c r="Q987" i="1"/>
  <c r="S986" i="1"/>
  <c r="R986" i="1"/>
  <c r="Q986" i="1"/>
  <c r="S985" i="1"/>
  <c r="R985" i="1"/>
  <c r="Q985" i="1"/>
  <c r="S984" i="1"/>
  <c r="R984" i="1"/>
  <c r="Q984" i="1"/>
  <c r="S983" i="1"/>
  <c r="R983" i="1"/>
  <c r="Q983" i="1"/>
  <c r="S982" i="1"/>
  <c r="R982" i="1"/>
  <c r="Q982" i="1"/>
  <c r="S981" i="1"/>
  <c r="R981" i="1"/>
  <c r="Q981" i="1"/>
  <c r="S980" i="1"/>
  <c r="R980" i="1"/>
  <c r="Q980" i="1"/>
  <c r="S979" i="1"/>
  <c r="R979" i="1"/>
  <c r="Q979" i="1"/>
  <c r="S978" i="1"/>
  <c r="R978" i="1"/>
  <c r="Q978" i="1"/>
  <c r="S977" i="1"/>
  <c r="R977" i="1"/>
  <c r="Q977" i="1"/>
  <c r="S976" i="1"/>
  <c r="R976" i="1"/>
  <c r="Q976" i="1"/>
  <c r="S975" i="1"/>
  <c r="R975" i="1"/>
  <c r="Q975" i="1"/>
  <c r="S974" i="1"/>
  <c r="R974" i="1"/>
  <c r="Q974" i="1"/>
  <c r="S973" i="1"/>
  <c r="R973" i="1"/>
  <c r="Q973" i="1"/>
  <c r="S972" i="1"/>
  <c r="R972" i="1"/>
  <c r="Q972" i="1"/>
  <c r="S971" i="1"/>
  <c r="R971" i="1"/>
  <c r="Q971" i="1"/>
  <c r="S970" i="1"/>
  <c r="R970" i="1"/>
  <c r="Q970" i="1"/>
  <c r="S969" i="1"/>
  <c r="R969" i="1"/>
  <c r="Q969" i="1"/>
  <c r="S968" i="1"/>
  <c r="R968" i="1"/>
  <c r="Q968" i="1"/>
  <c r="S967" i="1"/>
  <c r="R967" i="1"/>
  <c r="Q967" i="1"/>
  <c r="S966" i="1"/>
  <c r="R966" i="1"/>
  <c r="Q966" i="1"/>
  <c r="S965" i="1"/>
  <c r="R965" i="1"/>
  <c r="Q965" i="1"/>
  <c r="S964" i="1"/>
  <c r="R964" i="1"/>
  <c r="Q964" i="1"/>
  <c r="S963" i="1"/>
  <c r="R963" i="1"/>
  <c r="Q963" i="1"/>
  <c r="S962" i="1"/>
  <c r="R962" i="1"/>
  <c r="Q962" i="1"/>
  <c r="S961" i="1"/>
  <c r="R961" i="1"/>
  <c r="Q961" i="1"/>
  <c r="S960" i="1"/>
  <c r="R960" i="1"/>
  <c r="Q960" i="1"/>
  <c r="S959" i="1"/>
  <c r="R959" i="1"/>
  <c r="Q959" i="1"/>
  <c r="S958" i="1"/>
  <c r="R958" i="1"/>
  <c r="Q958" i="1"/>
  <c r="S957" i="1"/>
  <c r="R957" i="1"/>
  <c r="Q957" i="1"/>
  <c r="S956" i="1"/>
  <c r="R956" i="1"/>
  <c r="Q956" i="1"/>
  <c r="S955" i="1"/>
  <c r="R955" i="1"/>
  <c r="Q955" i="1"/>
  <c r="S954" i="1"/>
  <c r="R954" i="1"/>
  <c r="Q954" i="1"/>
  <c r="S953" i="1"/>
  <c r="R953" i="1"/>
  <c r="Q953" i="1"/>
  <c r="S952" i="1"/>
  <c r="R952" i="1"/>
  <c r="Q952" i="1"/>
  <c r="S951" i="1"/>
  <c r="R951" i="1"/>
  <c r="Q951" i="1"/>
  <c r="S950" i="1"/>
  <c r="R950" i="1"/>
  <c r="Q950" i="1"/>
  <c r="S949" i="1"/>
  <c r="R949" i="1"/>
  <c r="Q949" i="1"/>
  <c r="S948" i="1"/>
  <c r="R948" i="1"/>
  <c r="Q948" i="1"/>
  <c r="S947" i="1"/>
  <c r="R947" i="1"/>
  <c r="Q947" i="1"/>
  <c r="S946" i="1"/>
  <c r="R946" i="1"/>
  <c r="Q946" i="1"/>
  <c r="S945" i="1"/>
  <c r="R945" i="1"/>
  <c r="Q945" i="1"/>
  <c r="S944" i="1"/>
  <c r="R944" i="1"/>
  <c r="Q944" i="1"/>
  <c r="S943" i="1"/>
  <c r="R943" i="1"/>
  <c r="Q943" i="1"/>
  <c r="S942" i="1"/>
  <c r="R942" i="1"/>
  <c r="Q942" i="1"/>
  <c r="S941" i="1"/>
  <c r="R941" i="1"/>
  <c r="Q941" i="1"/>
  <c r="S940" i="1"/>
  <c r="R940" i="1"/>
  <c r="Q940" i="1"/>
  <c r="S939" i="1"/>
  <c r="R939" i="1"/>
  <c r="Q939" i="1"/>
  <c r="S938" i="1"/>
  <c r="R938" i="1"/>
  <c r="Q938" i="1"/>
  <c r="S937" i="1"/>
  <c r="R937" i="1"/>
  <c r="Q937" i="1"/>
  <c r="S936" i="1"/>
  <c r="R936" i="1"/>
  <c r="Q936" i="1"/>
  <c r="S935" i="1"/>
  <c r="R935" i="1"/>
  <c r="Q935" i="1"/>
  <c r="S934" i="1"/>
  <c r="R934" i="1"/>
  <c r="Q934" i="1"/>
  <c r="S933" i="1"/>
  <c r="R933" i="1"/>
  <c r="Q933" i="1"/>
  <c r="S932" i="1"/>
  <c r="R932" i="1"/>
  <c r="Q932" i="1"/>
  <c r="S931" i="1"/>
  <c r="R931" i="1"/>
  <c r="Q931" i="1"/>
  <c r="S930" i="1"/>
  <c r="R930" i="1"/>
  <c r="Q930" i="1"/>
  <c r="S929" i="1"/>
  <c r="R929" i="1"/>
  <c r="Q929" i="1"/>
  <c r="S928" i="1"/>
  <c r="R928" i="1"/>
  <c r="Q928" i="1"/>
  <c r="S927" i="1"/>
  <c r="R927" i="1"/>
  <c r="Q927" i="1"/>
  <c r="S926" i="1"/>
  <c r="R926" i="1"/>
  <c r="Q926" i="1"/>
  <c r="S925" i="1"/>
  <c r="R925" i="1"/>
  <c r="Q925" i="1"/>
  <c r="S924" i="1"/>
  <c r="R924" i="1"/>
  <c r="Q924" i="1"/>
  <c r="S923" i="1"/>
  <c r="R923" i="1"/>
  <c r="Q923" i="1"/>
  <c r="S922" i="1"/>
  <c r="R922" i="1"/>
  <c r="Q922" i="1"/>
  <c r="S921" i="1"/>
  <c r="R921" i="1"/>
  <c r="Q921" i="1"/>
  <c r="S920" i="1"/>
  <c r="R920" i="1"/>
  <c r="Q920" i="1"/>
  <c r="S919" i="1"/>
  <c r="R919" i="1"/>
  <c r="Q919" i="1"/>
  <c r="S918" i="1"/>
  <c r="R918" i="1"/>
  <c r="Q918" i="1"/>
  <c r="S917" i="1"/>
  <c r="R917" i="1"/>
  <c r="Q917" i="1"/>
  <c r="S916" i="1"/>
  <c r="R916" i="1"/>
  <c r="Q916" i="1"/>
  <c r="S915" i="1"/>
  <c r="R915" i="1"/>
  <c r="Q915" i="1"/>
  <c r="S914" i="1"/>
  <c r="R914" i="1"/>
  <c r="Q914" i="1"/>
  <c r="S913" i="1"/>
  <c r="R913" i="1"/>
  <c r="Q913" i="1"/>
  <c r="S912" i="1"/>
  <c r="R912" i="1"/>
  <c r="Q912" i="1"/>
  <c r="S911" i="1"/>
  <c r="R911" i="1"/>
  <c r="Q911" i="1"/>
  <c r="S910" i="1"/>
  <c r="R910" i="1"/>
  <c r="Q910" i="1"/>
  <c r="S909" i="1"/>
  <c r="R909" i="1"/>
  <c r="Q909" i="1"/>
  <c r="S908" i="1"/>
  <c r="R908" i="1"/>
  <c r="Q908" i="1"/>
  <c r="S907" i="1"/>
  <c r="R907" i="1"/>
  <c r="Q907" i="1"/>
  <c r="S906" i="1"/>
  <c r="R906" i="1"/>
  <c r="Q906" i="1"/>
  <c r="S905" i="1"/>
  <c r="R905" i="1"/>
  <c r="Q905" i="1"/>
  <c r="S904" i="1"/>
  <c r="R904" i="1"/>
  <c r="Q904" i="1"/>
  <c r="S903" i="1"/>
  <c r="R903" i="1"/>
  <c r="Q903" i="1"/>
  <c r="S902" i="1"/>
  <c r="R902" i="1"/>
  <c r="Q902" i="1"/>
  <c r="S901" i="1"/>
  <c r="R901" i="1"/>
  <c r="Q901" i="1"/>
  <c r="S900" i="1"/>
  <c r="R900" i="1"/>
  <c r="Q900" i="1"/>
  <c r="S899" i="1"/>
  <c r="R899" i="1"/>
  <c r="Q899" i="1"/>
  <c r="S898" i="1"/>
  <c r="R898" i="1"/>
  <c r="Q898" i="1"/>
  <c r="S897" i="1"/>
  <c r="R897" i="1"/>
  <c r="Q897" i="1"/>
  <c r="S896" i="1"/>
  <c r="R896" i="1"/>
  <c r="Q896" i="1"/>
  <c r="S895" i="1"/>
  <c r="R895" i="1"/>
  <c r="Q895" i="1"/>
  <c r="S894" i="1"/>
  <c r="R894" i="1"/>
  <c r="Q894" i="1"/>
  <c r="S893" i="1"/>
  <c r="R893" i="1"/>
  <c r="Q893" i="1"/>
  <c r="S892" i="1"/>
  <c r="R892" i="1"/>
  <c r="Q892" i="1"/>
  <c r="S891" i="1"/>
  <c r="R891" i="1"/>
  <c r="Q891" i="1"/>
  <c r="S890" i="1"/>
  <c r="R890" i="1"/>
  <c r="Q890" i="1"/>
  <c r="S889" i="1"/>
  <c r="R889" i="1"/>
  <c r="Q889" i="1"/>
  <c r="S888" i="1"/>
  <c r="R888" i="1"/>
  <c r="Q888" i="1"/>
  <c r="S887" i="1"/>
  <c r="R887" i="1"/>
  <c r="Q887" i="1"/>
  <c r="S886" i="1"/>
  <c r="R886" i="1"/>
  <c r="Q886" i="1"/>
  <c r="S885" i="1"/>
  <c r="R885" i="1"/>
  <c r="Q885" i="1"/>
  <c r="S884" i="1"/>
  <c r="R884" i="1"/>
  <c r="Q884" i="1"/>
  <c r="S883" i="1"/>
  <c r="R883" i="1"/>
  <c r="Q883" i="1"/>
  <c r="S882" i="1"/>
  <c r="R882" i="1"/>
  <c r="Q882" i="1"/>
  <c r="S881" i="1"/>
  <c r="R881" i="1"/>
  <c r="Q881" i="1"/>
  <c r="S880" i="1"/>
  <c r="R880" i="1"/>
  <c r="Q880" i="1"/>
  <c r="S879" i="1"/>
  <c r="R879" i="1"/>
  <c r="Q879" i="1"/>
  <c r="S878" i="1"/>
  <c r="R878" i="1"/>
  <c r="Q878" i="1"/>
  <c r="S877" i="1"/>
  <c r="R877" i="1"/>
  <c r="Q877" i="1"/>
  <c r="S876" i="1"/>
  <c r="R876" i="1"/>
  <c r="Q876" i="1"/>
  <c r="S875" i="1"/>
  <c r="R875" i="1"/>
  <c r="Q875" i="1"/>
  <c r="S874" i="1"/>
  <c r="R874" i="1"/>
  <c r="Q874" i="1"/>
  <c r="S873" i="1"/>
  <c r="R873" i="1"/>
  <c r="Q873" i="1"/>
  <c r="S872" i="1"/>
  <c r="R872" i="1"/>
  <c r="Q872" i="1"/>
  <c r="S871" i="1"/>
  <c r="R871" i="1"/>
  <c r="Q871" i="1"/>
  <c r="S870" i="1"/>
  <c r="R870" i="1"/>
  <c r="Q870" i="1"/>
  <c r="S869" i="1"/>
  <c r="R869" i="1"/>
  <c r="Q869" i="1"/>
  <c r="S868" i="1"/>
  <c r="R868" i="1"/>
  <c r="Q868" i="1"/>
  <c r="S867" i="1"/>
  <c r="R867" i="1"/>
  <c r="Q867" i="1"/>
  <c r="S866" i="1"/>
  <c r="R866" i="1"/>
  <c r="Q866" i="1"/>
  <c r="S865" i="1"/>
  <c r="R865" i="1"/>
  <c r="Q865" i="1"/>
  <c r="S864" i="1"/>
  <c r="R864" i="1"/>
  <c r="Q864" i="1"/>
  <c r="S863" i="1"/>
  <c r="R863" i="1"/>
  <c r="Q863" i="1"/>
  <c r="S862" i="1"/>
  <c r="R862" i="1"/>
  <c r="Q862" i="1"/>
  <c r="S861" i="1"/>
  <c r="R861" i="1"/>
  <c r="Q861" i="1"/>
  <c r="S860" i="1"/>
  <c r="R860" i="1"/>
  <c r="Q860" i="1"/>
  <c r="S859" i="1"/>
  <c r="R859" i="1"/>
  <c r="Q859" i="1"/>
  <c r="S858" i="1"/>
  <c r="R858" i="1"/>
  <c r="Q858" i="1"/>
  <c r="S857" i="1"/>
  <c r="R857" i="1"/>
  <c r="Q857" i="1"/>
  <c r="S856" i="1"/>
  <c r="R856" i="1"/>
  <c r="Q856" i="1"/>
  <c r="S855" i="1"/>
  <c r="R855" i="1"/>
  <c r="Q855" i="1"/>
  <c r="S854" i="1"/>
  <c r="R854" i="1"/>
  <c r="Q854" i="1"/>
  <c r="S853" i="1"/>
  <c r="R853" i="1"/>
  <c r="Q853" i="1"/>
  <c r="S852" i="1"/>
  <c r="R852" i="1"/>
  <c r="Q852" i="1"/>
  <c r="S851" i="1"/>
  <c r="R851" i="1"/>
  <c r="Q851" i="1"/>
  <c r="S850" i="1"/>
  <c r="R850" i="1"/>
  <c r="Q850" i="1"/>
  <c r="S849" i="1"/>
  <c r="R849" i="1"/>
  <c r="Q849" i="1"/>
  <c r="S848" i="1"/>
  <c r="R848" i="1"/>
  <c r="Q848" i="1"/>
  <c r="S847" i="1"/>
  <c r="R847" i="1"/>
  <c r="Q847" i="1"/>
  <c r="S846" i="1"/>
  <c r="R846" i="1"/>
  <c r="Q846" i="1"/>
  <c r="S845" i="1"/>
  <c r="R845" i="1"/>
  <c r="Q845" i="1"/>
  <c r="S844" i="1"/>
  <c r="R844" i="1"/>
  <c r="Q844" i="1"/>
  <c r="S843" i="1"/>
  <c r="R843" i="1"/>
  <c r="Q843" i="1"/>
  <c r="S842" i="1"/>
  <c r="R842" i="1"/>
  <c r="Q842" i="1"/>
  <c r="S841" i="1"/>
  <c r="R841" i="1"/>
  <c r="Q841" i="1"/>
  <c r="S840" i="1"/>
  <c r="R840" i="1"/>
  <c r="Q840" i="1"/>
  <c r="S839" i="1"/>
  <c r="R839" i="1"/>
  <c r="Q839" i="1"/>
  <c r="S838" i="1"/>
  <c r="R838" i="1"/>
  <c r="Q838" i="1"/>
  <c r="S837" i="1"/>
  <c r="R837" i="1"/>
  <c r="Q837" i="1"/>
  <c r="S836" i="1"/>
  <c r="R836" i="1"/>
  <c r="Q836" i="1"/>
  <c r="S835" i="1"/>
  <c r="R835" i="1"/>
  <c r="Q835" i="1"/>
  <c r="S834" i="1"/>
  <c r="R834" i="1"/>
  <c r="Q834" i="1"/>
  <c r="S833" i="1"/>
  <c r="R833" i="1"/>
  <c r="Q833" i="1"/>
  <c r="S832" i="1"/>
  <c r="R832" i="1"/>
  <c r="Q832" i="1"/>
  <c r="S831" i="1"/>
  <c r="R831" i="1"/>
  <c r="Q831" i="1"/>
  <c r="S830" i="1"/>
  <c r="R830" i="1"/>
  <c r="Q830" i="1"/>
  <c r="S829" i="1"/>
  <c r="R829" i="1"/>
  <c r="Q829" i="1"/>
  <c r="S828" i="1"/>
  <c r="R828" i="1"/>
  <c r="Q828" i="1"/>
  <c r="S827" i="1"/>
  <c r="R827" i="1"/>
  <c r="Q827" i="1"/>
  <c r="S826" i="1"/>
  <c r="R826" i="1"/>
  <c r="Q826" i="1"/>
  <c r="S825" i="1"/>
  <c r="R825" i="1"/>
  <c r="Q825" i="1"/>
  <c r="S824" i="1"/>
  <c r="R824" i="1"/>
  <c r="Q824" i="1"/>
  <c r="S823" i="1"/>
  <c r="R823" i="1"/>
  <c r="Q823" i="1"/>
  <c r="S822" i="1"/>
  <c r="R822" i="1"/>
  <c r="Q822" i="1"/>
  <c r="S821" i="1"/>
  <c r="R821" i="1"/>
  <c r="Q821" i="1"/>
  <c r="S820" i="1"/>
  <c r="R820" i="1"/>
  <c r="Q820" i="1"/>
  <c r="S819" i="1"/>
  <c r="R819" i="1"/>
  <c r="Q819" i="1"/>
  <c r="S818" i="1"/>
  <c r="R818" i="1"/>
  <c r="Q818" i="1"/>
  <c r="S817" i="1"/>
  <c r="R817" i="1"/>
  <c r="Q817" i="1"/>
  <c r="S816" i="1"/>
  <c r="R816" i="1"/>
  <c r="Q816" i="1"/>
  <c r="S815" i="1"/>
  <c r="R815" i="1"/>
  <c r="Q815" i="1"/>
  <c r="S814" i="1"/>
  <c r="R814" i="1"/>
  <c r="Q814" i="1"/>
  <c r="S813" i="1"/>
  <c r="R813" i="1"/>
  <c r="Q813" i="1"/>
  <c r="S812" i="1"/>
  <c r="R812" i="1"/>
  <c r="Q812" i="1"/>
  <c r="S811" i="1"/>
  <c r="R811" i="1"/>
  <c r="Q811" i="1"/>
  <c r="S810" i="1"/>
  <c r="R810" i="1"/>
  <c r="Q810" i="1"/>
  <c r="S809" i="1"/>
  <c r="R809" i="1"/>
  <c r="Q809" i="1"/>
  <c r="S808" i="1"/>
  <c r="R808" i="1"/>
  <c r="Q808" i="1"/>
  <c r="S807" i="1"/>
  <c r="R807" i="1"/>
  <c r="Q807" i="1"/>
  <c r="S806" i="1"/>
  <c r="R806" i="1"/>
  <c r="Q806" i="1"/>
  <c r="S805" i="1"/>
  <c r="R805" i="1"/>
  <c r="Q805" i="1"/>
  <c r="S804" i="1"/>
  <c r="R804" i="1"/>
  <c r="Q804" i="1"/>
  <c r="S803" i="1"/>
  <c r="R803" i="1"/>
  <c r="Q803" i="1"/>
  <c r="S802" i="1"/>
  <c r="R802" i="1"/>
  <c r="Q802" i="1"/>
  <c r="S801" i="1"/>
  <c r="R801" i="1"/>
  <c r="Q801" i="1"/>
  <c r="S800" i="1"/>
  <c r="R800" i="1"/>
  <c r="Q800" i="1"/>
  <c r="S799" i="1"/>
  <c r="R799" i="1"/>
  <c r="Q799" i="1"/>
  <c r="S798" i="1"/>
  <c r="R798" i="1"/>
  <c r="Q798" i="1"/>
  <c r="S797" i="1"/>
  <c r="R797" i="1"/>
  <c r="Q797" i="1"/>
  <c r="S796" i="1"/>
  <c r="R796" i="1"/>
  <c r="Q796" i="1"/>
  <c r="S795" i="1"/>
  <c r="R795" i="1"/>
  <c r="Q795" i="1"/>
  <c r="S794" i="1"/>
  <c r="R794" i="1"/>
  <c r="Q794" i="1"/>
  <c r="S793" i="1"/>
  <c r="R793" i="1"/>
  <c r="Q793" i="1"/>
  <c r="S792" i="1"/>
  <c r="R792" i="1"/>
  <c r="Q792" i="1"/>
  <c r="S791" i="1"/>
  <c r="R791" i="1"/>
  <c r="Q791" i="1"/>
  <c r="S790" i="1"/>
  <c r="R790" i="1"/>
  <c r="Q790" i="1"/>
  <c r="S789" i="1"/>
  <c r="R789" i="1"/>
  <c r="Q789" i="1"/>
  <c r="S788" i="1"/>
  <c r="R788" i="1"/>
  <c r="Q788" i="1"/>
  <c r="S787" i="1"/>
  <c r="R787" i="1"/>
  <c r="Q787" i="1"/>
  <c r="S786" i="1"/>
  <c r="R786" i="1"/>
  <c r="Q786" i="1"/>
  <c r="S785" i="1"/>
  <c r="R785" i="1"/>
  <c r="Q785" i="1"/>
  <c r="S784" i="1"/>
  <c r="R784" i="1"/>
  <c r="Q784" i="1"/>
  <c r="S783" i="1"/>
  <c r="R783" i="1"/>
  <c r="Q783" i="1"/>
  <c r="S782" i="1"/>
  <c r="R782" i="1"/>
  <c r="Q782" i="1"/>
  <c r="S781" i="1"/>
  <c r="R781" i="1"/>
  <c r="Q781" i="1"/>
  <c r="S780" i="1"/>
  <c r="R780" i="1"/>
  <c r="Q780" i="1"/>
  <c r="S779" i="1"/>
  <c r="R779" i="1"/>
  <c r="Q779" i="1"/>
  <c r="S778" i="1"/>
  <c r="R778" i="1"/>
  <c r="Q778" i="1"/>
  <c r="S777" i="1"/>
  <c r="R777" i="1"/>
  <c r="Q777" i="1"/>
  <c r="S776" i="1"/>
  <c r="R776" i="1"/>
  <c r="Q776" i="1"/>
  <c r="S775" i="1"/>
  <c r="R775" i="1"/>
  <c r="Q775" i="1"/>
  <c r="S774" i="1"/>
  <c r="R774" i="1"/>
  <c r="Q774" i="1"/>
  <c r="S773" i="1"/>
  <c r="R773" i="1"/>
  <c r="Q773" i="1"/>
  <c r="S772" i="1"/>
  <c r="R772" i="1"/>
  <c r="Q772" i="1"/>
  <c r="S771" i="1"/>
  <c r="R771" i="1"/>
  <c r="Q771" i="1"/>
  <c r="S770" i="1"/>
  <c r="R770" i="1"/>
  <c r="Q770" i="1"/>
  <c r="S769" i="1"/>
  <c r="R769" i="1"/>
  <c r="Q769" i="1"/>
  <c r="S768" i="1"/>
  <c r="R768" i="1"/>
  <c r="Q768" i="1"/>
  <c r="S767" i="1"/>
  <c r="R767" i="1"/>
  <c r="Q767" i="1"/>
  <c r="S766" i="1"/>
  <c r="R766" i="1"/>
  <c r="Q766" i="1"/>
  <c r="S765" i="1"/>
  <c r="R765" i="1"/>
  <c r="Q765" i="1"/>
  <c r="S764" i="1"/>
  <c r="R764" i="1"/>
  <c r="Q764" i="1"/>
  <c r="S763" i="1"/>
  <c r="R763" i="1"/>
  <c r="Q763" i="1"/>
  <c r="S762" i="1"/>
  <c r="R762" i="1"/>
  <c r="Q762" i="1"/>
  <c r="S761" i="1"/>
  <c r="R761" i="1"/>
  <c r="Q761" i="1"/>
  <c r="S760" i="1"/>
  <c r="R760" i="1"/>
  <c r="Q760" i="1"/>
  <c r="S759" i="1"/>
  <c r="R759" i="1"/>
  <c r="Q759" i="1"/>
  <c r="S758" i="1"/>
  <c r="R758" i="1"/>
  <c r="Q758" i="1"/>
  <c r="S757" i="1"/>
  <c r="R757" i="1"/>
  <c r="Q757" i="1"/>
  <c r="S756" i="1"/>
  <c r="R756" i="1"/>
  <c r="Q756" i="1"/>
  <c r="S755" i="1"/>
  <c r="R755" i="1"/>
  <c r="Q755" i="1"/>
  <c r="S754" i="1"/>
  <c r="R754" i="1"/>
  <c r="Q754" i="1"/>
  <c r="S753" i="1"/>
  <c r="R753" i="1"/>
  <c r="Q753" i="1"/>
  <c r="S752" i="1"/>
  <c r="R752" i="1"/>
  <c r="Q752" i="1"/>
  <c r="S751" i="1"/>
  <c r="R751" i="1"/>
  <c r="Q751" i="1"/>
  <c r="S750" i="1"/>
  <c r="R750" i="1"/>
  <c r="Q750" i="1"/>
  <c r="S749" i="1"/>
  <c r="R749" i="1"/>
  <c r="Q749" i="1"/>
  <c r="S748" i="1"/>
  <c r="R748" i="1"/>
  <c r="Q748" i="1"/>
  <c r="S747" i="1"/>
  <c r="R747" i="1"/>
  <c r="Q747" i="1"/>
  <c r="S746" i="1"/>
  <c r="R746" i="1"/>
  <c r="Q746" i="1"/>
  <c r="S745" i="1"/>
  <c r="R745" i="1"/>
  <c r="Q745" i="1"/>
  <c r="S744" i="1"/>
  <c r="R744" i="1"/>
  <c r="Q744" i="1"/>
  <c r="S743" i="1"/>
  <c r="R743" i="1"/>
  <c r="Q743" i="1"/>
  <c r="S742" i="1"/>
  <c r="R742" i="1"/>
  <c r="Q742" i="1"/>
  <c r="S741" i="1"/>
  <c r="R741" i="1"/>
  <c r="Q741" i="1"/>
  <c r="S740" i="1"/>
  <c r="R740" i="1"/>
  <c r="Q740" i="1"/>
  <c r="S739" i="1"/>
  <c r="R739" i="1"/>
  <c r="Q739" i="1"/>
  <c r="S738" i="1"/>
  <c r="R738" i="1"/>
  <c r="Q738" i="1"/>
  <c r="S737" i="1"/>
  <c r="R737" i="1"/>
  <c r="Q737" i="1"/>
  <c r="S736" i="1"/>
  <c r="R736" i="1"/>
  <c r="Q736" i="1"/>
  <c r="S735" i="1"/>
  <c r="R735" i="1"/>
  <c r="Q735" i="1"/>
  <c r="S734" i="1"/>
  <c r="R734" i="1"/>
  <c r="Q734" i="1"/>
  <c r="S733" i="1"/>
  <c r="R733" i="1"/>
  <c r="Q733" i="1"/>
  <c r="S732" i="1"/>
  <c r="R732" i="1"/>
  <c r="Q732" i="1"/>
  <c r="S731" i="1"/>
  <c r="R731" i="1"/>
  <c r="Q731" i="1"/>
  <c r="S730" i="1"/>
  <c r="R730" i="1"/>
  <c r="Q730" i="1"/>
  <c r="S729" i="1"/>
  <c r="R729" i="1"/>
  <c r="Q729" i="1"/>
  <c r="S728" i="1"/>
  <c r="R728" i="1"/>
  <c r="Q728" i="1"/>
  <c r="S727" i="1"/>
  <c r="R727" i="1"/>
  <c r="Q727" i="1"/>
  <c r="S726" i="1"/>
  <c r="R726" i="1"/>
  <c r="Q726" i="1"/>
  <c r="S725" i="1"/>
  <c r="R725" i="1"/>
  <c r="Q725" i="1"/>
  <c r="S724" i="1"/>
  <c r="R724" i="1"/>
  <c r="Q724" i="1"/>
  <c r="S723" i="1"/>
  <c r="R723" i="1"/>
  <c r="Q723" i="1"/>
  <c r="S722" i="1"/>
  <c r="R722" i="1"/>
  <c r="Q722" i="1"/>
  <c r="S721" i="1"/>
  <c r="R721" i="1"/>
  <c r="Q721" i="1"/>
  <c r="S720" i="1"/>
  <c r="R720" i="1"/>
  <c r="Q720" i="1"/>
  <c r="S719" i="1"/>
  <c r="R719" i="1"/>
  <c r="Q719" i="1"/>
  <c r="S718" i="1"/>
  <c r="R718" i="1"/>
  <c r="Q718" i="1"/>
  <c r="S717" i="1"/>
  <c r="R717" i="1"/>
  <c r="Q717" i="1"/>
  <c r="S716" i="1"/>
  <c r="R716" i="1"/>
  <c r="Q716" i="1"/>
  <c r="S715" i="1"/>
  <c r="R715" i="1"/>
  <c r="Q715" i="1"/>
  <c r="S714" i="1"/>
  <c r="R714" i="1"/>
  <c r="Q714" i="1"/>
  <c r="S713" i="1"/>
  <c r="R713" i="1"/>
  <c r="Q713" i="1"/>
  <c r="S712" i="1"/>
  <c r="R712" i="1"/>
  <c r="Q712" i="1"/>
  <c r="S711" i="1"/>
  <c r="R711" i="1"/>
  <c r="Q711" i="1"/>
  <c r="S710" i="1"/>
  <c r="R710" i="1"/>
  <c r="Q710" i="1"/>
  <c r="S709" i="1"/>
  <c r="R709" i="1"/>
  <c r="Q709" i="1"/>
  <c r="S708" i="1"/>
  <c r="R708" i="1"/>
  <c r="Q708" i="1"/>
  <c r="S707" i="1"/>
  <c r="R707" i="1"/>
  <c r="Q707" i="1"/>
  <c r="S706" i="1"/>
  <c r="R706" i="1"/>
  <c r="Q706" i="1"/>
  <c r="S705" i="1"/>
  <c r="R705" i="1"/>
  <c r="Q705" i="1"/>
  <c r="S704" i="1"/>
  <c r="R704" i="1"/>
  <c r="Q704" i="1"/>
  <c r="S703" i="1"/>
  <c r="R703" i="1"/>
  <c r="Q703" i="1"/>
  <c r="S702" i="1"/>
  <c r="R702" i="1"/>
  <c r="Q702" i="1"/>
  <c r="S701" i="1"/>
  <c r="R701" i="1"/>
  <c r="Q701" i="1"/>
  <c r="S700" i="1"/>
  <c r="R700" i="1"/>
  <c r="Q700" i="1"/>
  <c r="S699" i="1"/>
  <c r="R699" i="1"/>
  <c r="Q699" i="1"/>
  <c r="S698" i="1"/>
  <c r="R698" i="1"/>
  <c r="Q698" i="1"/>
  <c r="S697" i="1"/>
  <c r="R697" i="1"/>
  <c r="Q697" i="1"/>
  <c r="S696" i="1"/>
  <c r="R696" i="1"/>
  <c r="Q696" i="1"/>
  <c r="S695" i="1"/>
  <c r="R695" i="1"/>
  <c r="Q695" i="1"/>
  <c r="S694" i="1"/>
  <c r="R694" i="1"/>
  <c r="Q694" i="1"/>
  <c r="S693" i="1"/>
  <c r="R693" i="1"/>
  <c r="Q693" i="1"/>
  <c r="S692" i="1"/>
  <c r="R692" i="1"/>
  <c r="Q692" i="1"/>
  <c r="S691" i="1"/>
  <c r="R691" i="1"/>
  <c r="Q691" i="1"/>
  <c r="S690" i="1"/>
  <c r="R690" i="1"/>
  <c r="Q690" i="1"/>
  <c r="S689" i="1"/>
  <c r="R689" i="1"/>
  <c r="Q689" i="1"/>
  <c r="S688" i="1"/>
  <c r="R688" i="1"/>
  <c r="Q688" i="1"/>
  <c r="S687" i="1"/>
  <c r="R687" i="1"/>
  <c r="Q687" i="1"/>
  <c r="S686" i="1"/>
  <c r="R686" i="1"/>
  <c r="Q686" i="1"/>
  <c r="S685" i="1"/>
  <c r="R685" i="1"/>
  <c r="Q685" i="1"/>
  <c r="S684" i="1"/>
  <c r="R684" i="1"/>
  <c r="Q684" i="1"/>
  <c r="S683" i="1"/>
  <c r="R683" i="1"/>
  <c r="Q683" i="1"/>
  <c r="S682" i="1"/>
  <c r="R682" i="1"/>
  <c r="Q682" i="1"/>
  <c r="S681" i="1"/>
  <c r="R681" i="1"/>
  <c r="Q681" i="1"/>
  <c r="S680" i="1"/>
  <c r="R680" i="1"/>
  <c r="Q680" i="1"/>
  <c r="S679" i="1"/>
  <c r="R679" i="1"/>
  <c r="Q679" i="1"/>
  <c r="S678" i="1"/>
  <c r="R678" i="1"/>
  <c r="Q678" i="1"/>
  <c r="S677" i="1"/>
  <c r="R677" i="1"/>
  <c r="Q677" i="1"/>
  <c r="S676" i="1"/>
  <c r="R676" i="1"/>
  <c r="Q676" i="1"/>
  <c r="S675" i="1"/>
  <c r="R675" i="1"/>
  <c r="Q675" i="1"/>
  <c r="S674" i="1"/>
  <c r="R674" i="1"/>
  <c r="Q674" i="1"/>
  <c r="S673" i="1"/>
  <c r="R673" i="1"/>
  <c r="Q673" i="1"/>
  <c r="S672" i="1"/>
  <c r="R672" i="1"/>
  <c r="Q672" i="1"/>
  <c r="S671" i="1"/>
  <c r="R671" i="1"/>
  <c r="Q671" i="1"/>
  <c r="S670" i="1"/>
  <c r="R670" i="1"/>
  <c r="Q670" i="1"/>
  <c r="S669" i="1"/>
  <c r="R669" i="1"/>
  <c r="Q669" i="1"/>
  <c r="S668" i="1"/>
  <c r="R668" i="1"/>
  <c r="Q668" i="1"/>
  <c r="S667" i="1"/>
  <c r="R667" i="1"/>
  <c r="Q667" i="1"/>
  <c r="S666" i="1"/>
  <c r="R666" i="1"/>
  <c r="Q666" i="1"/>
  <c r="S665" i="1"/>
  <c r="R665" i="1"/>
  <c r="Q665" i="1"/>
  <c r="S664" i="1"/>
  <c r="R664" i="1"/>
  <c r="Q664" i="1"/>
  <c r="S663" i="1"/>
  <c r="R663" i="1"/>
  <c r="Q663" i="1"/>
  <c r="S662" i="1"/>
  <c r="R662" i="1"/>
  <c r="Q662" i="1"/>
  <c r="S661" i="1"/>
  <c r="R661" i="1"/>
  <c r="Q661" i="1"/>
  <c r="S660" i="1"/>
  <c r="R660" i="1"/>
  <c r="Q660" i="1"/>
  <c r="S659" i="1"/>
  <c r="R659" i="1"/>
  <c r="Q659" i="1"/>
  <c r="S658" i="1"/>
  <c r="R658" i="1"/>
  <c r="Q658" i="1"/>
  <c r="S657" i="1"/>
  <c r="R657" i="1"/>
  <c r="Q657" i="1"/>
  <c r="S656" i="1"/>
  <c r="R656" i="1"/>
  <c r="Q656" i="1"/>
  <c r="S655" i="1"/>
  <c r="R655" i="1"/>
  <c r="Q655" i="1"/>
  <c r="S654" i="1"/>
  <c r="R654" i="1"/>
  <c r="Q654" i="1"/>
  <c r="S653" i="1"/>
  <c r="R653" i="1"/>
  <c r="Q653" i="1"/>
  <c r="S652" i="1"/>
  <c r="R652" i="1"/>
  <c r="Q652" i="1"/>
  <c r="S651" i="1"/>
  <c r="R651" i="1"/>
  <c r="Q651" i="1"/>
  <c r="S650" i="1"/>
  <c r="R650" i="1"/>
  <c r="Q650" i="1"/>
  <c r="S649" i="1"/>
  <c r="R649" i="1"/>
  <c r="Q649" i="1"/>
  <c r="S648" i="1"/>
  <c r="R648" i="1"/>
  <c r="Q648" i="1"/>
  <c r="S647" i="1"/>
  <c r="R647" i="1"/>
  <c r="Q647" i="1"/>
  <c r="S646" i="1"/>
  <c r="R646" i="1"/>
  <c r="Q646" i="1"/>
  <c r="S645" i="1"/>
  <c r="R645" i="1"/>
  <c r="Q645" i="1"/>
  <c r="S644" i="1"/>
  <c r="R644" i="1"/>
  <c r="Q644" i="1"/>
  <c r="S643" i="1"/>
  <c r="R643" i="1"/>
  <c r="Q643" i="1"/>
  <c r="S642" i="1"/>
  <c r="R642" i="1"/>
  <c r="Q642" i="1"/>
  <c r="S641" i="1"/>
  <c r="R641" i="1"/>
  <c r="Q641" i="1"/>
  <c r="S640" i="1"/>
  <c r="R640" i="1"/>
  <c r="Q640" i="1"/>
  <c r="S639" i="1"/>
  <c r="R639" i="1"/>
  <c r="Q639" i="1"/>
  <c r="S638" i="1"/>
  <c r="R638" i="1"/>
  <c r="Q638" i="1"/>
  <c r="S637" i="1"/>
  <c r="R637" i="1"/>
  <c r="Q637" i="1"/>
  <c r="S636" i="1"/>
  <c r="R636" i="1"/>
  <c r="Q636" i="1"/>
  <c r="S635" i="1"/>
  <c r="R635" i="1"/>
  <c r="Q635" i="1"/>
  <c r="S634" i="1"/>
  <c r="R634" i="1"/>
  <c r="Q634" i="1"/>
  <c r="S633" i="1"/>
  <c r="R633" i="1"/>
  <c r="Q633" i="1"/>
  <c r="S632" i="1"/>
  <c r="R632" i="1"/>
  <c r="Q632" i="1"/>
  <c r="S631" i="1"/>
  <c r="R631" i="1"/>
  <c r="Q631" i="1"/>
  <c r="S630" i="1"/>
  <c r="R630" i="1"/>
  <c r="Q630" i="1"/>
  <c r="S629" i="1"/>
  <c r="R629" i="1"/>
  <c r="Q629" i="1"/>
  <c r="S628" i="1"/>
  <c r="R628" i="1"/>
  <c r="Q628" i="1"/>
  <c r="S627" i="1"/>
  <c r="R627" i="1"/>
  <c r="Q627" i="1"/>
  <c r="S626" i="1"/>
  <c r="R626" i="1"/>
  <c r="Q626" i="1"/>
  <c r="S625" i="1"/>
  <c r="R625" i="1"/>
  <c r="Q625" i="1"/>
  <c r="S624" i="1"/>
  <c r="R624" i="1"/>
  <c r="Q624" i="1"/>
  <c r="S623" i="1"/>
  <c r="R623" i="1"/>
  <c r="Q623" i="1"/>
  <c r="S622" i="1"/>
  <c r="R622" i="1"/>
  <c r="Q622" i="1"/>
  <c r="S621" i="1"/>
  <c r="R621" i="1"/>
  <c r="Q621" i="1"/>
  <c r="S620" i="1"/>
  <c r="R620" i="1"/>
  <c r="Q620" i="1"/>
  <c r="S619" i="1"/>
  <c r="R619" i="1"/>
  <c r="Q619" i="1"/>
  <c r="S618" i="1"/>
  <c r="R618" i="1"/>
  <c r="Q618" i="1"/>
  <c r="S617" i="1"/>
  <c r="R617" i="1"/>
  <c r="Q617" i="1"/>
  <c r="S616" i="1"/>
  <c r="R616" i="1"/>
  <c r="Q616" i="1"/>
  <c r="S615" i="1"/>
  <c r="R615" i="1"/>
  <c r="Q615" i="1"/>
  <c r="S614" i="1"/>
  <c r="R614" i="1"/>
  <c r="Q614" i="1"/>
  <c r="S613" i="1"/>
  <c r="R613" i="1"/>
  <c r="Q613" i="1"/>
  <c r="S612" i="1"/>
  <c r="R612" i="1"/>
  <c r="Q612" i="1"/>
  <c r="S611" i="1"/>
  <c r="R611" i="1"/>
  <c r="Q611" i="1"/>
  <c r="S610" i="1"/>
  <c r="R610" i="1"/>
  <c r="Q610" i="1"/>
  <c r="S609" i="1"/>
  <c r="R609" i="1"/>
  <c r="Q609" i="1"/>
  <c r="S608" i="1"/>
  <c r="R608" i="1"/>
  <c r="Q608" i="1"/>
  <c r="S607" i="1"/>
  <c r="R607" i="1"/>
  <c r="Q607" i="1"/>
  <c r="S606" i="1"/>
  <c r="R606" i="1"/>
  <c r="Q606" i="1"/>
  <c r="S605" i="1"/>
  <c r="R605" i="1"/>
  <c r="Q605" i="1"/>
  <c r="S604" i="1"/>
  <c r="R604" i="1"/>
  <c r="Q604" i="1"/>
  <c r="S603" i="1"/>
  <c r="R603" i="1"/>
  <c r="Q603" i="1"/>
  <c r="S602" i="1"/>
  <c r="R602" i="1"/>
  <c r="Q602" i="1"/>
  <c r="S601" i="1"/>
  <c r="R601" i="1"/>
  <c r="Q601" i="1"/>
  <c r="S600" i="1"/>
  <c r="R600" i="1"/>
  <c r="Q600" i="1"/>
  <c r="S599" i="1"/>
  <c r="R599" i="1"/>
  <c r="Q599" i="1"/>
  <c r="S598" i="1"/>
  <c r="R598" i="1"/>
  <c r="Q598" i="1"/>
  <c r="S597" i="1"/>
  <c r="R597" i="1"/>
  <c r="Q597" i="1"/>
  <c r="S596" i="1"/>
  <c r="R596" i="1"/>
  <c r="Q596" i="1"/>
  <c r="S595" i="1"/>
  <c r="R595" i="1"/>
  <c r="Q595" i="1"/>
  <c r="S594" i="1"/>
  <c r="R594" i="1"/>
  <c r="Q594" i="1"/>
  <c r="S593" i="1"/>
  <c r="R593" i="1"/>
  <c r="Q593" i="1"/>
  <c r="S592" i="1"/>
  <c r="R592" i="1"/>
  <c r="Q592" i="1"/>
  <c r="S591" i="1"/>
  <c r="R591" i="1"/>
  <c r="Q591" i="1"/>
  <c r="S590" i="1"/>
  <c r="R590" i="1"/>
  <c r="Q590" i="1"/>
  <c r="S589" i="1"/>
  <c r="R589" i="1"/>
  <c r="Q589" i="1"/>
  <c r="S588" i="1"/>
  <c r="R588" i="1"/>
  <c r="Q588" i="1"/>
  <c r="S587" i="1"/>
  <c r="R587" i="1"/>
  <c r="Q587" i="1"/>
  <c r="S586" i="1"/>
  <c r="R586" i="1"/>
  <c r="Q586" i="1"/>
  <c r="S585" i="1"/>
  <c r="R585" i="1"/>
  <c r="Q585" i="1"/>
  <c r="S584" i="1"/>
  <c r="R584" i="1"/>
  <c r="Q584" i="1"/>
  <c r="S583" i="1"/>
  <c r="R583" i="1"/>
  <c r="Q583" i="1"/>
  <c r="S582" i="1"/>
  <c r="R582" i="1"/>
  <c r="Q582" i="1"/>
  <c r="S581" i="1"/>
  <c r="R581" i="1"/>
  <c r="Q581" i="1"/>
  <c r="S580" i="1"/>
  <c r="R580" i="1"/>
  <c r="Q580" i="1"/>
  <c r="S579" i="1"/>
  <c r="R579" i="1"/>
  <c r="Q579" i="1"/>
  <c r="S578" i="1"/>
  <c r="R578" i="1"/>
  <c r="Q578" i="1"/>
  <c r="S577" i="1"/>
  <c r="R577" i="1"/>
  <c r="Q577" i="1"/>
  <c r="S576" i="1"/>
  <c r="R576" i="1"/>
  <c r="Q576" i="1"/>
  <c r="S575" i="1"/>
  <c r="R575" i="1"/>
  <c r="Q575" i="1"/>
  <c r="S574" i="1"/>
  <c r="R574" i="1"/>
  <c r="Q574" i="1"/>
  <c r="S573" i="1"/>
  <c r="R573" i="1"/>
  <c r="Q573" i="1"/>
  <c r="S572" i="1"/>
  <c r="R572" i="1"/>
  <c r="Q572" i="1"/>
  <c r="S571" i="1"/>
  <c r="R571" i="1"/>
  <c r="Q571" i="1"/>
  <c r="S570" i="1"/>
  <c r="R570" i="1"/>
  <c r="Q570" i="1"/>
  <c r="S569" i="1"/>
  <c r="R569" i="1"/>
  <c r="Q569" i="1"/>
  <c r="S568" i="1"/>
  <c r="R568" i="1"/>
  <c r="Q568" i="1"/>
  <c r="S567" i="1"/>
  <c r="R567" i="1"/>
  <c r="Q567" i="1"/>
  <c r="S566" i="1"/>
  <c r="R566" i="1"/>
  <c r="Q566" i="1"/>
  <c r="S565" i="1"/>
  <c r="R565" i="1"/>
  <c r="Q565" i="1"/>
  <c r="S564" i="1"/>
  <c r="R564" i="1"/>
  <c r="Q564" i="1"/>
  <c r="S563" i="1"/>
  <c r="R563" i="1"/>
  <c r="Q563" i="1"/>
  <c r="S562" i="1"/>
  <c r="R562" i="1"/>
  <c r="Q562" i="1"/>
  <c r="S561" i="1"/>
  <c r="R561" i="1"/>
  <c r="Q561" i="1"/>
  <c r="S560" i="1"/>
  <c r="R560" i="1"/>
  <c r="Q560" i="1"/>
  <c r="S559" i="1"/>
  <c r="R559" i="1"/>
  <c r="Q559" i="1"/>
  <c r="S558" i="1"/>
  <c r="R558" i="1"/>
  <c r="Q558" i="1"/>
  <c r="S557" i="1"/>
  <c r="R557" i="1"/>
  <c r="Q557" i="1"/>
  <c r="S556" i="1"/>
  <c r="R556" i="1"/>
  <c r="Q556" i="1"/>
  <c r="S555" i="1"/>
  <c r="R555" i="1"/>
  <c r="Q555" i="1"/>
  <c r="S554" i="1"/>
  <c r="R554" i="1"/>
  <c r="Q554" i="1"/>
  <c r="S553" i="1"/>
  <c r="R553" i="1"/>
  <c r="Q553" i="1"/>
  <c r="S552" i="1"/>
  <c r="R552" i="1"/>
  <c r="Q552" i="1"/>
  <c r="S551" i="1"/>
  <c r="R551" i="1"/>
  <c r="Q551" i="1"/>
  <c r="S550" i="1"/>
  <c r="R550" i="1"/>
  <c r="Q550" i="1"/>
  <c r="S549" i="1"/>
  <c r="R549" i="1"/>
  <c r="Q549" i="1"/>
  <c r="S548" i="1"/>
  <c r="R548" i="1"/>
  <c r="Q548" i="1"/>
  <c r="S547" i="1"/>
  <c r="R547" i="1"/>
  <c r="Q547" i="1"/>
  <c r="S546" i="1"/>
  <c r="R546" i="1"/>
  <c r="Q546" i="1"/>
  <c r="S545" i="1"/>
  <c r="R545" i="1"/>
  <c r="Q545" i="1"/>
  <c r="S544" i="1"/>
  <c r="R544" i="1"/>
  <c r="Q544" i="1"/>
  <c r="S543" i="1"/>
  <c r="R543" i="1"/>
  <c r="Q543" i="1"/>
  <c r="S542" i="1"/>
  <c r="R542" i="1"/>
  <c r="Q542" i="1"/>
  <c r="S541" i="1"/>
  <c r="R541" i="1"/>
  <c r="Q541" i="1"/>
  <c r="S540" i="1"/>
  <c r="R540" i="1"/>
  <c r="Q540" i="1"/>
  <c r="S539" i="1"/>
  <c r="R539" i="1"/>
  <c r="Q539" i="1"/>
  <c r="S538" i="1"/>
  <c r="R538" i="1"/>
  <c r="Q538" i="1"/>
  <c r="S537" i="1"/>
  <c r="R537" i="1"/>
  <c r="Q537" i="1"/>
  <c r="S536" i="1"/>
  <c r="R536" i="1"/>
  <c r="Q536" i="1"/>
  <c r="S535" i="1"/>
  <c r="R535" i="1"/>
  <c r="Q535" i="1"/>
  <c r="S534" i="1"/>
  <c r="R534" i="1"/>
  <c r="Q534" i="1"/>
  <c r="S533" i="1"/>
  <c r="R533" i="1"/>
  <c r="Q533" i="1"/>
  <c r="S532" i="1"/>
  <c r="R532" i="1"/>
  <c r="Q532" i="1"/>
  <c r="S531" i="1"/>
  <c r="R531" i="1"/>
  <c r="Q531" i="1"/>
  <c r="S530" i="1"/>
  <c r="R530" i="1"/>
  <c r="Q530" i="1"/>
  <c r="S529" i="1"/>
  <c r="R529" i="1"/>
  <c r="Q529" i="1"/>
  <c r="S528" i="1"/>
  <c r="R528" i="1"/>
  <c r="Q528" i="1"/>
  <c r="S527" i="1"/>
  <c r="R527" i="1"/>
  <c r="Q527" i="1"/>
  <c r="S526" i="1"/>
  <c r="R526" i="1"/>
  <c r="Q526" i="1"/>
  <c r="S525" i="1"/>
  <c r="R525" i="1"/>
  <c r="Q525" i="1"/>
  <c r="S524" i="1"/>
  <c r="R524" i="1"/>
  <c r="Q524" i="1"/>
  <c r="S523" i="1"/>
  <c r="R523" i="1"/>
  <c r="Q523" i="1"/>
  <c r="S522" i="1"/>
  <c r="R522" i="1"/>
  <c r="Q522" i="1"/>
  <c r="S521" i="1"/>
  <c r="R521" i="1"/>
  <c r="Q521" i="1"/>
  <c r="S520" i="1"/>
  <c r="R520" i="1"/>
  <c r="Q520" i="1"/>
  <c r="S519" i="1"/>
  <c r="R519" i="1"/>
  <c r="Q519" i="1"/>
  <c r="S518" i="1"/>
  <c r="R518" i="1"/>
  <c r="Q518" i="1"/>
  <c r="S517" i="1"/>
  <c r="R517" i="1"/>
  <c r="Q517" i="1"/>
  <c r="S516" i="1"/>
  <c r="R516" i="1"/>
  <c r="Q516" i="1"/>
  <c r="S515" i="1"/>
  <c r="R515" i="1"/>
  <c r="Q515" i="1"/>
  <c r="S514" i="1"/>
  <c r="R514" i="1"/>
  <c r="Q514" i="1"/>
  <c r="S513" i="1"/>
  <c r="R513" i="1"/>
  <c r="Q513" i="1"/>
  <c r="S512" i="1"/>
  <c r="R512" i="1"/>
  <c r="Q512" i="1"/>
  <c r="S511" i="1"/>
  <c r="R511" i="1"/>
  <c r="Q511" i="1"/>
  <c r="S510" i="1"/>
  <c r="R510" i="1"/>
  <c r="Q510" i="1"/>
  <c r="S509" i="1"/>
  <c r="R509" i="1"/>
  <c r="Q509" i="1"/>
  <c r="S508" i="1"/>
  <c r="R508" i="1"/>
  <c r="Q508" i="1"/>
  <c r="S507" i="1"/>
  <c r="R507" i="1"/>
  <c r="Q507" i="1"/>
  <c r="S506" i="1"/>
  <c r="R506" i="1"/>
  <c r="Q506" i="1"/>
  <c r="S505" i="1"/>
  <c r="R505" i="1"/>
  <c r="Q505" i="1"/>
  <c r="S504" i="1"/>
  <c r="R504" i="1"/>
  <c r="Q504" i="1"/>
  <c r="S503" i="1"/>
  <c r="R503" i="1"/>
  <c r="Q503" i="1"/>
  <c r="S502" i="1"/>
  <c r="R502" i="1"/>
  <c r="Q502" i="1"/>
  <c r="S501" i="1"/>
  <c r="R501" i="1"/>
  <c r="Q501" i="1"/>
  <c r="S500" i="1"/>
  <c r="R500" i="1"/>
  <c r="Q500" i="1"/>
  <c r="S499" i="1"/>
  <c r="R499" i="1"/>
  <c r="Q499" i="1"/>
  <c r="S498" i="1"/>
  <c r="R498" i="1"/>
  <c r="Q498" i="1"/>
  <c r="S497" i="1"/>
  <c r="R497" i="1"/>
  <c r="Q497" i="1"/>
  <c r="S496" i="1"/>
  <c r="R496" i="1"/>
  <c r="Q496" i="1"/>
  <c r="S495" i="1"/>
  <c r="R495" i="1"/>
  <c r="Q495" i="1"/>
  <c r="S494" i="1"/>
  <c r="R494" i="1"/>
  <c r="Q494" i="1"/>
  <c r="S493" i="1"/>
  <c r="R493" i="1"/>
  <c r="Q493" i="1"/>
  <c r="S492" i="1"/>
  <c r="R492" i="1"/>
  <c r="Q492" i="1"/>
  <c r="S491" i="1"/>
  <c r="R491" i="1"/>
  <c r="Q491" i="1"/>
  <c r="S490" i="1"/>
  <c r="R490" i="1"/>
  <c r="Q490" i="1"/>
  <c r="S489" i="1"/>
  <c r="R489" i="1"/>
  <c r="Q489" i="1"/>
  <c r="S488" i="1"/>
  <c r="R488" i="1"/>
  <c r="Q488" i="1"/>
  <c r="S487" i="1"/>
  <c r="R487" i="1"/>
  <c r="Q487" i="1"/>
  <c r="S486" i="1"/>
  <c r="R486" i="1"/>
  <c r="Q486" i="1"/>
  <c r="S485" i="1"/>
  <c r="R485" i="1"/>
  <c r="Q485" i="1"/>
  <c r="S484" i="1"/>
  <c r="R484" i="1"/>
  <c r="Q484" i="1"/>
  <c r="S483" i="1"/>
  <c r="R483" i="1"/>
  <c r="Q483" i="1"/>
  <c r="S482" i="1"/>
  <c r="R482" i="1"/>
  <c r="Q482" i="1"/>
  <c r="S481" i="1"/>
  <c r="R481" i="1"/>
  <c r="Q481" i="1"/>
  <c r="S480" i="1"/>
  <c r="R480" i="1"/>
  <c r="Q480" i="1"/>
  <c r="S479" i="1"/>
  <c r="R479" i="1"/>
  <c r="Q479" i="1"/>
  <c r="S478" i="1"/>
  <c r="R478" i="1"/>
  <c r="Q478" i="1"/>
  <c r="S477" i="1"/>
  <c r="R477" i="1"/>
  <c r="Q477" i="1"/>
  <c r="S476" i="1"/>
  <c r="R476" i="1"/>
  <c r="Q476" i="1"/>
  <c r="S475" i="1"/>
  <c r="R475" i="1"/>
  <c r="Q475" i="1"/>
  <c r="S474" i="1"/>
  <c r="R474" i="1"/>
  <c r="Q474" i="1"/>
  <c r="S473" i="1"/>
  <c r="R473" i="1"/>
  <c r="Q473" i="1"/>
  <c r="S472" i="1"/>
  <c r="R472" i="1"/>
  <c r="Q472" i="1"/>
  <c r="S471" i="1"/>
  <c r="R471" i="1"/>
  <c r="Q471" i="1"/>
  <c r="S470" i="1"/>
  <c r="R470" i="1"/>
  <c r="Q470" i="1"/>
  <c r="S469" i="1"/>
  <c r="R469" i="1"/>
  <c r="Q469" i="1"/>
  <c r="S468" i="1"/>
  <c r="R468" i="1"/>
  <c r="Q468" i="1"/>
  <c r="S467" i="1"/>
  <c r="R467" i="1"/>
  <c r="Q467" i="1"/>
  <c r="S466" i="1"/>
  <c r="R466" i="1"/>
  <c r="Q466" i="1"/>
  <c r="S465" i="1"/>
  <c r="R465" i="1"/>
  <c r="Q465" i="1"/>
  <c r="S464" i="1"/>
  <c r="R464" i="1"/>
  <c r="Q464" i="1"/>
  <c r="S463" i="1"/>
  <c r="R463" i="1"/>
  <c r="Q463" i="1"/>
  <c r="S462" i="1"/>
  <c r="R462" i="1"/>
  <c r="Q462" i="1"/>
  <c r="S461" i="1"/>
  <c r="R461" i="1"/>
  <c r="Q461" i="1"/>
  <c r="S460" i="1"/>
  <c r="R460" i="1"/>
  <c r="Q460" i="1"/>
  <c r="S459" i="1"/>
  <c r="R459" i="1"/>
  <c r="Q459" i="1"/>
  <c r="S458" i="1"/>
  <c r="R458" i="1"/>
  <c r="Q458" i="1"/>
  <c r="S457" i="1"/>
  <c r="R457" i="1"/>
  <c r="Q457" i="1"/>
  <c r="S456" i="1"/>
  <c r="R456" i="1"/>
  <c r="Q456" i="1"/>
  <c r="S455" i="1"/>
  <c r="R455" i="1"/>
  <c r="Q455" i="1"/>
  <c r="S454" i="1"/>
  <c r="R454" i="1"/>
  <c r="Q454" i="1"/>
  <c r="S453" i="1"/>
  <c r="R453" i="1"/>
  <c r="Q453" i="1"/>
  <c r="S452" i="1"/>
  <c r="R452" i="1"/>
  <c r="Q452" i="1"/>
  <c r="S451" i="1"/>
  <c r="R451" i="1"/>
  <c r="Q451" i="1"/>
  <c r="S450" i="1"/>
  <c r="R450" i="1"/>
  <c r="Q450" i="1"/>
  <c r="S449" i="1"/>
  <c r="R449" i="1"/>
  <c r="Q449" i="1"/>
  <c r="S448" i="1"/>
  <c r="R448" i="1"/>
  <c r="Q448" i="1"/>
  <c r="S447" i="1"/>
  <c r="R447" i="1"/>
  <c r="Q447" i="1"/>
  <c r="S446" i="1"/>
  <c r="R446" i="1"/>
  <c r="Q446" i="1"/>
  <c r="S445" i="1"/>
  <c r="R445" i="1"/>
  <c r="Q445" i="1"/>
  <c r="S444" i="1"/>
  <c r="R444" i="1"/>
  <c r="Q444" i="1"/>
  <c r="S443" i="1"/>
  <c r="R443" i="1"/>
  <c r="Q443" i="1"/>
  <c r="S442" i="1"/>
  <c r="R442" i="1"/>
  <c r="Q442" i="1"/>
  <c r="S441" i="1"/>
  <c r="R441" i="1"/>
  <c r="Q441" i="1"/>
  <c r="S440" i="1"/>
  <c r="R440" i="1"/>
  <c r="Q440" i="1"/>
  <c r="S439" i="1"/>
  <c r="R439" i="1"/>
  <c r="Q439" i="1"/>
  <c r="S438" i="1"/>
  <c r="R438" i="1"/>
  <c r="Q438" i="1"/>
  <c r="S437" i="1"/>
  <c r="R437" i="1"/>
  <c r="Q437" i="1"/>
  <c r="S436" i="1"/>
  <c r="R436" i="1"/>
  <c r="Q436" i="1"/>
  <c r="S435" i="1"/>
  <c r="R435" i="1"/>
  <c r="Q435" i="1"/>
  <c r="S434" i="1"/>
  <c r="R434" i="1"/>
  <c r="Q434" i="1"/>
  <c r="S433" i="1"/>
  <c r="R433" i="1"/>
  <c r="Q433" i="1"/>
  <c r="S432" i="1"/>
  <c r="R432" i="1"/>
  <c r="Q432" i="1"/>
  <c r="S431" i="1"/>
  <c r="R431" i="1"/>
  <c r="Q431" i="1"/>
  <c r="S430" i="1"/>
  <c r="R430" i="1"/>
  <c r="Q430" i="1"/>
  <c r="S429" i="1"/>
  <c r="R429" i="1"/>
  <c r="Q429" i="1"/>
  <c r="S428" i="1"/>
  <c r="R428" i="1"/>
  <c r="Q428" i="1"/>
  <c r="S427" i="1"/>
  <c r="R427" i="1"/>
  <c r="Q427" i="1"/>
  <c r="S426" i="1"/>
  <c r="R426" i="1"/>
  <c r="Q426" i="1"/>
  <c r="S425" i="1"/>
  <c r="R425" i="1"/>
  <c r="Q425" i="1"/>
  <c r="S424" i="1"/>
  <c r="R424" i="1"/>
  <c r="Q424" i="1"/>
  <c r="S423" i="1"/>
  <c r="R423" i="1"/>
  <c r="Q423" i="1"/>
  <c r="S422" i="1"/>
  <c r="R422" i="1"/>
  <c r="Q422" i="1"/>
  <c r="S421" i="1"/>
  <c r="R421" i="1"/>
  <c r="Q421" i="1"/>
  <c r="S420" i="1"/>
  <c r="R420" i="1"/>
  <c r="Q420" i="1"/>
  <c r="S419" i="1"/>
  <c r="R419" i="1"/>
  <c r="Q419" i="1"/>
  <c r="S418" i="1"/>
  <c r="R418" i="1"/>
  <c r="Q418" i="1"/>
  <c r="S417" i="1"/>
  <c r="R417" i="1"/>
  <c r="Q417" i="1"/>
  <c r="S416" i="1"/>
  <c r="R416" i="1"/>
  <c r="Q416" i="1"/>
  <c r="S415" i="1"/>
  <c r="R415" i="1"/>
  <c r="Q415" i="1"/>
  <c r="S414" i="1"/>
  <c r="R414" i="1"/>
  <c r="Q414" i="1"/>
  <c r="S413" i="1"/>
  <c r="R413" i="1"/>
  <c r="Q413" i="1"/>
  <c r="S412" i="1"/>
  <c r="R412" i="1"/>
  <c r="Q412" i="1"/>
  <c r="S411" i="1"/>
  <c r="R411" i="1"/>
  <c r="Q411" i="1"/>
  <c r="S410" i="1"/>
  <c r="R410" i="1"/>
  <c r="Q410" i="1"/>
  <c r="S409" i="1"/>
  <c r="R409" i="1"/>
  <c r="Q409" i="1"/>
  <c r="S408" i="1"/>
  <c r="R408" i="1"/>
  <c r="Q408" i="1"/>
  <c r="S407" i="1"/>
  <c r="R407" i="1"/>
  <c r="Q407" i="1"/>
  <c r="S406" i="1"/>
  <c r="R406" i="1"/>
  <c r="Q406" i="1"/>
  <c r="S405" i="1"/>
  <c r="R405" i="1"/>
  <c r="Q405" i="1"/>
  <c r="S404" i="1"/>
  <c r="R404" i="1"/>
  <c r="Q404" i="1"/>
  <c r="S403" i="1"/>
  <c r="R403" i="1"/>
  <c r="Q403" i="1"/>
  <c r="S402" i="1"/>
  <c r="R402" i="1"/>
  <c r="Q402" i="1"/>
  <c r="S401" i="1"/>
  <c r="R401" i="1"/>
  <c r="Q401" i="1"/>
  <c r="S400" i="1"/>
  <c r="R400" i="1"/>
  <c r="Q400" i="1"/>
  <c r="S399" i="1"/>
  <c r="R399" i="1"/>
  <c r="Q399" i="1"/>
  <c r="S398" i="1"/>
  <c r="R398" i="1"/>
  <c r="Q398" i="1"/>
  <c r="S397" i="1"/>
  <c r="R397" i="1"/>
  <c r="Q397" i="1"/>
  <c r="S396" i="1"/>
  <c r="R396" i="1"/>
  <c r="Q396" i="1"/>
  <c r="S395" i="1"/>
  <c r="R395" i="1"/>
  <c r="Q395" i="1"/>
  <c r="S394" i="1"/>
  <c r="R394" i="1"/>
  <c r="Q394" i="1"/>
  <c r="S393" i="1"/>
  <c r="R393" i="1"/>
  <c r="Q393" i="1"/>
  <c r="S392" i="1"/>
  <c r="R392" i="1"/>
  <c r="Q392" i="1"/>
  <c r="S391" i="1"/>
  <c r="R391" i="1"/>
  <c r="Q391" i="1"/>
  <c r="S390" i="1"/>
  <c r="R390" i="1"/>
  <c r="Q390" i="1"/>
  <c r="S389" i="1"/>
  <c r="R389" i="1"/>
  <c r="Q389" i="1"/>
  <c r="S388" i="1"/>
  <c r="R388" i="1"/>
  <c r="Q388" i="1"/>
  <c r="S387" i="1"/>
  <c r="R387" i="1"/>
  <c r="Q387" i="1"/>
  <c r="S386" i="1"/>
  <c r="R386" i="1"/>
  <c r="Q386" i="1"/>
  <c r="S385" i="1"/>
  <c r="R385" i="1"/>
  <c r="Q385" i="1"/>
  <c r="S384" i="1"/>
  <c r="R384" i="1"/>
  <c r="Q384" i="1"/>
  <c r="S383" i="1"/>
  <c r="R383" i="1"/>
  <c r="Q383" i="1"/>
  <c r="S382" i="1"/>
  <c r="R382" i="1"/>
  <c r="Q382" i="1"/>
  <c r="S381" i="1"/>
  <c r="R381" i="1"/>
  <c r="Q381" i="1"/>
  <c r="S380" i="1"/>
  <c r="R380" i="1"/>
  <c r="Q380" i="1"/>
  <c r="S379" i="1"/>
  <c r="R379" i="1"/>
  <c r="Q379" i="1"/>
  <c r="S378" i="1"/>
  <c r="R378" i="1"/>
  <c r="Q378" i="1"/>
  <c r="S377" i="1"/>
  <c r="R377" i="1"/>
  <c r="Q377" i="1"/>
  <c r="S376" i="1"/>
  <c r="R376" i="1"/>
  <c r="Q376" i="1"/>
  <c r="S375" i="1"/>
  <c r="R375" i="1"/>
  <c r="Q375" i="1"/>
  <c r="S374" i="1"/>
  <c r="R374" i="1"/>
  <c r="Q374" i="1"/>
  <c r="S373" i="1"/>
  <c r="R373" i="1"/>
  <c r="Q373" i="1"/>
  <c r="S372" i="1"/>
  <c r="R372" i="1"/>
  <c r="Q372" i="1"/>
  <c r="S371" i="1"/>
  <c r="R371" i="1"/>
  <c r="Q371" i="1"/>
  <c r="S370" i="1"/>
  <c r="R370" i="1"/>
  <c r="Q370" i="1"/>
  <c r="S369" i="1"/>
  <c r="R369" i="1"/>
  <c r="Q369" i="1"/>
  <c r="S368" i="1"/>
  <c r="R368" i="1"/>
  <c r="Q368" i="1"/>
  <c r="S367" i="1"/>
  <c r="R367" i="1"/>
  <c r="Q367" i="1"/>
  <c r="S366" i="1"/>
  <c r="R366" i="1"/>
  <c r="Q366" i="1"/>
  <c r="S365" i="1"/>
  <c r="R365" i="1"/>
  <c r="Q365" i="1"/>
  <c r="S364" i="1"/>
  <c r="R364" i="1"/>
  <c r="Q364" i="1"/>
  <c r="S363" i="1"/>
  <c r="R363" i="1"/>
  <c r="Q363" i="1"/>
  <c r="S362" i="1"/>
  <c r="R362" i="1"/>
  <c r="Q362" i="1"/>
  <c r="S361" i="1"/>
  <c r="R361" i="1"/>
  <c r="Q361" i="1"/>
  <c r="S360" i="1"/>
  <c r="R360" i="1"/>
  <c r="Q360" i="1"/>
  <c r="S359" i="1"/>
  <c r="R359" i="1"/>
  <c r="Q359" i="1"/>
  <c r="S358" i="1"/>
  <c r="R358" i="1"/>
  <c r="Q358" i="1"/>
  <c r="S357" i="1"/>
  <c r="R357" i="1"/>
  <c r="Q357" i="1"/>
  <c r="S356" i="1"/>
  <c r="R356" i="1"/>
  <c r="Q356" i="1"/>
  <c r="S355" i="1"/>
  <c r="R355" i="1"/>
  <c r="Q355" i="1"/>
  <c r="S354" i="1"/>
  <c r="R354" i="1"/>
  <c r="Q354" i="1"/>
  <c r="S353" i="1"/>
  <c r="R353" i="1"/>
  <c r="Q353" i="1"/>
  <c r="S352" i="1"/>
  <c r="R352" i="1"/>
  <c r="Q352" i="1"/>
  <c r="S351" i="1"/>
  <c r="R351" i="1"/>
  <c r="Q351" i="1"/>
  <c r="S350" i="1"/>
  <c r="R350" i="1"/>
  <c r="Q350" i="1"/>
  <c r="S349" i="1"/>
  <c r="R349" i="1"/>
  <c r="Q349" i="1"/>
  <c r="S348" i="1"/>
  <c r="R348" i="1"/>
  <c r="Q348" i="1"/>
  <c r="S347" i="1"/>
  <c r="R347" i="1"/>
  <c r="Q347" i="1"/>
  <c r="S346" i="1"/>
  <c r="R346" i="1"/>
  <c r="Q346" i="1"/>
  <c r="S345" i="1"/>
  <c r="R345" i="1"/>
  <c r="Q345" i="1"/>
  <c r="S344" i="1"/>
  <c r="R344" i="1"/>
  <c r="Q344" i="1"/>
  <c r="S343" i="1"/>
  <c r="R343" i="1"/>
  <c r="Q343" i="1"/>
  <c r="S342" i="1"/>
  <c r="R342" i="1"/>
  <c r="Q342" i="1"/>
  <c r="S341" i="1"/>
  <c r="R341" i="1"/>
  <c r="Q341" i="1"/>
  <c r="S340" i="1"/>
  <c r="R340" i="1"/>
  <c r="Q340" i="1"/>
  <c r="S339" i="1"/>
  <c r="R339" i="1"/>
  <c r="Q339" i="1"/>
  <c r="S338" i="1"/>
  <c r="R338" i="1"/>
  <c r="Q338" i="1"/>
  <c r="S337" i="1"/>
  <c r="R337" i="1"/>
  <c r="Q337" i="1"/>
  <c r="S336" i="1"/>
  <c r="R336" i="1"/>
  <c r="Q336" i="1"/>
  <c r="S335" i="1"/>
  <c r="R335" i="1"/>
  <c r="Q335" i="1"/>
  <c r="S334" i="1"/>
  <c r="R334" i="1"/>
  <c r="Q334" i="1"/>
  <c r="S333" i="1"/>
  <c r="R333" i="1"/>
  <c r="Q333" i="1"/>
  <c r="S332" i="1"/>
  <c r="R332" i="1"/>
  <c r="Q332" i="1"/>
  <c r="S331" i="1"/>
  <c r="R331" i="1"/>
  <c r="Q331" i="1"/>
  <c r="S330" i="1"/>
  <c r="R330" i="1"/>
  <c r="Q330" i="1"/>
  <c r="S329" i="1"/>
  <c r="R329" i="1"/>
  <c r="Q329" i="1"/>
  <c r="S328" i="1"/>
  <c r="R328" i="1"/>
  <c r="Q328" i="1"/>
  <c r="S327" i="1"/>
  <c r="R327" i="1"/>
  <c r="Q327" i="1"/>
  <c r="S326" i="1"/>
  <c r="R326" i="1"/>
  <c r="Q326" i="1"/>
  <c r="S325" i="1"/>
  <c r="R325" i="1"/>
  <c r="Q325" i="1"/>
  <c r="S324" i="1"/>
  <c r="R324" i="1"/>
  <c r="Q324" i="1"/>
  <c r="S323" i="1"/>
  <c r="R323" i="1"/>
  <c r="Q323" i="1"/>
  <c r="S322" i="1"/>
  <c r="R322" i="1"/>
  <c r="Q322" i="1"/>
  <c r="S321" i="1"/>
  <c r="R321" i="1"/>
  <c r="Q321" i="1"/>
  <c r="S320" i="1"/>
  <c r="R320" i="1"/>
  <c r="Q320" i="1"/>
  <c r="S319" i="1"/>
  <c r="R319" i="1"/>
  <c r="Q319" i="1"/>
  <c r="S318" i="1"/>
  <c r="R318" i="1"/>
  <c r="Q318" i="1"/>
  <c r="S317" i="1"/>
  <c r="R317" i="1"/>
  <c r="Q317" i="1"/>
  <c r="S316" i="1"/>
  <c r="R316" i="1"/>
  <c r="Q316" i="1"/>
  <c r="S315" i="1"/>
  <c r="R315" i="1"/>
  <c r="Q315" i="1"/>
  <c r="S314" i="1"/>
  <c r="R314" i="1"/>
  <c r="Q314" i="1"/>
  <c r="S313" i="1"/>
  <c r="R313" i="1"/>
  <c r="Q313" i="1"/>
  <c r="S312" i="1"/>
  <c r="R312" i="1"/>
  <c r="Q312" i="1"/>
  <c r="S311" i="1"/>
  <c r="R311" i="1"/>
  <c r="Q311" i="1"/>
  <c r="S310" i="1"/>
  <c r="R310" i="1"/>
  <c r="Q310" i="1"/>
  <c r="S309" i="1"/>
  <c r="R309" i="1"/>
  <c r="Q309" i="1"/>
  <c r="S308" i="1"/>
  <c r="R308" i="1"/>
  <c r="Q308" i="1"/>
  <c r="S307" i="1"/>
  <c r="R307" i="1"/>
  <c r="Q307" i="1"/>
  <c r="S306" i="1"/>
  <c r="R306" i="1"/>
  <c r="Q306" i="1"/>
  <c r="S305" i="1"/>
  <c r="R305" i="1"/>
  <c r="Q305" i="1"/>
  <c r="S304" i="1"/>
  <c r="R304" i="1"/>
  <c r="Q304" i="1"/>
  <c r="S303" i="1"/>
  <c r="R303" i="1"/>
  <c r="Q303" i="1"/>
  <c r="S302" i="1"/>
  <c r="R302" i="1"/>
  <c r="Q302" i="1"/>
  <c r="S301" i="1"/>
  <c r="R301" i="1"/>
  <c r="Q301" i="1"/>
  <c r="S300" i="1"/>
  <c r="R300" i="1"/>
  <c r="Q300" i="1"/>
  <c r="S299" i="1"/>
  <c r="R299" i="1"/>
  <c r="Q299" i="1"/>
  <c r="S298" i="1"/>
  <c r="R298" i="1"/>
  <c r="Q298" i="1"/>
  <c r="S297" i="1"/>
  <c r="R297" i="1"/>
  <c r="Q297" i="1"/>
  <c r="S296" i="1"/>
  <c r="R296" i="1"/>
  <c r="Q296" i="1"/>
  <c r="S295" i="1"/>
  <c r="R295" i="1"/>
  <c r="Q295" i="1"/>
  <c r="S294" i="1"/>
  <c r="R294" i="1"/>
  <c r="Q294" i="1"/>
  <c r="S293" i="1"/>
  <c r="R293" i="1"/>
  <c r="Q293" i="1"/>
  <c r="S292" i="1"/>
  <c r="R292" i="1"/>
  <c r="Q292" i="1"/>
  <c r="S291" i="1"/>
  <c r="R291" i="1"/>
  <c r="Q291" i="1"/>
  <c r="S290" i="1"/>
  <c r="R290" i="1"/>
  <c r="Q290" i="1"/>
  <c r="S289" i="1"/>
  <c r="R289" i="1"/>
  <c r="Q289" i="1"/>
  <c r="S288" i="1"/>
  <c r="R288" i="1"/>
  <c r="Q288" i="1"/>
  <c r="S287" i="1"/>
  <c r="R287" i="1"/>
  <c r="Q287" i="1"/>
  <c r="S286" i="1"/>
  <c r="R286" i="1"/>
  <c r="Q286" i="1"/>
  <c r="S285" i="1"/>
  <c r="R285" i="1"/>
  <c r="Q285" i="1"/>
  <c r="S284" i="1"/>
  <c r="R284" i="1"/>
  <c r="Q284" i="1"/>
  <c r="S283" i="1"/>
  <c r="R283" i="1"/>
  <c r="Q283" i="1"/>
  <c r="S282" i="1"/>
  <c r="R282" i="1"/>
  <c r="Q282" i="1"/>
  <c r="S281" i="1"/>
  <c r="R281" i="1"/>
  <c r="Q281" i="1"/>
  <c r="S280" i="1"/>
  <c r="R280" i="1"/>
  <c r="Q280" i="1"/>
  <c r="S279" i="1"/>
  <c r="R279" i="1"/>
  <c r="Q279" i="1"/>
  <c r="S278" i="1"/>
  <c r="R278" i="1"/>
  <c r="Q278" i="1"/>
  <c r="S277" i="1"/>
  <c r="R277" i="1"/>
  <c r="Q277" i="1"/>
  <c r="S276" i="1"/>
  <c r="R276" i="1"/>
  <c r="Q276" i="1"/>
  <c r="S275" i="1"/>
  <c r="R275" i="1"/>
  <c r="Q275" i="1"/>
  <c r="S274" i="1"/>
  <c r="R274" i="1"/>
  <c r="Q274" i="1"/>
  <c r="S273" i="1"/>
  <c r="R273" i="1"/>
  <c r="Q273" i="1"/>
  <c r="S272" i="1"/>
  <c r="R272" i="1"/>
  <c r="Q272" i="1"/>
  <c r="S271" i="1"/>
  <c r="R271" i="1"/>
  <c r="Q271" i="1"/>
  <c r="S270" i="1"/>
  <c r="R270" i="1"/>
  <c r="Q270" i="1"/>
  <c r="S269" i="1"/>
  <c r="R269" i="1"/>
  <c r="Q269" i="1"/>
  <c r="S268" i="1"/>
  <c r="R268" i="1"/>
  <c r="Q268" i="1"/>
  <c r="S267" i="1"/>
  <c r="R267" i="1"/>
  <c r="Q267" i="1"/>
  <c r="S266" i="1"/>
  <c r="R266" i="1"/>
  <c r="Q266" i="1"/>
  <c r="S265" i="1"/>
  <c r="R265" i="1"/>
  <c r="Q265" i="1"/>
  <c r="S264" i="1"/>
  <c r="R264" i="1"/>
  <c r="Q264" i="1"/>
  <c r="S263" i="1"/>
  <c r="R263" i="1"/>
  <c r="Q263" i="1"/>
  <c r="S262" i="1"/>
  <c r="R262" i="1"/>
  <c r="Q262" i="1"/>
  <c r="S261" i="1"/>
  <c r="R261" i="1"/>
  <c r="Q261" i="1"/>
  <c r="S260" i="1"/>
  <c r="R260" i="1"/>
  <c r="Q260" i="1"/>
  <c r="S259" i="1"/>
  <c r="R259" i="1"/>
  <c r="Q259" i="1"/>
  <c r="S258" i="1"/>
  <c r="R258" i="1"/>
  <c r="Q258" i="1"/>
  <c r="S257" i="1"/>
  <c r="R257" i="1"/>
  <c r="Q257" i="1"/>
  <c r="S256" i="1"/>
  <c r="R256" i="1"/>
  <c r="Q256" i="1"/>
  <c r="S255" i="1"/>
  <c r="R255" i="1"/>
  <c r="Q255" i="1"/>
  <c r="S254" i="1"/>
  <c r="R254" i="1"/>
  <c r="Q254" i="1"/>
  <c r="S253" i="1"/>
  <c r="R253" i="1"/>
  <c r="Q253" i="1"/>
  <c r="S252" i="1"/>
  <c r="R252" i="1"/>
  <c r="Q252" i="1"/>
  <c r="S251" i="1"/>
  <c r="R251" i="1"/>
  <c r="Q251" i="1"/>
  <c r="S250" i="1"/>
  <c r="R250" i="1"/>
  <c r="Q250" i="1"/>
  <c r="S249" i="1"/>
  <c r="R249" i="1"/>
  <c r="Q249" i="1"/>
  <c r="S248" i="1"/>
  <c r="R248" i="1"/>
  <c r="Q248" i="1"/>
  <c r="S247" i="1"/>
  <c r="R247" i="1"/>
  <c r="Q247" i="1"/>
  <c r="S246" i="1"/>
  <c r="R246" i="1"/>
  <c r="Q246" i="1"/>
  <c r="S245" i="1"/>
  <c r="R245" i="1"/>
  <c r="Q245" i="1"/>
  <c r="S244" i="1"/>
  <c r="R244" i="1"/>
  <c r="Q244" i="1"/>
  <c r="S243" i="1"/>
  <c r="R243" i="1"/>
  <c r="Q243" i="1"/>
  <c r="S242" i="1"/>
  <c r="R242" i="1"/>
  <c r="Q242" i="1"/>
  <c r="S241" i="1"/>
  <c r="R241" i="1"/>
  <c r="Q241" i="1"/>
  <c r="S240" i="1"/>
  <c r="R240" i="1"/>
  <c r="Q240" i="1"/>
  <c r="S239" i="1"/>
  <c r="R239" i="1"/>
  <c r="Q239" i="1"/>
  <c r="S238" i="1"/>
  <c r="R238" i="1"/>
  <c r="Q238" i="1"/>
  <c r="S237" i="1"/>
  <c r="R237" i="1"/>
  <c r="Q237" i="1"/>
  <c r="S236" i="1"/>
  <c r="R236" i="1"/>
  <c r="Q236" i="1"/>
  <c r="S235" i="1"/>
  <c r="R235" i="1"/>
  <c r="Q235" i="1"/>
  <c r="S234" i="1"/>
  <c r="R234" i="1"/>
  <c r="Q234" i="1"/>
  <c r="S233" i="1"/>
  <c r="R233" i="1"/>
  <c r="Q233" i="1"/>
  <c r="S232" i="1"/>
  <c r="R232" i="1"/>
  <c r="Q232" i="1"/>
  <c r="S231" i="1"/>
  <c r="R231" i="1"/>
  <c r="Q231" i="1"/>
  <c r="S230" i="1"/>
  <c r="R230" i="1"/>
  <c r="Q230" i="1"/>
  <c r="S229" i="1"/>
  <c r="R229" i="1"/>
  <c r="Q229" i="1"/>
  <c r="S228" i="1"/>
  <c r="R228" i="1"/>
  <c r="Q228" i="1"/>
  <c r="S227" i="1"/>
  <c r="R227" i="1"/>
  <c r="Q227" i="1"/>
  <c r="S226" i="1"/>
  <c r="R226" i="1"/>
  <c r="Q226" i="1"/>
  <c r="S225" i="1"/>
  <c r="R225" i="1"/>
  <c r="Q225" i="1"/>
  <c r="S224" i="1"/>
  <c r="R224" i="1"/>
  <c r="Q224" i="1"/>
  <c r="S223" i="1"/>
  <c r="R223" i="1"/>
  <c r="Q223" i="1"/>
  <c r="S222" i="1"/>
  <c r="R222" i="1"/>
  <c r="Q222" i="1"/>
  <c r="S221" i="1"/>
  <c r="R221" i="1"/>
  <c r="Q221" i="1"/>
  <c r="S220" i="1"/>
  <c r="R220" i="1"/>
  <c r="Q220" i="1"/>
  <c r="S219" i="1"/>
  <c r="R219" i="1"/>
  <c r="Q219" i="1"/>
  <c r="S218" i="1"/>
  <c r="R218" i="1"/>
  <c r="Q218" i="1"/>
  <c r="S217" i="1"/>
  <c r="R217" i="1"/>
  <c r="Q217" i="1"/>
  <c r="S216" i="1"/>
  <c r="R216" i="1"/>
  <c r="Q216" i="1"/>
  <c r="S215" i="1"/>
  <c r="R215" i="1"/>
  <c r="Q215" i="1"/>
  <c r="S214" i="1"/>
  <c r="R214" i="1"/>
  <c r="Q214" i="1"/>
  <c r="S213" i="1"/>
  <c r="R213" i="1"/>
  <c r="Q213" i="1"/>
  <c r="S212" i="1"/>
  <c r="R212" i="1"/>
  <c r="Q212" i="1"/>
  <c r="S211" i="1"/>
  <c r="R211" i="1"/>
  <c r="Q211" i="1"/>
  <c r="S210" i="1"/>
  <c r="R210" i="1"/>
  <c r="Q210" i="1"/>
  <c r="S209" i="1"/>
  <c r="R209" i="1"/>
  <c r="Q209" i="1"/>
  <c r="S208" i="1"/>
  <c r="R208" i="1"/>
  <c r="Q208" i="1"/>
  <c r="S207" i="1"/>
  <c r="R207" i="1"/>
  <c r="Q207" i="1"/>
  <c r="S206" i="1"/>
  <c r="R206" i="1"/>
  <c r="Q206" i="1"/>
  <c r="S205" i="1"/>
  <c r="R205" i="1"/>
  <c r="Q205" i="1"/>
  <c r="S204" i="1"/>
  <c r="R204" i="1"/>
  <c r="Q204" i="1"/>
  <c r="S203" i="1"/>
  <c r="R203" i="1"/>
  <c r="Q203" i="1"/>
  <c r="S202" i="1"/>
  <c r="R202" i="1"/>
  <c r="Q202" i="1"/>
  <c r="S201" i="1"/>
  <c r="R201" i="1"/>
  <c r="Q201" i="1"/>
  <c r="S200" i="1"/>
  <c r="R200" i="1"/>
  <c r="Q200" i="1"/>
  <c r="S199" i="1"/>
  <c r="R199" i="1"/>
  <c r="Q199" i="1"/>
  <c r="S198" i="1"/>
  <c r="R198" i="1"/>
  <c r="Q198" i="1"/>
  <c r="S197" i="1"/>
  <c r="R197" i="1"/>
  <c r="Q197" i="1"/>
  <c r="S196" i="1"/>
  <c r="R196" i="1"/>
  <c r="Q196" i="1"/>
  <c r="S195" i="1"/>
  <c r="R195" i="1"/>
  <c r="Q195" i="1"/>
  <c r="S194" i="1"/>
  <c r="R194" i="1"/>
  <c r="Q194" i="1"/>
  <c r="S193" i="1"/>
  <c r="R193" i="1"/>
  <c r="Q193" i="1"/>
  <c r="S192" i="1"/>
  <c r="R192" i="1"/>
  <c r="Q192" i="1"/>
  <c r="S191" i="1"/>
  <c r="R191" i="1"/>
  <c r="Q191" i="1"/>
  <c r="S190" i="1"/>
  <c r="R190" i="1"/>
  <c r="Q190" i="1"/>
  <c r="S189" i="1"/>
  <c r="R189" i="1"/>
  <c r="Q189" i="1"/>
  <c r="S188" i="1"/>
  <c r="R188" i="1"/>
  <c r="Q188" i="1"/>
  <c r="S187" i="1"/>
  <c r="R187" i="1"/>
  <c r="Q187" i="1"/>
  <c r="S186" i="1"/>
  <c r="R186" i="1"/>
  <c r="Q186" i="1"/>
  <c r="S185" i="1"/>
  <c r="R185" i="1"/>
  <c r="Q185" i="1"/>
  <c r="S184" i="1"/>
  <c r="R184" i="1"/>
  <c r="Q184" i="1"/>
  <c r="S183" i="1"/>
  <c r="R183" i="1"/>
  <c r="Q183" i="1"/>
  <c r="S182" i="1"/>
  <c r="R182" i="1"/>
  <c r="Q182" i="1"/>
  <c r="S181" i="1"/>
  <c r="R181" i="1"/>
  <c r="Q181" i="1"/>
  <c r="S180" i="1"/>
  <c r="R180" i="1"/>
  <c r="Q180" i="1"/>
  <c r="S179" i="1"/>
  <c r="R179" i="1"/>
  <c r="Q179" i="1"/>
  <c r="S178" i="1"/>
  <c r="R178" i="1"/>
  <c r="Q178" i="1"/>
  <c r="S177" i="1"/>
  <c r="R177" i="1"/>
  <c r="Q177" i="1"/>
  <c r="S176" i="1"/>
  <c r="R176" i="1"/>
  <c r="Q176" i="1"/>
  <c r="S175" i="1"/>
  <c r="R175" i="1"/>
  <c r="Q175" i="1"/>
  <c r="S174" i="1"/>
  <c r="R174" i="1"/>
  <c r="Q174" i="1"/>
  <c r="S173" i="1"/>
  <c r="R173" i="1"/>
  <c r="Q173" i="1"/>
  <c r="S172" i="1"/>
  <c r="R172" i="1"/>
  <c r="Q172" i="1"/>
  <c r="S171" i="1"/>
  <c r="R171" i="1"/>
  <c r="Q171" i="1"/>
  <c r="S170" i="1"/>
  <c r="R170" i="1"/>
  <c r="Q170" i="1"/>
  <c r="S169" i="1"/>
  <c r="R169" i="1"/>
  <c r="Q169" i="1"/>
  <c r="S168" i="1"/>
  <c r="R168" i="1"/>
  <c r="Q168" i="1"/>
  <c r="S167" i="1"/>
  <c r="R167" i="1"/>
  <c r="Q167" i="1"/>
  <c r="S166" i="1"/>
  <c r="R166" i="1"/>
  <c r="Q166" i="1"/>
  <c r="S165" i="1"/>
  <c r="R165" i="1"/>
  <c r="Q165" i="1"/>
  <c r="S164" i="1"/>
  <c r="R164" i="1"/>
  <c r="Q164" i="1"/>
  <c r="S163" i="1"/>
  <c r="R163" i="1"/>
  <c r="Q163" i="1"/>
  <c r="S162" i="1"/>
  <c r="R162" i="1"/>
  <c r="Q162" i="1"/>
  <c r="S161" i="1"/>
  <c r="R161" i="1"/>
  <c r="Q161" i="1"/>
  <c r="S160" i="1"/>
  <c r="R160" i="1"/>
  <c r="Q160" i="1"/>
  <c r="S159" i="1"/>
  <c r="R159" i="1"/>
  <c r="Q159" i="1"/>
  <c r="S158" i="1"/>
  <c r="R158" i="1"/>
  <c r="Q158" i="1"/>
  <c r="S157" i="1"/>
  <c r="R157" i="1"/>
  <c r="Q157" i="1"/>
  <c r="S156" i="1"/>
  <c r="R156" i="1"/>
  <c r="Q156" i="1"/>
  <c r="S155" i="1"/>
  <c r="R155" i="1"/>
  <c r="Q155" i="1"/>
  <c r="S154" i="1"/>
  <c r="R154" i="1"/>
  <c r="Q154" i="1"/>
  <c r="S153" i="1"/>
  <c r="R153" i="1"/>
  <c r="Q153" i="1"/>
  <c r="S152" i="1"/>
  <c r="R152" i="1"/>
  <c r="Q152" i="1"/>
  <c r="S151" i="1"/>
  <c r="R151" i="1"/>
  <c r="Q151" i="1"/>
  <c r="S150" i="1"/>
  <c r="R150" i="1"/>
  <c r="Q150" i="1"/>
  <c r="S149" i="1"/>
  <c r="R149" i="1"/>
  <c r="Q149" i="1"/>
  <c r="S148" i="1"/>
  <c r="R148" i="1"/>
  <c r="Q148" i="1"/>
  <c r="S147" i="1"/>
  <c r="R147" i="1"/>
  <c r="Q147" i="1"/>
  <c r="S146" i="1"/>
  <c r="R146" i="1"/>
  <c r="Q146" i="1"/>
  <c r="S145" i="1"/>
  <c r="R145" i="1"/>
  <c r="Q145" i="1"/>
  <c r="S144" i="1"/>
  <c r="R144" i="1"/>
  <c r="Q144" i="1"/>
  <c r="S143" i="1"/>
  <c r="R143" i="1"/>
  <c r="Q143" i="1"/>
  <c r="S142" i="1"/>
  <c r="R142" i="1"/>
  <c r="Q142" i="1"/>
  <c r="S141" i="1"/>
  <c r="R141" i="1"/>
  <c r="Q141" i="1"/>
  <c r="S140" i="1"/>
  <c r="R140" i="1"/>
  <c r="Q140" i="1"/>
  <c r="S139" i="1"/>
  <c r="R139" i="1"/>
  <c r="Q139" i="1"/>
  <c r="S138" i="1"/>
  <c r="R138" i="1"/>
  <c r="Q138" i="1"/>
  <c r="S137" i="1"/>
  <c r="R137" i="1"/>
  <c r="Q137" i="1"/>
  <c r="S136" i="1"/>
  <c r="R136" i="1"/>
  <c r="Q136" i="1"/>
  <c r="S135" i="1"/>
  <c r="R135" i="1"/>
  <c r="Q135" i="1"/>
  <c r="S134" i="1"/>
  <c r="R134" i="1"/>
  <c r="Q134" i="1"/>
  <c r="S133" i="1"/>
  <c r="R133" i="1"/>
  <c r="Q133" i="1"/>
  <c r="S132" i="1"/>
  <c r="R132" i="1"/>
  <c r="Q132" i="1"/>
  <c r="S131" i="1"/>
  <c r="R131" i="1"/>
  <c r="Q131" i="1"/>
  <c r="S130" i="1"/>
  <c r="R130" i="1"/>
  <c r="Q130" i="1"/>
  <c r="S129" i="1"/>
  <c r="R129" i="1"/>
  <c r="Q129" i="1"/>
  <c r="S128" i="1"/>
  <c r="R128" i="1"/>
  <c r="Q128" i="1"/>
  <c r="S127" i="1"/>
  <c r="R127" i="1"/>
  <c r="Q127" i="1"/>
  <c r="S126" i="1"/>
  <c r="R126" i="1"/>
  <c r="Q126" i="1"/>
  <c r="S125" i="1"/>
  <c r="R125" i="1"/>
  <c r="Q125" i="1"/>
  <c r="S124" i="1"/>
  <c r="R124" i="1"/>
  <c r="Q124" i="1"/>
  <c r="S123" i="1"/>
  <c r="R123" i="1"/>
  <c r="Q123" i="1"/>
  <c r="S122" i="1"/>
  <c r="R122" i="1"/>
  <c r="Q122" i="1"/>
  <c r="S121" i="1"/>
  <c r="R121" i="1"/>
  <c r="Q121" i="1"/>
  <c r="S120" i="1"/>
  <c r="R120" i="1"/>
  <c r="Q120" i="1"/>
  <c r="S119" i="1"/>
  <c r="R119" i="1"/>
  <c r="Q119" i="1"/>
  <c r="S118" i="1"/>
  <c r="R118" i="1"/>
  <c r="Q118" i="1"/>
  <c r="S117" i="1"/>
  <c r="R117" i="1"/>
  <c r="Q117" i="1"/>
  <c r="S116" i="1"/>
  <c r="R116" i="1"/>
  <c r="Q116" i="1"/>
  <c r="S115" i="1"/>
  <c r="R115" i="1"/>
  <c r="Q115" i="1"/>
  <c r="S114" i="1"/>
  <c r="R114" i="1"/>
  <c r="Q114" i="1"/>
  <c r="S113" i="1"/>
  <c r="R113" i="1"/>
  <c r="Q113" i="1"/>
  <c r="S112" i="1"/>
  <c r="R112" i="1"/>
  <c r="Q112" i="1"/>
  <c r="S111" i="1"/>
  <c r="R111" i="1"/>
  <c r="Q111" i="1"/>
  <c r="S110" i="1"/>
  <c r="R110" i="1"/>
  <c r="Q110" i="1"/>
  <c r="S109" i="1"/>
  <c r="R109" i="1"/>
  <c r="Q109" i="1"/>
  <c r="S108" i="1"/>
  <c r="R108" i="1"/>
  <c r="Q108" i="1"/>
  <c r="S107" i="1"/>
  <c r="R107" i="1"/>
  <c r="Q107" i="1"/>
  <c r="S106" i="1"/>
  <c r="R106" i="1"/>
  <c r="Q106" i="1"/>
  <c r="S105" i="1"/>
  <c r="R105" i="1"/>
  <c r="Q105" i="1"/>
  <c r="S104" i="1"/>
  <c r="R104" i="1"/>
  <c r="Q104" i="1"/>
  <c r="S103" i="1"/>
  <c r="R103" i="1"/>
  <c r="Q103" i="1"/>
  <c r="S102" i="1"/>
  <c r="R102" i="1"/>
  <c r="Q102" i="1"/>
  <c r="S101" i="1"/>
  <c r="R101" i="1"/>
  <c r="Q101" i="1"/>
  <c r="S100" i="1"/>
  <c r="R100" i="1"/>
  <c r="Q100" i="1"/>
  <c r="S99" i="1"/>
  <c r="R99" i="1"/>
  <c r="Q99" i="1"/>
  <c r="S98" i="1"/>
  <c r="R98" i="1"/>
  <c r="Q98" i="1"/>
  <c r="S97" i="1"/>
  <c r="R97" i="1"/>
  <c r="Q97" i="1"/>
  <c r="S96" i="1"/>
  <c r="R96" i="1"/>
  <c r="Q96" i="1"/>
  <c r="S95" i="1"/>
  <c r="R95" i="1"/>
  <c r="Q95" i="1"/>
  <c r="S94" i="1"/>
  <c r="R94" i="1"/>
  <c r="Q94" i="1"/>
  <c r="S93" i="1"/>
  <c r="R93" i="1"/>
  <c r="Q93" i="1"/>
  <c r="S92" i="1"/>
  <c r="R92" i="1"/>
  <c r="Q92" i="1"/>
  <c r="S91" i="1"/>
  <c r="R91" i="1"/>
  <c r="Q91" i="1"/>
  <c r="S90" i="1"/>
  <c r="R90" i="1"/>
  <c r="Q90" i="1"/>
  <c r="S89" i="1"/>
  <c r="R89" i="1"/>
  <c r="Q89" i="1"/>
  <c r="S88" i="1"/>
  <c r="R88" i="1"/>
  <c r="Q88" i="1"/>
  <c r="S87" i="1"/>
  <c r="R87" i="1"/>
  <c r="Q87" i="1"/>
  <c r="S86" i="1"/>
  <c r="R86" i="1"/>
  <c r="Q86" i="1"/>
  <c r="S85" i="1"/>
  <c r="R85" i="1"/>
  <c r="Q85" i="1"/>
  <c r="S84" i="1"/>
  <c r="R84" i="1"/>
  <c r="Q84" i="1"/>
  <c r="S83" i="1"/>
  <c r="R83" i="1"/>
  <c r="Q83" i="1"/>
  <c r="S82" i="1"/>
  <c r="R82" i="1"/>
  <c r="Q82" i="1"/>
  <c r="S81" i="1"/>
  <c r="R81" i="1"/>
  <c r="Q81" i="1"/>
  <c r="S80" i="1"/>
  <c r="R80" i="1"/>
  <c r="Q80" i="1"/>
  <c r="S79" i="1"/>
  <c r="R79" i="1"/>
  <c r="Q79" i="1"/>
  <c r="S78" i="1"/>
  <c r="R78" i="1"/>
  <c r="Q78" i="1"/>
  <c r="S77" i="1"/>
  <c r="R77" i="1"/>
  <c r="Q77" i="1"/>
  <c r="S76" i="1"/>
  <c r="R76" i="1"/>
  <c r="Q76" i="1"/>
  <c r="S75" i="1"/>
  <c r="R75" i="1"/>
  <c r="Q75" i="1"/>
  <c r="S74" i="1"/>
  <c r="R74" i="1"/>
  <c r="Q74" i="1"/>
  <c r="S73" i="1"/>
  <c r="R73" i="1"/>
  <c r="Q73" i="1"/>
  <c r="S72" i="1"/>
  <c r="R72" i="1"/>
  <c r="Q72" i="1"/>
  <c r="S71" i="1"/>
  <c r="R71" i="1"/>
  <c r="Q71" i="1"/>
  <c r="S70" i="1"/>
  <c r="R70" i="1"/>
  <c r="Q70" i="1"/>
  <c r="S69" i="1"/>
  <c r="R69" i="1"/>
  <c r="Q69" i="1"/>
  <c r="S68" i="1"/>
  <c r="R68" i="1"/>
  <c r="Q68" i="1"/>
  <c r="S67" i="1"/>
  <c r="R67" i="1"/>
  <c r="Q67" i="1"/>
  <c r="S66" i="1"/>
  <c r="R66" i="1"/>
  <c r="Q66" i="1"/>
  <c r="S65" i="1"/>
  <c r="R65" i="1"/>
  <c r="Q65" i="1"/>
  <c r="S64" i="1"/>
  <c r="R64" i="1"/>
  <c r="Q64" i="1"/>
  <c r="S63" i="1"/>
  <c r="R63" i="1"/>
  <c r="Q63" i="1"/>
  <c r="S62" i="1"/>
  <c r="R62" i="1"/>
  <c r="Q62" i="1"/>
  <c r="S61" i="1"/>
  <c r="R61" i="1"/>
  <c r="Q61" i="1"/>
  <c r="S60" i="1"/>
  <c r="R60" i="1"/>
  <c r="Q60" i="1"/>
  <c r="S59" i="1"/>
  <c r="R59" i="1"/>
  <c r="Q59" i="1"/>
  <c r="S58" i="1"/>
  <c r="R58" i="1"/>
  <c r="Q58" i="1"/>
  <c r="S57" i="1"/>
  <c r="R57" i="1"/>
  <c r="Q57" i="1"/>
  <c r="S56" i="1"/>
  <c r="R56" i="1"/>
  <c r="Q56" i="1"/>
  <c r="S55" i="1"/>
  <c r="R55" i="1"/>
  <c r="Q55" i="1"/>
  <c r="S54" i="1"/>
  <c r="R54" i="1"/>
  <c r="Q54" i="1"/>
  <c r="S53" i="1"/>
  <c r="R53" i="1"/>
  <c r="Q53" i="1"/>
  <c r="S52" i="1"/>
  <c r="R52" i="1"/>
  <c r="Q52" i="1"/>
  <c r="S51" i="1"/>
  <c r="R51" i="1"/>
  <c r="Q51" i="1"/>
  <c r="S50" i="1"/>
  <c r="R50" i="1"/>
  <c r="Q50" i="1"/>
  <c r="S49" i="1"/>
  <c r="R49" i="1"/>
  <c r="Q49" i="1"/>
  <c r="S48" i="1"/>
  <c r="R48" i="1"/>
  <c r="Q48" i="1"/>
  <c r="S47" i="1"/>
  <c r="R47" i="1"/>
  <c r="Q47" i="1"/>
  <c r="S46" i="1"/>
  <c r="R46" i="1"/>
  <c r="Q46" i="1"/>
  <c r="S45" i="1"/>
  <c r="R45" i="1"/>
  <c r="Q45" i="1"/>
  <c r="S44" i="1"/>
  <c r="R44" i="1"/>
  <c r="Q44" i="1"/>
  <c r="S43" i="1"/>
  <c r="R43" i="1"/>
  <c r="Q43" i="1"/>
  <c r="S42" i="1"/>
  <c r="R42" i="1"/>
  <c r="Q42" i="1"/>
  <c r="S41" i="1"/>
  <c r="R41" i="1"/>
  <c r="Q41" i="1"/>
  <c r="S40" i="1"/>
  <c r="R40" i="1"/>
  <c r="Q40" i="1"/>
  <c r="S39" i="1"/>
  <c r="R39" i="1"/>
  <c r="Q39" i="1"/>
  <c r="S38" i="1"/>
  <c r="R38" i="1"/>
  <c r="Q38" i="1"/>
  <c r="S37" i="1"/>
  <c r="R37" i="1"/>
  <c r="Q37" i="1"/>
  <c r="S36" i="1"/>
  <c r="R36" i="1"/>
  <c r="Q36" i="1"/>
  <c r="S35" i="1"/>
  <c r="R35" i="1"/>
  <c r="Q35" i="1"/>
  <c r="S34" i="1"/>
  <c r="R34" i="1"/>
  <c r="Q34" i="1"/>
  <c r="S33" i="1"/>
  <c r="R33" i="1"/>
  <c r="Q33" i="1"/>
  <c r="S32" i="1"/>
  <c r="R32" i="1"/>
  <c r="Q32" i="1"/>
  <c r="S31" i="1"/>
  <c r="R31" i="1"/>
  <c r="Q31" i="1"/>
  <c r="S30" i="1"/>
  <c r="R30" i="1"/>
  <c r="Q30" i="1"/>
  <c r="S29" i="1"/>
  <c r="R29" i="1"/>
  <c r="Q29" i="1"/>
  <c r="S28" i="1"/>
  <c r="R28" i="1"/>
  <c r="Q28" i="1"/>
  <c r="S27" i="1"/>
  <c r="R27" i="1"/>
  <c r="Q27" i="1"/>
  <c r="S26" i="1"/>
  <c r="R26" i="1"/>
  <c r="Q26" i="1"/>
  <c r="S25" i="1"/>
  <c r="R25" i="1"/>
  <c r="Q25" i="1"/>
  <c r="S24" i="1"/>
  <c r="R24" i="1"/>
  <c r="Q24" i="1"/>
  <c r="S23" i="1"/>
  <c r="R23" i="1"/>
  <c r="Q23" i="1"/>
  <c r="S22" i="1"/>
  <c r="R22" i="1"/>
  <c r="Q22" i="1"/>
  <c r="S21" i="1"/>
  <c r="R21" i="1"/>
  <c r="Q21" i="1"/>
  <c r="S20" i="1"/>
  <c r="R20" i="1"/>
  <c r="Q20" i="1"/>
  <c r="S19" i="1"/>
  <c r="R19" i="1"/>
  <c r="Q19" i="1"/>
  <c r="S18" i="1"/>
  <c r="R18" i="1"/>
  <c r="Q18" i="1"/>
  <c r="S17" i="1"/>
  <c r="R17" i="1"/>
  <c r="Q17" i="1"/>
  <c r="S16" i="1"/>
  <c r="R16" i="1"/>
  <c r="Q16" i="1"/>
  <c r="S15" i="1"/>
  <c r="R15" i="1"/>
  <c r="Q15" i="1"/>
  <c r="S14" i="1"/>
  <c r="R14" i="1"/>
  <c r="Q14" i="1"/>
  <c r="S13" i="1"/>
  <c r="R13" i="1"/>
  <c r="Q13" i="1"/>
  <c r="S12" i="1"/>
  <c r="R12" i="1"/>
  <c r="Q12" i="1"/>
  <c r="S11" i="1"/>
  <c r="R11" i="1"/>
  <c r="Q11" i="1"/>
  <c r="S10" i="1"/>
  <c r="R10" i="1"/>
  <c r="Q10" i="1"/>
  <c r="S9" i="1"/>
  <c r="R9" i="1"/>
  <c r="Q9" i="1"/>
  <c r="S8" i="1"/>
  <c r="R8" i="1"/>
  <c r="Q8" i="1"/>
  <c r="S7" i="1"/>
  <c r="R7" i="1"/>
  <c r="Q7" i="1"/>
  <c r="P999" i="9"/>
  <c r="M999" i="9"/>
  <c r="H999" i="9"/>
  <c r="G999" i="9"/>
  <c r="C999" i="9"/>
  <c r="P998" i="9"/>
  <c r="M998" i="9"/>
  <c r="H998" i="9"/>
  <c r="G998" i="9"/>
  <c r="C998" i="9"/>
  <c r="P997" i="9"/>
  <c r="M997" i="9"/>
  <c r="H997" i="9"/>
  <c r="G997" i="9"/>
  <c r="C997" i="9"/>
  <c r="P996" i="9"/>
  <c r="M996" i="9"/>
  <c r="H996" i="9"/>
  <c r="G996" i="9"/>
  <c r="C996" i="9"/>
  <c r="P995" i="9"/>
  <c r="M995" i="9"/>
  <c r="H995" i="9"/>
  <c r="G995" i="9"/>
  <c r="C995" i="9"/>
  <c r="P994" i="9"/>
  <c r="M994" i="9"/>
  <c r="H994" i="9"/>
  <c r="G994" i="9"/>
  <c r="C994" i="9"/>
  <c r="P993" i="9"/>
  <c r="M993" i="9"/>
  <c r="H993" i="9"/>
  <c r="G993" i="9"/>
  <c r="C993" i="9"/>
  <c r="P992" i="9"/>
  <c r="M992" i="9"/>
  <c r="H992" i="9"/>
  <c r="G992" i="9"/>
  <c r="C992" i="9"/>
  <c r="P991" i="9"/>
  <c r="M991" i="9"/>
  <c r="H991" i="9"/>
  <c r="G991" i="9"/>
  <c r="C991" i="9"/>
  <c r="P990" i="9"/>
  <c r="M990" i="9"/>
  <c r="H990" i="9"/>
  <c r="G990" i="9"/>
  <c r="C990" i="9"/>
  <c r="P989" i="9"/>
  <c r="M989" i="9"/>
  <c r="H989" i="9"/>
  <c r="G989" i="9"/>
  <c r="C989" i="9"/>
  <c r="P988" i="9"/>
  <c r="M988" i="9"/>
  <c r="H988" i="9"/>
  <c r="G988" i="9"/>
  <c r="C988" i="9"/>
  <c r="P987" i="9"/>
  <c r="M987" i="9"/>
  <c r="H987" i="9"/>
  <c r="G987" i="9"/>
  <c r="C987" i="9"/>
  <c r="P986" i="9"/>
  <c r="M986" i="9"/>
  <c r="H986" i="9"/>
  <c r="G986" i="9"/>
  <c r="C986" i="9"/>
  <c r="P985" i="9"/>
  <c r="M985" i="9"/>
  <c r="H985" i="9"/>
  <c r="G985" i="9"/>
  <c r="C985" i="9"/>
  <c r="P984" i="9"/>
  <c r="M984" i="9"/>
  <c r="H984" i="9"/>
  <c r="G984" i="9"/>
  <c r="C984" i="9"/>
  <c r="P983" i="9"/>
  <c r="M983" i="9"/>
  <c r="H983" i="9"/>
  <c r="G983" i="9"/>
  <c r="C983" i="9"/>
  <c r="P982" i="9"/>
  <c r="M982" i="9"/>
  <c r="H982" i="9"/>
  <c r="G982" i="9"/>
  <c r="C982" i="9"/>
  <c r="P981" i="9"/>
  <c r="M981" i="9"/>
  <c r="H981" i="9"/>
  <c r="G981" i="9"/>
  <c r="C981" i="9"/>
  <c r="P980" i="9"/>
  <c r="M980" i="9"/>
  <c r="H980" i="9"/>
  <c r="G980" i="9"/>
  <c r="C980" i="9"/>
  <c r="P979" i="9"/>
  <c r="M979" i="9"/>
  <c r="H979" i="9"/>
  <c r="G979" i="9"/>
  <c r="C979" i="9"/>
  <c r="P978" i="9"/>
  <c r="M978" i="9"/>
  <c r="H978" i="9"/>
  <c r="G978" i="9"/>
  <c r="C978" i="9"/>
  <c r="P977" i="9"/>
  <c r="M977" i="9"/>
  <c r="H977" i="9"/>
  <c r="G977" i="9"/>
  <c r="C977" i="9"/>
  <c r="P976" i="9"/>
  <c r="M976" i="9"/>
  <c r="H976" i="9"/>
  <c r="G976" i="9"/>
  <c r="C976" i="9"/>
  <c r="P975" i="9"/>
  <c r="M975" i="9"/>
  <c r="H975" i="9"/>
  <c r="G975" i="9"/>
  <c r="C975" i="9"/>
  <c r="P974" i="9"/>
  <c r="M974" i="9"/>
  <c r="H974" i="9"/>
  <c r="G974" i="9"/>
  <c r="C974" i="9"/>
  <c r="P973" i="9"/>
  <c r="M973" i="9"/>
  <c r="H973" i="9"/>
  <c r="G973" i="9"/>
  <c r="C973" i="9"/>
  <c r="P972" i="9"/>
  <c r="M972" i="9"/>
  <c r="H972" i="9"/>
  <c r="G972" i="9"/>
  <c r="C972" i="9"/>
  <c r="P971" i="9"/>
  <c r="M971" i="9"/>
  <c r="H971" i="9"/>
  <c r="G971" i="9"/>
  <c r="C971" i="9"/>
  <c r="P970" i="9"/>
  <c r="M970" i="9"/>
  <c r="H970" i="9"/>
  <c r="G970" i="9"/>
  <c r="C970" i="9"/>
  <c r="P969" i="9"/>
  <c r="M969" i="9"/>
  <c r="H969" i="9"/>
  <c r="G969" i="9"/>
  <c r="C969" i="9"/>
  <c r="P968" i="9"/>
  <c r="M968" i="9"/>
  <c r="H968" i="9"/>
  <c r="G968" i="9"/>
  <c r="C968" i="9"/>
  <c r="P967" i="9"/>
  <c r="M967" i="9"/>
  <c r="H967" i="9"/>
  <c r="G967" i="9"/>
  <c r="C967" i="9"/>
  <c r="P966" i="9"/>
  <c r="M966" i="9"/>
  <c r="H966" i="9"/>
  <c r="G966" i="9"/>
  <c r="C966" i="9"/>
  <c r="P965" i="9"/>
  <c r="M965" i="9"/>
  <c r="H965" i="9"/>
  <c r="G965" i="9"/>
  <c r="C965" i="9"/>
  <c r="P964" i="9"/>
  <c r="M964" i="9"/>
  <c r="H964" i="9"/>
  <c r="G964" i="9"/>
  <c r="C964" i="9"/>
  <c r="P963" i="9"/>
  <c r="M963" i="9"/>
  <c r="H963" i="9"/>
  <c r="G963" i="9"/>
  <c r="C963" i="9"/>
  <c r="P962" i="9"/>
  <c r="M962" i="9"/>
  <c r="H962" i="9"/>
  <c r="G962" i="9"/>
  <c r="C962" i="9"/>
  <c r="P961" i="9"/>
  <c r="M961" i="9"/>
  <c r="H961" i="9"/>
  <c r="G961" i="9"/>
  <c r="C961" i="9"/>
  <c r="P960" i="9"/>
  <c r="M960" i="9"/>
  <c r="H960" i="9"/>
  <c r="G960" i="9"/>
  <c r="C960" i="9"/>
  <c r="P959" i="9"/>
  <c r="M959" i="9"/>
  <c r="H959" i="9"/>
  <c r="G959" i="9"/>
  <c r="C959" i="9"/>
  <c r="P958" i="9"/>
  <c r="M958" i="9"/>
  <c r="H958" i="9"/>
  <c r="G958" i="9"/>
  <c r="C958" i="9"/>
  <c r="P957" i="9"/>
  <c r="M957" i="9"/>
  <c r="H957" i="9"/>
  <c r="G957" i="9"/>
  <c r="C957" i="9"/>
  <c r="P956" i="9"/>
  <c r="M956" i="9"/>
  <c r="H956" i="9"/>
  <c r="G956" i="9"/>
  <c r="C956" i="9"/>
  <c r="P955" i="9"/>
  <c r="M955" i="9"/>
  <c r="H955" i="9"/>
  <c r="G955" i="9"/>
  <c r="C955" i="9"/>
  <c r="P954" i="9"/>
  <c r="M954" i="9"/>
  <c r="H954" i="9"/>
  <c r="G954" i="9"/>
  <c r="C954" i="9"/>
  <c r="P953" i="9"/>
  <c r="M953" i="9"/>
  <c r="H953" i="9"/>
  <c r="G953" i="9"/>
  <c r="C953" i="9"/>
  <c r="P952" i="9"/>
  <c r="M952" i="9"/>
  <c r="H952" i="9"/>
  <c r="G952" i="9"/>
  <c r="C952" i="9"/>
  <c r="P951" i="9"/>
  <c r="M951" i="9"/>
  <c r="H951" i="9"/>
  <c r="G951" i="9"/>
  <c r="C951" i="9"/>
  <c r="P950" i="9"/>
  <c r="M950" i="9"/>
  <c r="H950" i="9"/>
  <c r="G950" i="9"/>
  <c r="C950" i="9"/>
  <c r="P949" i="9"/>
  <c r="M949" i="9"/>
  <c r="H949" i="9"/>
  <c r="G949" i="9"/>
  <c r="C949" i="9"/>
  <c r="P948" i="9"/>
  <c r="M948" i="9"/>
  <c r="H948" i="9"/>
  <c r="G948" i="9"/>
  <c r="C948" i="9"/>
  <c r="P947" i="9"/>
  <c r="M947" i="9"/>
  <c r="H947" i="9"/>
  <c r="G947" i="9"/>
  <c r="C947" i="9"/>
  <c r="P946" i="9"/>
  <c r="M946" i="9"/>
  <c r="H946" i="9"/>
  <c r="G946" i="9"/>
  <c r="C946" i="9"/>
  <c r="P945" i="9"/>
  <c r="M945" i="9"/>
  <c r="H945" i="9"/>
  <c r="G945" i="9"/>
  <c r="C945" i="9"/>
  <c r="P944" i="9"/>
  <c r="M944" i="9"/>
  <c r="H944" i="9"/>
  <c r="G944" i="9"/>
  <c r="C944" i="9"/>
  <c r="P943" i="9"/>
  <c r="M943" i="9"/>
  <c r="H943" i="9"/>
  <c r="G943" i="9"/>
  <c r="C943" i="9"/>
  <c r="P942" i="9"/>
  <c r="M942" i="9"/>
  <c r="H942" i="9"/>
  <c r="G942" i="9"/>
  <c r="C942" i="9"/>
  <c r="P941" i="9"/>
  <c r="M941" i="9"/>
  <c r="H941" i="9"/>
  <c r="G941" i="9"/>
  <c r="C941" i="9"/>
  <c r="P940" i="9"/>
  <c r="M940" i="9"/>
  <c r="H940" i="9"/>
  <c r="G940" i="9"/>
  <c r="C940" i="9"/>
  <c r="P939" i="9"/>
  <c r="M939" i="9"/>
  <c r="H939" i="9"/>
  <c r="G939" i="9"/>
  <c r="C939" i="9"/>
  <c r="P938" i="9"/>
  <c r="M938" i="9"/>
  <c r="H938" i="9"/>
  <c r="G938" i="9"/>
  <c r="C938" i="9"/>
  <c r="P937" i="9"/>
  <c r="M937" i="9"/>
  <c r="H937" i="9"/>
  <c r="G937" i="9"/>
  <c r="C937" i="9"/>
  <c r="P936" i="9"/>
  <c r="M936" i="9"/>
  <c r="H936" i="9"/>
  <c r="G936" i="9"/>
  <c r="C936" i="9"/>
  <c r="P935" i="9"/>
  <c r="M935" i="9"/>
  <c r="H935" i="9"/>
  <c r="G935" i="9"/>
  <c r="C935" i="9"/>
  <c r="P934" i="9"/>
  <c r="M934" i="9"/>
  <c r="H934" i="9"/>
  <c r="G934" i="9"/>
  <c r="C934" i="9"/>
  <c r="P933" i="9"/>
  <c r="M933" i="9"/>
  <c r="H933" i="9"/>
  <c r="G933" i="9"/>
  <c r="C933" i="9"/>
  <c r="P932" i="9"/>
  <c r="M932" i="9"/>
  <c r="H932" i="9"/>
  <c r="G932" i="9"/>
  <c r="C932" i="9"/>
  <c r="P931" i="9"/>
  <c r="M931" i="9"/>
  <c r="H931" i="9"/>
  <c r="G931" i="9"/>
  <c r="C931" i="9"/>
  <c r="P930" i="9"/>
  <c r="M930" i="9"/>
  <c r="H930" i="9"/>
  <c r="G930" i="9"/>
  <c r="C930" i="9"/>
  <c r="P929" i="9"/>
  <c r="M929" i="9"/>
  <c r="H929" i="9"/>
  <c r="G929" i="9"/>
  <c r="C929" i="9"/>
  <c r="P928" i="9"/>
  <c r="M928" i="9"/>
  <c r="H928" i="9"/>
  <c r="G928" i="9"/>
  <c r="C928" i="9"/>
  <c r="P927" i="9"/>
  <c r="M927" i="9"/>
  <c r="H927" i="9"/>
  <c r="G927" i="9"/>
  <c r="C927" i="9"/>
  <c r="P926" i="9"/>
  <c r="M926" i="9"/>
  <c r="H926" i="9"/>
  <c r="G926" i="9"/>
  <c r="C926" i="9"/>
  <c r="P925" i="9"/>
  <c r="M925" i="9"/>
  <c r="H925" i="9"/>
  <c r="G925" i="9"/>
  <c r="C925" i="9"/>
  <c r="P924" i="9"/>
  <c r="M924" i="9"/>
  <c r="H924" i="9"/>
  <c r="G924" i="9"/>
  <c r="C924" i="9"/>
  <c r="P923" i="9"/>
  <c r="M923" i="9"/>
  <c r="H923" i="9"/>
  <c r="G923" i="9"/>
  <c r="C923" i="9"/>
  <c r="P922" i="9"/>
  <c r="M922" i="9"/>
  <c r="H922" i="9"/>
  <c r="G922" i="9"/>
  <c r="C922" i="9"/>
  <c r="P921" i="9"/>
  <c r="M921" i="9"/>
  <c r="H921" i="9"/>
  <c r="G921" i="9"/>
  <c r="C921" i="9"/>
  <c r="P920" i="9"/>
  <c r="M920" i="9"/>
  <c r="H920" i="9"/>
  <c r="G920" i="9"/>
  <c r="C920" i="9"/>
  <c r="P919" i="9"/>
  <c r="M919" i="9"/>
  <c r="H919" i="9"/>
  <c r="G919" i="9"/>
  <c r="C919" i="9"/>
  <c r="P918" i="9"/>
  <c r="M918" i="9"/>
  <c r="H918" i="9"/>
  <c r="G918" i="9"/>
  <c r="C918" i="9"/>
  <c r="P917" i="9"/>
  <c r="M917" i="9"/>
  <c r="H917" i="9"/>
  <c r="G917" i="9"/>
  <c r="C917" i="9"/>
  <c r="P916" i="9"/>
  <c r="M916" i="9"/>
  <c r="H916" i="9"/>
  <c r="G916" i="9"/>
  <c r="C916" i="9"/>
  <c r="P915" i="9"/>
  <c r="M915" i="9"/>
  <c r="H915" i="9"/>
  <c r="G915" i="9"/>
  <c r="C915" i="9"/>
  <c r="P914" i="9"/>
  <c r="M914" i="9"/>
  <c r="H914" i="9"/>
  <c r="G914" i="9"/>
  <c r="C914" i="9"/>
  <c r="P913" i="9"/>
  <c r="M913" i="9"/>
  <c r="H913" i="9"/>
  <c r="G913" i="9"/>
  <c r="C913" i="9"/>
  <c r="P912" i="9"/>
  <c r="M912" i="9"/>
  <c r="H912" i="9"/>
  <c r="G912" i="9"/>
  <c r="C912" i="9"/>
  <c r="P911" i="9"/>
  <c r="M911" i="9"/>
  <c r="H911" i="9"/>
  <c r="G911" i="9"/>
  <c r="C911" i="9"/>
  <c r="P910" i="9"/>
  <c r="M910" i="9"/>
  <c r="H910" i="9"/>
  <c r="G910" i="9"/>
  <c r="C910" i="9"/>
  <c r="P909" i="9"/>
  <c r="M909" i="9"/>
  <c r="H909" i="9"/>
  <c r="G909" i="9"/>
  <c r="C909" i="9"/>
  <c r="P908" i="9"/>
  <c r="M908" i="9"/>
  <c r="H908" i="9"/>
  <c r="G908" i="9"/>
  <c r="C908" i="9"/>
  <c r="P907" i="9"/>
  <c r="M907" i="9"/>
  <c r="H907" i="9"/>
  <c r="G907" i="9"/>
  <c r="C907" i="9"/>
  <c r="P906" i="9"/>
  <c r="M906" i="9"/>
  <c r="H906" i="9"/>
  <c r="G906" i="9"/>
  <c r="C906" i="9"/>
  <c r="P905" i="9"/>
  <c r="M905" i="9"/>
  <c r="H905" i="9"/>
  <c r="G905" i="9"/>
  <c r="C905" i="9"/>
  <c r="P904" i="9"/>
  <c r="M904" i="9"/>
  <c r="H904" i="9"/>
  <c r="G904" i="9"/>
  <c r="C904" i="9"/>
  <c r="P903" i="9"/>
  <c r="M903" i="9"/>
  <c r="H903" i="9"/>
  <c r="G903" i="9"/>
  <c r="C903" i="9"/>
  <c r="P902" i="9"/>
  <c r="M902" i="9"/>
  <c r="H902" i="9"/>
  <c r="G902" i="9"/>
  <c r="C902" i="9"/>
  <c r="P901" i="9"/>
  <c r="M901" i="9"/>
  <c r="H901" i="9"/>
  <c r="G901" i="9"/>
  <c r="C901" i="9"/>
  <c r="P900" i="9"/>
  <c r="M900" i="9"/>
  <c r="H900" i="9"/>
  <c r="G900" i="9"/>
  <c r="C900" i="9"/>
  <c r="P899" i="9"/>
  <c r="M899" i="9"/>
  <c r="H899" i="9"/>
  <c r="G899" i="9"/>
  <c r="C899" i="9"/>
  <c r="P898" i="9"/>
  <c r="M898" i="9"/>
  <c r="H898" i="9"/>
  <c r="G898" i="9"/>
  <c r="C898" i="9"/>
  <c r="P897" i="9"/>
  <c r="M897" i="9"/>
  <c r="H897" i="9"/>
  <c r="G897" i="9"/>
  <c r="C897" i="9"/>
  <c r="P896" i="9"/>
  <c r="M896" i="9"/>
  <c r="H896" i="9"/>
  <c r="G896" i="9"/>
  <c r="C896" i="9"/>
  <c r="P895" i="9"/>
  <c r="M895" i="9"/>
  <c r="H895" i="9"/>
  <c r="G895" i="9"/>
  <c r="C895" i="9"/>
  <c r="P894" i="9"/>
  <c r="M894" i="9"/>
  <c r="H894" i="9"/>
  <c r="G894" i="9"/>
  <c r="C894" i="9"/>
  <c r="P893" i="9"/>
  <c r="M893" i="9"/>
  <c r="H893" i="9"/>
  <c r="G893" i="9"/>
  <c r="C893" i="9"/>
  <c r="P892" i="9"/>
  <c r="M892" i="9"/>
  <c r="H892" i="9"/>
  <c r="G892" i="9"/>
  <c r="C892" i="9"/>
  <c r="P891" i="9"/>
  <c r="M891" i="9"/>
  <c r="H891" i="9"/>
  <c r="G891" i="9"/>
  <c r="C891" i="9"/>
  <c r="P890" i="9"/>
  <c r="M890" i="9"/>
  <c r="H890" i="9"/>
  <c r="G890" i="9"/>
  <c r="C890" i="9"/>
  <c r="P889" i="9"/>
  <c r="M889" i="9"/>
  <c r="H889" i="9"/>
  <c r="G889" i="9"/>
  <c r="C889" i="9"/>
  <c r="P888" i="9"/>
  <c r="M888" i="9"/>
  <c r="H888" i="9"/>
  <c r="G888" i="9"/>
  <c r="C888" i="9"/>
  <c r="P887" i="9"/>
  <c r="M887" i="9"/>
  <c r="H887" i="9"/>
  <c r="G887" i="9"/>
  <c r="C887" i="9"/>
  <c r="P886" i="9"/>
  <c r="M886" i="9"/>
  <c r="H886" i="9"/>
  <c r="G886" i="9"/>
  <c r="C886" i="9"/>
  <c r="P885" i="9"/>
  <c r="M885" i="9"/>
  <c r="H885" i="9"/>
  <c r="G885" i="9"/>
  <c r="C885" i="9"/>
  <c r="P884" i="9"/>
  <c r="M884" i="9"/>
  <c r="H884" i="9"/>
  <c r="G884" i="9"/>
  <c r="C884" i="9"/>
  <c r="P883" i="9"/>
  <c r="M883" i="9"/>
  <c r="H883" i="9"/>
  <c r="G883" i="9"/>
  <c r="C883" i="9"/>
  <c r="P882" i="9"/>
  <c r="M882" i="9"/>
  <c r="H882" i="9"/>
  <c r="G882" i="9"/>
  <c r="C882" i="9"/>
  <c r="P881" i="9"/>
  <c r="M881" i="9"/>
  <c r="H881" i="9"/>
  <c r="G881" i="9"/>
  <c r="C881" i="9"/>
  <c r="P880" i="9"/>
  <c r="M880" i="9"/>
  <c r="H880" i="9"/>
  <c r="G880" i="9"/>
  <c r="C880" i="9"/>
  <c r="P879" i="9"/>
  <c r="M879" i="9"/>
  <c r="H879" i="9"/>
  <c r="G879" i="9"/>
  <c r="C879" i="9"/>
  <c r="P878" i="9"/>
  <c r="M878" i="9"/>
  <c r="H878" i="9"/>
  <c r="G878" i="9"/>
  <c r="C878" i="9"/>
  <c r="P877" i="9"/>
  <c r="M877" i="9"/>
  <c r="H877" i="9"/>
  <c r="G877" i="9"/>
  <c r="C877" i="9"/>
  <c r="P876" i="9"/>
  <c r="M876" i="9"/>
  <c r="H876" i="9"/>
  <c r="G876" i="9"/>
  <c r="C876" i="9"/>
  <c r="P875" i="9"/>
  <c r="M875" i="9"/>
  <c r="H875" i="9"/>
  <c r="G875" i="9"/>
  <c r="C875" i="9"/>
  <c r="P874" i="9"/>
  <c r="M874" i="9"/>
  <c r="H874" i="9"/>
  <c r="G874" i="9"/>
  <c r="C874" i="9"/>
  <c r="P873" i="9"/>
  <c r="M873" i="9"/>
  <c r="H873" i="9"/>
  <c r="G873" i="9"/>
  <c r="C873" i="9"/>
  <c r="P872" i="9"/>
  <c r="M872" i="9"/>
  <c r="H872" i="9"/>
  <c r="G872" i="9"/>
  <c r="C872" i="9"/>
  <c r="P871" i="9"/>
  <c r="M871" i="9"/>
  <c r="H871" i="9"/>
  <c r="G871" i="9"/>
  <c r="C871" i="9"/>
  <c r="P870" i="9"/>
  <c r="M870" i="9"/>
  <c r="H870" i="9"/>
  <c r="G870" i="9"/>
  <c r="C870" i="9"/>
  <c r="P869" i="9"/>
  <c r="M869" i="9"/>
  <c r="H869" i="9"/>
  <c r="G869" i="9"/>
  <c r="C869" i="9"/>
  <c r="P868" i="9"/>
  <c r="M868" i="9"/>
  <c r="H868" i="9"/>
  <c r="G868" i="9"/>
  <c r="C868" i="9"/>
  <c r="P867" i="9"/>
  <c r="M867" i="9"/>
  <c r="H867" i="9"/>
  <c r="G867" i="9"/>
  <c r="C867" i="9"/>
  <c r="P866" i="9"/>
  <c r="M866" i="9"/>
  <c r="H866" i="9"/>
  <c r="G866" i="9"/>
  <c r="C866" i="9"/>
  <c r="P865" i="9"/>
  <c r="M865" i="9"/>
  <c r="H865" i="9"/>
  <c r="G865" i="9"/>
  <c r="C865" i="9"/>
  <c r="P864" i="9"/>
  <c r="M864" i="9"/>
  <c r="H864" i="9"/>
  <c r="G864" i="9"/>
  <c r="C864" i="9"/>
  <c r="P863" i="9"/>
  <c r="M863" i="9"/>
  <c r="H863" i="9"/>
  <c r="G863" i="9"/>
  <c r="C863" i="9"/>
  <c r="P862" i="9"/>
  <c r="M862" i="9"/>
  <c r="H862" i="9"/>
  <c r="G862" i="9"/>
  <c r="C862" i="9"/>
  <c r="P861" i="9"/>
  <c r="M861" i="9"/>
  <c r="H861" i="9"/>
  <c r="G861" i="9"/>
  <c r="C861" i="9"/>
  <c r="P860" i="9"/>
  <c r="M860" i="9"/>
  <c r="H860" i="9"/>
  <c r="G860" i="9"/>
  <c r="C860" i="9"/>
  <c r="P859" i="9"/>
  <c r="M859" i="9"/>
  <c r="H859" i="9"/>
  <c r="G859" i="9"/>
  <c r="C859" i="9"/>
  <c r="P858" i="9"/>
  <c r="M858" i="9"/>
  <c r="H858" i="9"/>
  <c r="G858" i="9"/>
  <c r="C858" i="9"/>
  <c r="P857" i="9"/>
  <c r="M857" i="9"/>
  <c r="H857" i="9"/>
  <c r="G857" i="9"/>
  <c r="C857" i="9"/>
  <c r="P856" i="9"/>
  <c r="M856" i="9"/>
  <c r="H856" i="9"/>
  <c r="G856" i="9"/>
  <c r="C856" i="9"/>
  <c r="P855" i="9"/>
  <c r="M855" i="9"/>
  <c r="H855" i="9"/>
  <c r="G855" i="9"/>
  <c r="C855" i="9"/>
  <c r="P854" i="9"/>
  <c r="M854" i="9"/>
  <c r="H854" i="9"/>
  <c r="G854" i="9"/>
  <c r="C854" i="9"/>
  <c r="P853" i="9"/>
  <c r="M853" i="9"/>
  <c r="H853" i="9"/>
  <c r="G853" i="9"/>
  <c r="C853" i="9"/>
  <c r="P852" i="9"/>
  <c r="M852" i="9"/>
  <c r="H852" i="9"/>
  <c r="G852" i="9"/>
  <c r="C852" i="9"/>
  <c r="P851" i="9"/>
  <c r="M851" i="9"/>
  <c r="H851" i="9"/>
  <c r="G851" i="9"/>
  <c r="C851" i="9"/>
  <c r="P850" i="9"/>
  <c r="M850" i="9"/>
  <c r="H850" i="9"/>
  <c r="G850" i="9"/>
  <c r="C850" i="9"/>
  <c r="P849" i="9"/>
  <c r="M849" i="9"/>
  <c r="H849" i="9"/>
  <c r="G849" i="9"/>
  <c r="C849" i="9"/>
  <c r="P848" i="9"/>
  <c r="M848" i="9"/>
  <c r="H848" i="9"/>
  <c r="G848" i="9"/>
  <c r="C848" i="9"/>
  <c r="P847" i="9"/>
  <c r="M847" i="9"/>
  <c r="H847" i="9"/>
  <c r="G847" i="9"/>
  <c r="C847" i="9"/>
  <c r="P846" i="9"/>
  <c r="M846" i="9"/>
  <c r="H846" i="9"/>
  <c r="G846" i="9"/>
  <c r="C846" i="9"/>
  <c r="P845" i="9"/>
  <c r="M845" i="9"/>
  <c r="H845" i="9"/>
  <c r="G845" i="9"/>
  <c r="C845" i="9"/>
  <c r="P844" i="9"/>
  <c r="M844" i="9"/>
  <c r="H844" i="9"/>
  <c r="G844" i="9"/>
  <c r="C844" i="9"/>
  <c r="P843" i="9"/>
  <c r="M843" i="9"/>
  <c r="H843" i="9"/>
  <c r="G843" i="9"/>
  <c r="C843" i="9"/>
  <c r="P842" i="9"/>
  <c r="M842" i="9"/>
  <c r="H842" i="9"/>
  <c r="G842" i="9"/>
  <c r="C842" i="9"/>
  <c r="P841" i="9"/>
  <c r="M841" i="9"/>
  <c r="H841" i="9"/>
  <c r="G841" i="9"/>
  <c r="C841" i="9"/>
  <c r="P840" i="9"/>
  <c r="M840" i="9"/>
  <c r="H840" i="9"/>
  <c r="G840" i="9"/>
  <c r="C840" i="9"/>
  <c r="P839" i="9"/>
  <c r="M839" i="9"/>
  <c r="H839" i="9"/>
  <c r="G839" i="9"/>
  <c r="C839" i="9"/>
  <c r="P838" i="9"/>
  <c r="M838" i="9"/>
  <c r="H838" i="9"/>
  <c r="G838" i="9"/>
  <c r="C838" i="9"/>
  <c r="P837" i="9"/>
  <c r="M837" i="9"/>
  <c r="H837" i="9"/>
  <c r="G837" i="9"/>
  <c r="C837" i="9"/>
  <c r="P836" i="9"/>
  <c r="M836" i="9"/>
  <c r="H836" i="9"/>
  <c r="G836" i="9"/>
  <c r="C836" i="9"/>
  <c r="P835" i="9"/>
  <c r="M835" i="9"/>
  <c r="H835" i="9"/>
  <c r="G835" i="9"/>
  <c r="C835" i="9"/>
  <c r="P834" i="9"/>
  <c r="M834" i="9"/>
  <c r="H834" i="9"/>
  <c r="G834" i="9"/>
  <c r="C834" i="9"/>
  <c r="P833" i="9"/>
  <c r="M833" i="9"/>
  <c r="H833" i="9"/>
  <c r="G833" i="9"/>
  <c r="C833" i="9"/>
  <c r="P832" i="9"/>
  <c r="M832" i="9"/>
  <c r="H832" i="9"/>
  <c r="G832" i="9"/>
  <c r="C832" i="9"/>
  <c r="P831" i="9"/>
  <c r="M831" i="9"/>
  <c r="H831" i="9"/>
  <c r="G831" i="9"/>
  <c r="C831" i="9"/>
  <c r="P830" i="9"/>
  <c r="M830" i="9"/>
  <c r="H830" i="9"/>
  <c r="G830" i="9"/>
  <c r="C830" i="9"/>
  <c r="P829" i="9"/>
  <c r="M829" i="9"/>
  <c r="H829" i="9"/>
  <c r="G829" i="9"/>
  <c r="C829" i="9"/>
  <c r="P828" i="9"/>
  <c r="M828" i="9"/>
  <c r="H828" i="9"/>
  <c r="G828" i="9"/>
  <c r="C828" i="9"/>
  <c r="P827" i="9"/>
  <c r="M827" i="9"/>
  <c r="H827" i="9"/>
  <c r="G827" i="9"/>
  <c r="C827" i="9"/>
  <c r="P826" i="9"/>
  <c r="M826" i="9"/>
  <c r="H826" i="9"/>
  <c r="G826" i="9"/>
  <c r="C826" i="9"/>
  <c r="P825" i="9"/>
  <c r="M825" i="9"/>
  <c r="H825" i="9"/>
  <c r="G825" i="9"/>
  <c r="C825" i="9"/>
  <c r="P824" i="9"/>
  <c r="M824" i="9"/>
  <c r="H824" i="9"/>
  <c r="G824" i="9"/>
  <c r="C824" i="9"/>
  <c r="P823" i="9"/>
  <c r="M823" i="9"/>
  <c r="H823" i="9"/>
  <c r="G823" i="9"/>
  <c r="C823" i="9"/>
  <c r="P822" i="9"/>
  <c r="M822" i="9"/>
  <c r="H822" i="9"/>
  <c r="G822" i="9"/>
  <c r="C822" i="9"/>
  <c r="P821" i="9"/>
  <c r="M821" i="9"/>
  <c r="H821" i="9"/>
  <c r="G821" i="9"/>
  <c r="C821" i="9"/>
  <c r="P820" i="9"/>
  <c r="M820" i="9"/>
  <c r="H820" i="9"/>
  <c r="G820" i="9"/>
  <c r="C820" i="9"/>
  <c r="P819" i="9"/>
  <c r="M819" i="9"/>
  <c r="H819" i="9"/>
  <c r="G819" i="9"/>
  <c r="C819" i="9"/>
  <c r="P818" i="9"/>
  <c r="M818" i="9"/>
  <c r="H818" i="9"/>
  <c r="G818" i="9"/>
  <c r="C818" i="9"/>
  <c r="P817" i="9"/>
  <c r="M817" i="9"/>
  <c r="H817" i="9"/>
  <c r="G817" i="9"/>
  <c r="C817" i="9"/>
  <c r="P816" i="9"/>
  <c r="M816" i="9"/>
  <c r="H816" i="9"/>
  <c r="G816" i="9"/>
  <c r="C816" i="9"/>
  <c r="P815" i="9"/>
  <c r="M815" i="9"/>
  <c r="H815" i="9"/>
  <c r="G815" i="9"/>
  <c r="C815" i="9"/>
  <c r="P814" i="9"/>
  <c r="M814" i="9"/>
  <c r="H814" i="9"/>
  <c r="G814" i="9"/>
  <c r="C814" i="9"/>
  <c r="P813" i="9"/>
  <c r="M813" i="9"/>
  <c r="H813" i="9"/>
  <c r="G813" i="9"/>
  <c r="C813" i="9"/>
  <c r="P812" i="9"/>
  <c r="M812" i="9"/>
  <c r="H812" i="9"/>
  <c r="G812" i="9"/>
  <c r="C812" i="9"/>
  <c r="P811" i="9"/>
  <c r="M811" i="9"/>
  <c r="H811" i="9"/>
  <c r="G811" i="9"/>
  <c r="C811" i="9"/>
  <c r="P810" i="9"/>
  <c r="M810" i="9"/>
  <c r="H810" i="9"/>
  <c r="G810" i="9"/>
  <c r="C810" i="9"/>
  <c r="P809" i="9"/>
  <c r="M809" i="9"/>
  <c r="H809" i="9"/>
  <c r="G809" i="9"/>
  <c r="C809" i="9"/>
  <c r="P808" i="9"/>
  <c r="M808" i="9"/>
  <c r="H808" i="9"/>
  <c r="G808" i="9"/>
  <c r="C808" i="9"/>
  <c r="P807" i="9"/>
  <c r="M807" i="9"/>
  <c r="H807" i="9"/>
  <c r="G807" i="9"/>
  <c r="C807" i="9"/>
  <c r="P806" i="9"/>
  <c r="M806" i="9"/>
  <c r="H806" i="9"/>
  <c r="G806" i="9"/>
  <c r="C806" i="9"/>
  <c r="P805" i="9"/>
  <c r="M805" i="9"/>
  <c r="H805" i="9"/>
  <c r="G805" i="9"/>
  <c r="C805" i="9"/>
  <c r="P804" i="9"/>
  <c r="M804" i="9"/>
  <c r="H804" i="9"/>
  <c r="G804" i="9"/>
  <c r="C804" i="9"/>
  <c r="P803" i="9"/>
  <c r="M803" i="9"/>
  <c r="H803" i="9"/>
  <c r="G803" i="9"/>
  <c r="C803" i="9"/>
  <c r="P802" i="9"/>
  <c r="M802" i="9"/>
  <c r="H802" i="9"/>
  <c r="G802" i="9"/>
  <c r="C802" i="9"/>
  <c r="P801" i="9"/>
  <c r="M801" i="9"/>
  <c r="H801" i="9"/>
  <c r="G801" i="9"/>
  <c r="C801" i="9"/>
  <c r="P800" i="9"/>
  <c r="M800" i="9"/>
  <c r="H800" i="9"/>
  <c r="G800" i="9"/>
  <c r="C800" i="9"/>
  <c r="P799" i="9"/>
  <c r="M799" i="9"/>
  <c r="H799" i="9"/>
  <c r="G799" i="9"/>
  <c r="C799" i="9"/>
  <c r="P798" i="9"/>
  <c r="M798" i="9"/>
  <c r="H798" i="9"/>
  <c r="G798" i="9"/>
  <c r="C798" i="9"/>
  <c r="P797" i="9"/>
  <c r="M797" i="9"/>
  <c r="H797" i="9"/>
  <c r="G797" i="9"/>
  <c r="C797" i="9"/>
  <c r="P796" i="9"/>
  <c r="M796" i="9"/>
  <c r="H796" i="9"/>
  <c r="G796" i="9"/>
  <c r="C796" i="9"/>
  <c r="P795" i="9"/>
  <c r="M795" i="9"/>
  <c r="H795" i="9"/>
  <c r="G795" i="9"/>
  <c r="C795" i="9"/>
  <c r="P794" i="9"/>
  <c r="M794" i="9"/>
  <c r="H794" i="9"/>
  <c r="G794" i="9"/>
  <c r="C794" i="9"/>
  <c r="P793" i="9"/>
  <c r="M793" i="9"/>
  <c r="H793" i="9"/>
  <c r="G793" i="9"/>
  <c r="C793" i="9"/>
  <c r="P792" i="9"/>
  <c r="M792" i="9"/>
  <c r="H792" i="9"/>
  <c r="G792" i="9"/>
  <c r="C792" i="9"/>
  <c r="P791" i="9"/>
  <c r="M791" i="9"/>
  <c r="H791" i="9"/>
  <c r="G791" i="9"/>
  <c r="C791" i="9"/>
  <c r="P790" i="9"/>
  <c r="M790" i="9"/>
  <c r="H790" i="9"/>
  <c r="G790" i="9"/>
  <c r="C790" i="9"/>
  <c r="P789" i="9"/>
  <c r="M789" i="9"/>
  <c r="H789" i="9"/>
  <c r="G789" i="9"/>
  <c r="C789" i="9"/>
  <c r="P788" i="9"/>
  <c r="M788" i="9"/>
  <c r="H788" i="9"/>
  <c r="G788" i="9"/>
  <c r="C788" i="9"/>
  <c r="P787" i="9"/>
  <c r="M787" i="9"/>
  <c r="H787" i="9"/>
  <c r="G787" i="9"/>
  <c r="C787" i="9"/>
  <c r="P786" i="9"/>
  <c r="M786" i="9"/>
  <c r="H786" i="9"/>
  <c r="G786" i="9"/>
  <c r="C786" i="9"/>
  <c r="P785" i="9"/>
  <c r="M785" i="9"/>
  <c r="H785" i="9"/>
  <c r="G785" i="9"/>
  <c r="C785" i="9"/>
  <c r="P784" i="9"/>
  <c r="M784" i="9"/>
  <c r="H784" i="9"/>
  <c r="G784" i="9"/>
  <c r="C784" i="9"/>
  <c r="P783" i="9"/>
  <c r="M783" i="9"/>
  <c r="H783" i="9"/>
  <c r="G783" i="9"/>
  <c r="C783" i="9"/>
  <c r="P782" i="9"/>
  <c r="M782" i="9"/>
  <c r="H782" i="9"/>
  <c r="G782" i="9"/>
  <c r="C782" i="9"/>
  <c r="P781" i="9"/>
  <c r="M781" i="9"/>
  <c r="H781" i="9"/>
  <c r="G781" i="9"/>
  <c r="C781" i="9"/>
  <c r="P780" i="9"/>
  <c r="M780" i="9"/>
  <c r="H780" i="9"/>
  <c r="G780" i="9"/>
  <c r="C780" i="9"/>
  <c r="P779" i="9"/>
  <c r="M779" i="9"/>
  <c r="H779" i="9"/>
  <c r="G779" i="9"/>
  <c r="C779" i="9"/>
  <c r="P778" i="9"/>
  <c r="M778" i="9"/>
  <c r="H778" i="9"/>
  <c r="G778" i="9"/>
  <c r="C778" i="9"/>
  <c r="P777" i="9"/>
  <c r="M777" i="9"/>
  <c r="H777" i="9"/>
  <c r="G777" i="9"/>
  <c r="C777" i="9"/>
  <c r="P776" i="9"/>
  <c r="M776" i="9"/>
  <c r="H776" i="9"/>
  <c r="G776" i="9"/>
  <c r="C776" i="9"/>
  <c r="P775" i="9"/>
  <c r="M775" i="9"/>
  <c r="H775" i="9"/>
  <c r="G775" i="9"/>
  <c r="C775" i="9"/>
  <c r="P774" i="9"/>
  <c r="M774" i="9"/>
  <c r="H774" i="9"/>
  <c r="G774" i="9"/>
  <c r="C774" i="9"/>
  <c r="P773" i="9"/>
  <c r="M773" i="9"/>
  <c r="H773" i="9"/>
  <c r="G773" i="9"/>
  <c r="C773" i="9"/>
  <c r="P772" i="9"/>
  <c r="M772" i="9"/>
  <c r="H772" i="9"/>
  <c r="G772" i="9"/>
  <c r="C772" i="9"/>
  <c r="P771" i="9"/>
  <c r="M771" i="9"/>
  <c r="H771" i="9"/>
  <c r="G771" i="9"/>
  <c r="C771" i="9"/>
  <c r="P770" i="9"/>
  <c r="M770" i="9"/>
  <c r="H770" i="9"/>
  <c r="G770" i="9"/>
  <c r="C770" i="9"/>
  <c r="P769" i="9"/>
  <c r="M769" i="9"/>
  <c r="H769" i="9"/>
  <c r="G769" i="9"/>
  <c r="C769" i="9"/>
  <c r="P768" i="9"/>
  <c r="M768" i="9"/>
  <c r="H768" i="9"/>
  <c r="G768" i="9"/>
  <c r="C768" i="9"/>
  <c r="P767" i="9"/>
  <c r="M767" i="9"/>
  <c r="H767" i="9"/>
  <c r="G767" i="9"/>
  <c r="C767" i="9"/>
  <c r="P766" i="9"/>
  <c r="M766" i="9"/>
  <c r="H766" i="9"/>
  <c r="G766" i="9"/>
  <c r="C766" i="9"/>
  <c r="P765" i="9"/>
  <c r="M765" i="9"/>
  <c r="H765" i="9"/>
  <c r="G765" i="9"/>
  <c r="C765" i="9"/>
  <c r="P764" i="9"/>
  <c r="M764" i="9"/>
  <c r="H764" i="9"/>
  <c r="G764" i="9"/>
  <c r="C764" i="9"/>
  <c r="P763" i="9"/>
  <c r="M763" i="9"/>
  <c r="H763" i="9"/>
  <c r="G763" i="9"/>
  <c r="C763" i="9"/>
  <c r="P762" i="9"/>
  <c r="M762" i="9"/>
  <c r="H762" i="9"/>
  <c r="G762" i="9"/>
  <c r="C762" i="9"/>
  <c r="P761" i="9"/>
  <c r="M761" i="9"/>
  <c r="H761" i="9"/>
  <c r="G761" i="9"/>
  <c r="C761" i="9"/>
  <c r="P760" i="9"/>
  <c r="M760" i="9"/>
  <c r="H760" i="9"/>
  <c r="G760" i="9"/>
  <c r="C760" i="9"/>
  <c r="P759" i="9"/>
  <c r="M759" i="9"/>
  <c r="H759" i="9"/>
  <c r="G759" i="9"/>
  <c r="C759" i="9"/>
  <c r="P758" i="9"/>
  <c r="M758" i="9"/>
  <c r="H758" i="9"/>
  <c r="G758" i="9"/>
  <c r="C758" i="9"/>
  <c r="P757" i="9"/>
  <c r="M757" i="9"/>
  <c r="H757" i="9"/>
  <c r="G757" i="9"/>
  <c r="C757" i="9"/>
  <c r="P756" i="9"/>
  <c r="M756" i="9"/>
  <c r="H756" i="9"/>
  <c r="G756" i="9"/>
  <c r="C756" i="9"/>
  <c r="P755" i="9"/>
  <c r="M755" i="9"/>
  <c r="H755" i="9"/>
  <c r="G755" i="9"/>
  <c r="C755" i="9"/>
  <c r="P754" i="9"/>
  <c r="M754" i="9"/>
  <c r="H754" i="9"/>
  <c r="G754" i="9"/>
  <c r="C754" i="9"/>
  <c r="P753" i="9"/>
  <c r="M753" i="9"/>
  <c r="H753" i="9"/>
  <c r="G753" i="9"/>
  <c r="C753" i="9"/>
  <c r="P752" i="9"/>
  <c r="M752" i="9"/>
  <c r="H752" i="9"/>
  <c r="G752" i="9"/>
  <c r="C752" i="9"/>
  <c r="P751" i="9"/>
  <c r="M751" i="9"/>
  <c r="H751" i="9"/>
  <c r="G751" i="9"/>
  <c r="C751" i="9"/>
  <c r="P750" i="9"/>
  <c r="M750" i="9"/>
  <c r="H750" i="9"/>
  <c r="G750" i="9"/>
  <c r="C750" i="9"/>
  <c r="P749" i="9"/>
  <c r="M749" i="9"/>
  <c r="H749" i="9"/>
  <c r="G749" i="9"/>
  <c r="C749" i="9"/>
  <c r="P748" i="9"/>
  <c r="M748" i="9"/>
  <c r="H748" i="9"/>
  <c r="G748" i="9"/>
  <c r="C748" i="9"/>
  <c r="P747" i="9"/>
  <c r="M747" i="9"/>
  <c r="H747" i="9"/>
  <c r="G747" i="9"/>
  <c r="C747" i="9"/>
  <c r="P746" i="9"/>
  <c r="M746" i="9"/>
  <c r="H746" i="9"/>
  <c r="G746" i="9"/>
  <c r="C746" i="9"/>
  <c r="P745" i="9"/>
  <c r="M745" i="9"/>
  <c r="H745" i="9"/>
  <c r="G745" i="9"/>
  <c r="C745" i="9"/>
  <c r="P744" i="9"/>
  <c r="M744" i="9"/>
  <c r="H744" i="9"/>
  <c r="G744" i="9"/>
  <c r="C744" i="9"/>
  <c r="P743" i="9"/>
  <c r="M743" i="9"/>
  <c r="H743" i="9"/>
  <c r="G743" i="9"/>
  <c r="C743" i="9"/>
  <c r="P742" i="9"/>
  <c r="M742" i="9"/>
  <c r="H742" i="9"/>
  <c r="G742" i="9"/>
  <c r="C742" i="9"/>
  <c r="P741" i="9"/>
  <c r="M741" i="9"/>
  <c r="H741" i="9"/>
  <c r="G741" i="9"/>
  <c r="C741" i="9"/>
  <c r="P740" i="9"/>
  <c r="M740" i="9"/>
  <c r="H740" i="9"/>
  <c r="G740" i="9"/>
  <c r="C740" i="9"/>
  <c r="P739" i="9"/>
  <c r="M739" i="9"/>
  <c r="H739" i="9"/>
  <c r="G739" i="9"/>
  <c r="C739" i="9"/>
  <c r="P738" i="9"/>
  <c r="M738" i="9"/>
  <c r="H738" i="9"/>
  <c r="G738" i="9"/>
  <c r="C738" i="9"/>
  <c r="P737" i="9"/>
  <c r="M737" i="9"/>
  <c r="H737" i="9"/>
  <c r="G737" i="9"/>
  <c r="C737" i="9"/>
  <c r="P736" i="9"/>
  <c r="M736" i="9"/>
  <c r="H736" i="9"/>
  <c r="G736" i="9"/>
  <c r="C736" i="9"/>
  <c r="P735" i="9"/>
  <c r="M735" i="9"/>
  <c r="H735" i="9"/>
  <c r="G735" i="9"/>
  <c r="C735" i="9"/>
  <c r="P734" i="9"/>
  <c r="M734" i="9"/>
  <c r="H734" i="9"/>
  <c r="G734" i="9"/>
  <c r="C734" i="9"/>
  <c r="P733" i="9"/>
  <c r="M733" i="9"/>
  <c r="H733" i="9"/>
  <c r="G733" i="9"/>
  <c r="C733" i="9"/>
  <c r="P732" i="9"/>
  <c r="M732" i="9"/>
  <c r="H732" i="9"/>
  <c r="G732" i="9"/>
  <c r="C732" i="9"/>
  <c r="P731" i="9"/>
  <c r="M731" i="9"/>
  <c r="H731" i="9"/>
  <c r="G731" i="9"/>
  <c r="C731" i="9"/>
  <c r="P730" i="9"/>
  <c r="M730" i="9"/>
  <c r="H730" i="9"/>
  <c r="G730" i="9"/>
  <c r="C730" i="9"/>
  <c r="P729" i="9"/>
  <c r="M729" i="9"/>
  <c r="H729" i="9"/>
  <c r="G729" i="9"/>
  <c r="C729" i="9"/>
  <c r="P728" i="9"/>
  <c r="M728" i="9"/>
  <c r="H728" i="9"/>
  <c r="G728" i="9"/>
  <c r="C728" i="9"/>
  <c r="P727" i="9"/>
  <c r="M727" i="9"/>
  <c r="H727" i="9"/>
  <c r="G727" i="9"/>
  <c r="C727" i="9"/>
  <c r="P726" i="9"/>
  <c r="M726" i="9"/>
  <c r="H726" i="9"/>
  <c r="G726" i="9"/>
  <c r="C726" i="9"/>
  <c r="P725" i="9"/>
  <c r="M725" i="9"/>
  <c r="H725" i="9"/>
  <c r="G725" i="9"/>
  <c r="C725" i="9"/>
  <c r="P724" i="9"/>
  <c r="M724" i="9"/>
  <c r="H724" i="9"/>
  <c r="G724" i="9"/>
  <c r="C724" i="9"/>
  <c r="P723" i="9"/>
  <c r="M723" i="9"/>
  <c r="H723" i="9"/>
  <c r="G723" i="9"/>
  <c r="C723" i="9"/>
  <c r="P722" i="9"/>
  <c r="M722" i="9"/>
  <c r="H722" i="9"/>
  <c r="G722" i="9"/>
  <c r="C722" i="9"/>
  <c r="P721" i="9"/>
  <c r="M721" i="9"/>
  <c r="H721" i="9"/>
  <c r="G721" i="9"/>
  <c r="C721" i="9"/>
  <c r="P720" i="9"/>
  <c r="M720" i="9"/>
  <c r="H720" i="9"/>
  <c r="G720" i="9"/>
  <c r="C720" i="9"/>
  <c r="P719" i="9"/>
  <c r="M719" i="9"/>
  <c r="H719" i="9"/>
  <c r="G719" i="9"/>
  <c r="C719" i="9"/>
  <c r="P718" i="9"/>
  <c r="M718" i="9"/>
  <c r="H718" i="9"/>
  <c r="G718" i="9"/>
  <c r="C718" i="9"/>
  <c r="P717" i="9"/>
  <c r="M717" i="9"/>
  <c r="H717" i="9"/>
  <c r="G717" i="9"/>
  <c r="C717" i="9"/>
  <c r="P716" i="9"/>
  <c r="M716" i="9"/>
  <c r="H716" i="9"/>
  <c r="G716" i="9"/>
  <c r="C716" i="9"/>
  <c r="P715" i="9"/>
  <c r="M715" i="9"/>
  <c r="H715" i="9"/>
  <c r="G715" i="9"/>
  <c r="C715" i="9"/>
  <c r="P714" i="9"/>
  <c r="M714" i="9"/>
  <c r="H714" i="9"/>
  <c r="G714" i="9"/>
  <c r="C714" i="9"/>
  <c r="P713" i="9"/>
  <c r="M713" i="9"/>
  <c r="H713" i="9"/>
  <c r="G713" i="9"/>
  <c r="C713" i="9"/>
  <c r="P712" i="9"/>
  <c r="M712" i="9"/>
  <c r="H712" i="9"/>
  <c r="G712" i="9"/>
  <c r="C712" i="9"/>
  <c r="P711" i="9"/>
  <c r="M711" i="9"/>
  <c r="H711" i="9"/>
  <c r="G711" i="9"/>
  <c r="C711" i="9"/>
  <c r="P710" i="9"/>
  <c r="M710" i="9"/>
  <c r="H710" i="9"/>
  <c r="G710" i="9"/>
  <c r="C710" i="9"/>
  <c r="P709" i="9"/>
  <c r="M709" i="9"/>
  <c r="H709" i="9"/>
  <c r="G709" i="9"/>
  <c r="C709" i="9"/>
  <c r="P708" i="9"/>
  <c r="M708" i="9"/>
  <c r="H708" i="9"/>
  <c r="G708" i="9"/>
  <c r="C708" i="9"/>
  <c r="P707" i="9"/>
  <c r="M707" i="9"/>
  <c r="H707" i="9"/>
  <c r="G707" i="9"/>
  <c r="C707" i="9"/>
  <c r="P706" i="9"/>
  <c r="M706" i="9"/>
  <c r="H706" i="9"/>
  <c r="G706" i="9"/>
  <c r="C706" i="9"/>
  <c r="P705" i="9"/>
  <c r="M705" i="9"/>
  <c r="H705" i="9"/>
  <c r="G705" i="9"/>
  <c r="C705" i="9"/>
  <c r="P704" i="9"/>
  <c r="M704" i="9"/>
  <c r="H704" i="9"/>
  <c r="G704" i="9"/>
  <c r="C704" i="9"/>
  <c r="P703" i="9"/>
  <c r="M703" i="9"/>
  <c r="H703" i="9"/>
  <c r="G703" i="9"/>
  <c r="C703" i="9"/>
  <c r="P702" i="9"/>
  <c r="M702" i="9"/>
  <c r="H702" i="9"/>
  <c r="G702" i="9"/>
  <c r="C702" i="9"/>
  <c r="P701" i="9"/>
  <c r="M701" i="9"/>
  <c r="H701" i="9"/>
  <c r="G701" i="9"/>
  <c r="C701" i="9"/>
  <c r="P700" i="9"/>
  <c r="M700" i="9"/>
  <c r="H700" i="9"/>
  <c r="G700" i="9"/>
  <c r="C700" i="9"/>
  <c r="P699" i="9"/>
  <c r="M699" i="9"/>
  <c r="H699" i="9"/>
  <c r="G699" i="9"/>
  <c r="C699" i="9"/>
  <c r="P698" i="9"/>
  <c r="M698" i="9"/>
  <c r="H698" i="9"/>
  <c r="G698" i="9"/>
  <c r="C698" i="9"/>
  <c r="P697" i="9"/>
  <c r="M697" i="9"/>
  <c r="H697" i="9"/>
  <c r="G697" i="9"/>
  <c r="C697" i="9"/>
  <c r="P696" i="9"/>
  <c r="M696" i="9"/>
  <c r="H696" i="9"/>
  <c r="G696" i="9"/>
  <c r="C696" i="9"/>
  <c r="P695" i="9"/>
  <c r="M695" i="9"/>
  <c r="H695" i="9"/>
  <c r="G695" i="9"/>
  <c r="C695" i="9"/>
  <c r="P694" i="9"/>
  <c r="M694" i="9"/>
  <c r="H694" i="9"/>
  <c r="G694" i="9"/>
  <c r="C694" i="9"/>
  <c r="P693" i="9"/>
  <c r="M693" i="9"/>
  <c r="H693" i="9"/>
  <c r="G693" i="9"/>
  <c r="C693" i="9"/>
  <c r="P692" i="9"/>
  <c r="M692" i="9"/>
  <c r="H692" i="9"/>
  <c r="G692" i="9"/>
  <c r="C692" i="9"/>
  <c r="P691" i="9"/>
  <c r="M691" i="9"/>
  <c r="H691" i="9"/>
  <c r="G691" i="9"/>
  <c r="C691" i="9"/>
  <c r="P690" i="9"/>
  <c r="M690" i="9"/>
  <c r="H690" i="9"/>
  <c r="G690" i="9"/>
  <c r="C690" i="9"/>
  <c r="P689" i="9"/>
  <c r="M689" i="9"/>
  <c r="H689" i="9"/>
  <c r="G689" i="9"/>
  <c r="C689" i="9"/>
  <c r="P688" i="9"/>
  <c r="M688" i="9"/>
  <c r="H688" i="9"/>
  <c r="G688" i="9"/>
  <c r="C688" i="9"/>
  <c r="P687" i="9"/>
  <c r="M687" i="9"/>
  <c r="H687" i="9"/>
  <c r="G687" i="9"/>
  <c r="C687" i="9"/>
  <c r="P686" i="9"/>
  <c r="M686" i="9"/>
  <c r="H686" i="9"/>
  <c r="G686" i="9"/>
  <c r="C686" i="9"/>
  <c r="P685" i="9"/>
  <c r="M685" i="9"/>
  <c r="H685" i="9"/>
  <c r="G685" i="9"/>
  <c r="C685" i="9"/>
  <c r="P684" i="9"/>
  <c r="M684" i="9"/>
  <c r="H684" i="9"/>
  <c r="G684" i="9"/>
  <c r="C684" i="9"/>
  <c r="P683" i="9"/>
  <c r="M683" i="9"/>
  <c r="H683" i="9"/>
  <c r="G683" i="9"/>
  <c r="C683" i="9"/>
  <c r="P682" i="9"/>
  <c r="M682" i="9"/>
  <c r="H682" i="9"/>
  <c r="G682" i="9"/>
  <c r="C682" i="9"/>
  <c r="P681" i="9"/>
  <c r="M681" i="9"/>
  <c r="H681" i="9"/>
  <c r="G681" i="9"/>
  <c r="C681" i="9"/>
  <c r="P680" i="9"/>
  <c r="M680" i="9"/>
  <c r="H680" i="9"/>
  <c r="G680" i="9"/>
  <c r="C680" i="9"/>
  <c r="P679" i="9"/>
  <c r="M679" i="9"/>
  <c r="H679" i="9"/>
  <c r="G679" i="9"/>
  <c r="C679" i="9"/>
  <c r="P678" i="9"/>
  <c r="M678" i="9"/>
  <c r="H678" i="9"/>
  <c r="G678" i="9"/>
  <c r="C678" i="9"/>
  <c r="P677" i="9"/>
  <c r="M677" i="9"/>
  <c r="H677" i="9"/>
  <c r="G677" i="9"/>
  <c r="C677" i="9"/>
  <c r="P676" i="9"/>
  <c r="M676" i="9"/>
  <c r="H676" i="9"/>
  <c r="G676" i="9"/>
  <c r="C676" i="9"/>
  <c r="P675" i="9"/>
  <c r="M675" i="9"/>
  <c r="H675" i="9"/>
  <c r="G675" i="9"/>
  <c r="C675" i="9"/>
  <c r="P674" i="9"/>
  <c r="M674" i="9"/>
  <c r="H674" i="9"/>
  <c r="G674" i="9"/>
  <c r="C674" i="9"/>
  <c r="P673" i="9"/>
  <c r="M673" i="9"/>
  <c r="H673" i="9"/>
  <c r="G673" i="9"/>
  <c r="C673" i="9"/>
  <c r="P672" i="9"/>
  <c r="M672" i="9"/>
  <c r="H672" i="9"/>
  <c r="G672" i="9"/>
  <c r="C672" i="9"/>
  <c r="P671" i="9"/>
  <c r="M671" i="9"/>
  <c r="H671" i="9"/>
  <c r="G671" i="9"/>
  <c r="C671" i="9"/>
  <c r="P670" i="9"/>
  <c r="M670" i="9"/>
  <c r="H670" i="9"/>
  <c r="G670" i="9"/>
  <c r="C670" i="9"/>
  <c r="P669" i="9"/>
  <c r="M669" i="9"/>
  <c r="H669" i="9"/>
  <c r="G669" i="9"/>
  <c r="C669" i="9"/>
  <c r="P668" i="9"/>
  <c r="M668" i="9"/>
  <c r="H668" i="9"/>
  <c r="G668" i="9"/>
  <c r="C668" i="9"/>
  <c r="P667" i="9"/>
  <c r="M667" i="9"/>
  <c r="H667" i="9"/>
  <c r="G667" i="9"/>
  <c r="C667" i="9"/>
  <c r="P666" i="9"/>
  <c r="M666" i="9"/>
  <c r="H666" i="9"/>
  <c r="G666" i="9"/>
  <c r="C666" i="9"/>
  <c r="P665" i="9"/>
  <c r="M665" i="9"/>
  <c r="H665" i="9"/>
  <c r="G665" i="9"/>
  <c r="C665" i="9"/>
  <c r="P664" i="9"/>
  <c r="M664" i="9"/>
  <c r="H664" i="9"/>
  <c r="G664" i="9"/>
  <c r="C664" i="9"/>
  <c r="P663" i="9"/>
  <c r="M663" i="9"/>
  <c r="H663" i="9"/>
  <c r="G663" i="9"/>
  <c r="C663" i="9"/>
  <c r="P662" i="9"/>
  <c r="M662" i="9"/>
  <c r="H662" i="9"/>
  <c r="G662" i="9"/>
  <c r="C662" i="9"/>
  <c r="P661" i="9"/>
  <c r="M661" i="9"/>
  <c r="H661" i="9"/>
  <c r="G661" i="9"/>
  <c r="C661" i="9"/>
  <c r="P660" i="9"/>
  <c r="M660" i="9"/>
  <c r="H660" i="9"/>
  <c r="G660" i="9"/>
  <c r="C660" i="9"/>
  <c r="P659" i="9"/>
  <c r="M659" i="9"/>
  <c r="H659" i="9"/>
  <c r="G659" i="9"/>
  <c r="C659" i="9"/>
  <c r="P658" i="9"/>
  <c r="M658" i="9"/>
  <c r="H658" i="9"/>
  <c r="G658" i="9"/>
  <c r="C658" i="9"/>
  <c r="P657" i="9"/>
  <c r="M657" i="9"/>
  <c r="H657" i="9"/>
  <c r="G657" i="9"/>
  <c r="C657" i="9"/>
  <c r="P656" i="9"/>
  <c r="M656" i="9"/>
  <c r="H656" i="9"/>
  <c r="G656" i="9"/>
  <c r="C656" i="9"/>
  <c r="P655" i="9"/>
  <c r="M655" i="9"/>
  <c r="H655" i="9"/>
  <c r="G655" i="9"/>
  <c r="C655" i="9"/>
  <c r="P654" i="9"/>
  <c r="M654" i="9"/>
  <c r="H654" i="9"/>
  <c r="G654" i="9"/>
  <c r="C654" i="9"/>
  <c r="P653" i="9"/>
  <c r="M653" i="9"/>
  <c r="H653" i="9"/>
  <c r="G653" i="9"/>
  <c r="C653" i="9"/>
  <c r="P652" i="9"/>
  <c r="M652" i="9"/>
  <c r="H652" i="9"/>
  <c r="G652" i="9"/>
  <c r="C652" i="9"/>
  <c r="P651" i="9"/>
  <c r="M651" i="9"/>
  <c r="H651" i="9"/>
  <c r="G651" i="9"/>
  <c r="C651" i="9"/>
  <c r="P650" i="9"/>
  <c r="M650" i="9"/>
  <c r="H650" i="9"/>
  <c r="G650" i="9"/>
  <c r="C650" i="9"/>
  <c r="P649" i="9"/>
  <c r="M649" i="9"/>
  <c r="H649" i="9"/>
  <c r="G649" i="9"/>
  <c r="C649" i="9"/>
  <c r="P648" i="9"/>
  <c r="M648" i="9"/>
  <c r="H648" i="9"/>
  <c r="G648" i="9"/>
  <c r="C648" i="9"/>
  <c r="P647" i="9"/>
  <c r="M647" i="9"/>
  <c r="H647" i="9"/>
  <c r="G647" i="9"/>
  <c r="C647" i="9"/>
  <c r="P646" i="9"/>
  <c r="M646" i="9"/>
  <c r="H646" i="9"/>
  <c r="G646" i="9"/>
  <c r="C646" i="9"/>
  <c r="P645" i="9"/>
  <c r="M645" i="9"/>
  <c r="H645" i="9"/>
  <c r="G645" i="9"/>
  <c r="C645" i="9"/>
  <c r="P644" i="9"/>
  <c r="M644" i="9"/>
  <c r="H644" i="9"/>
  <c r="G644" i="9"/>
  <c r="C644" i="9"/>
  <c r="P643" i="9"/>
  <c r="M643" i="9"/>
  <c r="H643" i="9"/>
  <c r="G643" i="9"/>
  <c r="C643" i="9"/>
  <c r="P642" i="9"/>
  <c r="M642" i="9"/>
  <c r="H642" i="9"/>
  <c r="G642" i="9"/>
  <c r="C642" i="9"/>
  <c r="P641" i="9"/>
  <c r="M641" i="9"/>
  <c r="H641" i="9"/>
  <c r="G641" i="9"/>
  <c r="C641" i="9"/>
  <c r="P640" i="9"/>
  <c r="M640" i="9"/>
  <c r="H640" i="9"/>
  <c r="G640" i="9"/>
  <c r="C640" i="9"/>
  <c r="P639" i="9"/>
  <c r="M639" i="9"/>
  <c r="H639" i="9"/>
  <c r="G639" i="9"/>
  <c r="C639" i="9"/>
  <c r="P638" i="9"/>
  <c r="M638" i="9"/>
  <c r="H638" i="9"/>
  <c r="G638" i="9"/>
  <c r="C638" i="9"/>
  <c r="P637" i="9"/>
  <c r="M637" i="9"/>
  <c r="H637" i="9"/>
  <c r="G637" i="9"/>
  <c r="C637" i="9"/>
  <c r="P636" i="9"/>
  <c r="M636" i="9"/>
  <c r="H636" i="9"/>
  <c r="G636" i="9"/>
  <c r="C636" i="9"/>
  <c r="P635" i="9"/>
  <c r="M635" i="9"/>
  <c r="H635" i="9"/>
  <c r="G635" i="9"/>
  <c r="C635" i="9"/>
  <c r="P634" i="9"/>
  <c r="M634" i="9"/>
  <c r="H634" i="9"/>
  <c r="G634" i="9"/>
  <c r="C634" i="9"/>
  <c r="P633" i="9"/>
  <c r="M633" i="9"/>
  <c r="H633" i="9"/>
  <c r="G633" i="9"/>
  <c r="C633" i="9"/>
  <c r="P632" i="9"/>
  <c r="M632" i="9"/>
  <c r="H632" i="9"/>
  <c r="G632" i="9"/>
  <c r="C632" i="9"/>
  <c r="P631" i="9"/>
  <c r="M631" i="9"/>
  <c r="H631" i="9"/>
  <c r="G631" i="9"/>
  <c r="C631" i="9"/>
  <c r="P630" i="9"/>
  <c r="M630" i="9"/>
  <c r="H630" i="9"/>
  <c r="G630" i="9"/>
  <c r="C630" i="9"/>
  <c r="P629" i="9"/>
  <c r="M629" i="9"/>
  <c r="H629" i="9"/>
  <c r="G629" i="9"/>
  <c r="C629" i="9"/>
  <c r="P628" i="9"/>
  <c r="M628" i="9"/>
  <c r="H628" i="9"/>
  <c r="G628" i="9"/>
  <c r="C628" i="9"/>
  <c r="P627" i="9"/>
  <c r="M627" i="9"/>
  <c r="H627" i="9"/>
  <c r="G627" i="9"/>
  <c r="C627" i="9"/>
  <c r="P626" i="9"/>
  <c r="M626" i="9"/>
  <c r="H626" i="9"/>
  <c r="G626" i="9"/>
  <c r="C626" i="9"/>
  <c r="P625" i="9"/>
  <c r="M625" i="9"/>
  <c r="H625" i="9"/>
  <c r="G625" i="9"/>
  <c r="C625" i="9"/>
  <c r="P624" i="9"/>
  <c r="M624" i="9"/>
  <c r="H624" i="9"/>
  <c r="G624" i="9"/>
  <c r="C624" i="9"/>
  <c r="P623" i="9"/>
  <c r="M623" i="9"/>
  <c r="H623" i="9"/>
  <c r="G623" i="9"/>
  <c r="C623" i="9"/>
  <c r="P622" i="9"/>
  <c r="M622" i="9"/>
  <c r="H622" i="9"/>
  <c r="G622" i="9"/>
  <c r="C622" i="9"/>
  <c r="P621" i="9"/>
  <c r="M621" i="9"/>
  <c r="H621" i="9"/>
  <c r="G621" i="9"/>
  <c r="C621" i="9"/>
  <c r="P620" i="9"/>
  <c r="M620" i="9"/>
  <c r="H620" i="9"/>
  <c r="G620" i="9"/>
  <c r="C620" i="9"/>
  <c r="P619" i="9"/>
  <c r="M619" i="9"/>
  <c r="H619" i="9"/>
  <c r="G619" i="9"/>
  <c r="C619" i="9"/>
  <c r="P618" i="9"/>
  <c r="M618" i="9"/>
  <c r="H618" i="9"/>
  <c r="G618" i="9"/>
  <c r="C618" i="9"/>
  <c r="P617" i="9"/>
  <c r="M617" i="9"/>
  <c r="H617" i="9"/>
  <c r="G617" i="9"/>
  <c r="C617" i="9"/>
  <c r="P616" i="9"/>
  <c r="M616" i="9"/>
  <c r="H616" i="9"/>
  <c r="G616" i="9"/>
  <c r="C616" i="9"/>
  <c r="P615" i="9"/>
  <c r="M615" i="9"/>
  <c r="H615" i="9"/>
  <c r="G615" i="9"/>
  <c r="C615" i="9"/>
  <c r="P614" i="9"/>
  <c r="M614" i="9"/>
  <c r="H614" i="9"/>
  <c r="G614" i="9"/>
  <c r="C614" i="9"/>
  <c r="P613" i="9"/>
  <c r="M613" i="9"/>
  <c r="H613" i="9"/>
  <c r="G613" i="9"/>
  <c r="C613" i="9"/>
  <c r="P612" i="9"/>
  <c r="M612" i="9"/>
  <c r="H612" i="9"/>
  <c r="G612" i="9"/>
  <c r="C612" i="9"/>
  <c r="P611" i="9"/>
  <c r="M611" i="9"/>
  <c r="H611" i="9"/>
  <c r="G611" i="9"/>
  <c r="C611" i="9"/>
  <c r="P610" i="9"/>
  <c r="M610" i="9"/>
  <c r="H610" i="9"/>
  <c r="G610" i="9"/>
  <c r="C610" i="9"/>
  <c r="P609" i="9"/>
  <c r="M609" i="9"/>
  <c r="H609" i="9"/>
  <c r="G609" i="9"/>
  <c r="C609" i="9"/>
  <c r="P608" i="9"/>
  <c r="M608" i="9"/>
  <c r="H608" i="9"/>
  <c r="G608" i="9"/>
  <c r="C608" i="9"/>
  <c r="P607" i="9"/>
  <c r="M607" i="9"/>
  <c r="H607" i="9"/>
  <c r="G607" i="9"/>
  <c r="C607" i="9"/>
  <c r="P606" i="9"/>
  <c r="M606" i="9"/>
  <c r="H606" i="9"/>
  <c r="G606" i="9"/>
  <c r="C606" i="9"/>
  <c r="P605" i="9"/>
  <c r="M605" i="9"/>
  <c r="H605" i="9"/>
  <c r="G605" i="9"/>
  <c r="C605" i="9"/>
  <c r="P604" i="9"/>
  <c r="M604" i="9"/>
  <c r="H604" i="9"/>
  <c r="G604" i="9"/>
  <c r="C604" i="9"/>
  <c r="P603" i="9"/>
  <c r="M603" i="9"/>
  <c r="H603" i="9"/>
  <c r="G603" i="9"/>
  <c r="C603" i="9"/>
  <c r="P602" i="9"/>
  <c r="M602" i="9"/>
  <c r="H602" i="9"/>
  <c r="G602" i="9"/>
  <c r="C602" i="9"/>
  <c r="P601" i="9"/>
  <c r="M601" i="9"/>
  <c r="H601" i="9"/>
  <c r="G601" i="9"/>
  <c r="C601" i="9"/>
  <c r="P600" i="9"/>
  <c r="M600" i="9"/>
  <c r="H600" i="9"/>
  <c r="G600" i="9"/>
  <c r="C600" i="9"/>
  <c r="P599" i="9"/>
  <c r="M599" i="9"/>
  <c r="H599" i="9"/>
  <c r="G599" i="9"/>
  <c r="C599" i="9"/>
  <c r="P598" i="9"/>
  <c r="M598" i="9"/>
  <c r="H598" i="9"/>
  <c r="G598" i="9"/>
  <c r="C598" i="9"/>
  <c r="P597" i="9"/>
  <c r="M597" i="9"/>
  <c r="H597" i="9"/>
  <c r="G597" i="9"/>
  <c r="C597" i="9"/>
  <c r="P596" i="9"/>
  <c r="M596" i="9"/>
  <c r="H596" i="9"/>
  <c r="G596" i="9"/>
  <c r="C596" i="9"/>
  <c r="P595" i="9"/>
  <c r="M595" i="9"/>
  <c r="H595" i="9"/>
  <c r="G595" i="9"/>
  <c r="C595" i="9"/>
  <c r="P594" i="9"/>
  <c r="M594" i="9"/>
  <c r="H594" i="9"/>
  <c r="G594" i="9"/>
  <c r="C594" i="9"/>
  <c r="P593" i="9"/>
  <c r="M593" i="9"/>
  <c r="H593" i="9"/>
  <c r="G593" i="9"/>
  <c r="C593" i="9"/>
  <c r="P592" i="9"/>
  <c r="M592" i="9"/>
  <c r="H592" i="9"/>
  <c r="G592" i="9"/>
  <c r="C592" i="9"/>
  <c r="P591" i="9"/>
  <c r="M591" i="9"/>
  <c r="H591" i="9"/>
  <c r="G591" i="9"/>
  <c r="C591" i="9"/>
  <c r="P590" i="9"/>
  <c r="M590" i="9"/>
  <c r="H590" i="9"/>
  <c r="G590" i="9"/>
  <c r="C590" i="9"/>
  <c r="P589" i="9"/>
  <c r="M589" i="9"/>
  <c r="H589" i="9"/>
  <c r="G589" i="9"/>
  <c r="C589" i="9"/>
  <c r="P588" i="9"/>
  <c r="M588" i="9"/>
  <c r="H588" i="9"/>
  <c r="G588" i="9"/>
  <c r="C588" i="9"/>
  <c r="P587" i="9"/>
  <c r="M587" i="9"/>
  <c r="H587" i="9"/>
  <c r="G587" i="9"/>
  <c r="C587" i="9"/>
  <c r="P586" i="9"/>
  <c r="M586" i="9"/>
  <c r="H586" i="9"/>
  <c r="G586" i="9"/>
  <c r="C586" i="9"/>
  <c r="P585" i="9"/>
  <c r="M585" i="9"/>
  <c r="H585" i="9"/>
  <c r="G585" i="9"/>
  <c r="C585" i="9"/>
  <c r="P584" i="9"/>
  <c r="M584" i="9"/>
  <c r="H584" i="9"/>
  <c r="G584" i="9"/>
  <c r="C584" i="9"/>
  <c r="P583" i="9"/>
  <c r="M583" i="9"/>
  <c r="H583" i="9"/>
  <c r="G583" i="9"/>
  <c r="C583" i="9"/>
  <c r="P582" i="9"/>
  <c r="M582" i="9"/>
  <c r="H582" i="9"/>
  <c r="G582" i="9"/>
  <c r="C582" i="9"/>
  <c r="P581" i="9"/>
  <c r="M581" i="9"/>
  <c r="H581" i="9"/>
  <c r="G581" i="9"/>
  <c r="C581" i="9"/>
  <c r="P580" i="9"/>
  <c r="M580" i="9"/>
  <c r="H580" i="9"/>
  <c r="G580" i="9"/>
  <c r="C580" i="9"/>
  <c r="P579" i="9"/>
  <c r="M579" i="9"/>
  <c r="H579" i="9"/>
  <c r="G579" i="9"/>
  <c r="C579" i="9"/>
  <c r="P578" i="9"/>
  <c r="M578" i="9"/>
  <c r="H578" i="9"/>
  <c r="G578" i="9"/>
  <c r="C578" i="9"/>
  <c r="P577" i="9"/>
  <c r="M577" i="9"/>
  <c r="H577" i="9"/>
  <c r="G577" i="9"/>
  <c r="C577" i="9"/>
  <c r="P576" i="9"/>
  <c r="M576" i="9"/>
  <c r="H576" i="9"/>
  <c r="G576" i="9"/>
  <c r="C576" i="9"/>
  <c r="P575" i="9"/>
  <c r="M575" i="9"/>
  <c r="H575" i="9"/>
  <c r="G575" i="9"/>
  <c r="C575" i="9"/>
  <c r="P574" i="9"/>
  <c r="M574" i="9"/>
  <c r="H574" i="9"/>
  <c r="G574" i="9"/>
  <c r="C574" i="9"/>
  <c r="P573" i="9"/>
  <c r="M573" i="9"/>
  <c r="H573" i="9"/>
  <c r="G573" i="9"/>
  <c r="C573" i="9"/>
  <c r="P572" i="9"/>
  <c r="M572" i="9"/>
  <c r="H572" i="9"/>
  <c r="G572" i="9"/>
  <c r="C572" i="9"/>
  <c r="P571" i="9"/>
  <c r="M571" i="9"/>
  <c r="H571" i="9"/>
  <c r="G571" i="9"/>
  <c r="C571" i="9"/>
  <c r="P570" i="9"/>
  <c r="M570" i="9"/>
  <c r="H570" i="9"/>
  <c r="G570" i="9"/>
  <c r="C570" i="9"/>
  <c r="P569" i="9"/>
  <c r="M569" i="9"/>
  <c r="H569" i="9"/>
  <c r="G569" i="9"/>
  <c r="C569" i="9"/>
  <c r="P568" i="9"/>
  <c r="M568" i="9"/>
  <c r="H568" i="9"/>
  <c r="G568" i="9"/>
  <c r="C568" i="9"/>
  <c r="P567" i="9"/>
  <c r="M567" i="9"/>
  <c r="H567" i="9"/>
  <c r="G567" i="9"/>
  <c r="C567" i="9"/>
  <c r="P566" i="9"/>
  <c r="M566" i="9"/>
  <c r="H566" i="9"/>
  <c r="G566" i="9"/>
  <c r="C566" i="9"/>
  <c r="P565" i="9"/>
  <c r="M565" i="9"/>
  <c r="H565" i="9"/>
  <c r="G565" i="9"/>
  <c r="C565" i="9"/>
  <c r="P564" i="9"/>
  <c r="M564" i="9"/>
  <c r="H564" i="9"/>
  <c r="G564" i="9"/>
  <c r="C564" i="9"/>
  <c r="P563" i="9"/>
  <c r="M563" i="9"/>
  <c r="H563" i="9"/>
  <c r="G563" i="9"/>
  <c r="C563" i="9"/>
  <c r="P562" i="9"/>
  <c r="M562" i="9"/>
  <c r="H562" i="9"/>
  <c r="G562" i="9"/>
  <c r="C562" i="9"/>
  <c r="P561" i="9"/>
  <c r="M561" i="9"/>
  <c r="H561" i="9"/>
  <c r="G561" i="9"/>
  <c r="C561" i="9"/>
  <c r="P560" i="9"/>
  <c r="M560" i="9"/>
  <c r="H560" i="9"/>
  <c r="G560" i="9"/>
  <c r="C560" i="9"/>
  <c r="P559" i="9"/>
  <c r="M559" i="9"/>
  <c r="H559" i="9"/>
  <c r="G559" i="9"/>
  <c r="C559" i="9"/>
  <c r="P558" i="9"/>
  <c r="M558" i="9"/>
  <c r="H558" i="9"/>
  <c r="G558" i="9"/>
  <c r="C558" i="9"/>
  <c r="P557" i="9"/>
  <c r="M557" i="9"/>
  <c r="H557" i="9"/>
  <c r="G557" i="9"/>
  <c r="C557" i="9"/>
  <c r="P556" i="9"/>
  <c r="M556" i="9"/>
  <c r="H556" i="9"/>
  <c r="G556" i="9"/>
  <c r="C556" i="9"/>
  <c r="P555" i="9"/>
  <c r="M555" i="9"/>
  <c r="H555" i="9"/>
  <c r="G555" i="9"/>
  <c r="C555" i="9"/>
  <c r="P554" i="9"/>
  <c r="M554" i="9"/>
  <c r="H554" i="9"/>
  <c r="G554" i="9"/>
  <c r="C554" i="9"/>
  <c r="P553" i="9"/>
  <c r="M553" i="9"/>
  <c r="H553" i="9"/>
  <c r="G553" i="9"/>
  <c r="C553" i="9"/>
  <c r="P552" i="9"/>
  <c r="M552" i="9"/>
  <c r="H552" i="9"/>
  <c r="G552" i="9"/>
  <c r="C552" i="9"/>
  <c r="P551" i="9"/>
  <c r="M551" i="9"/>
  <c r="H551" i="9"/>
  <c r="G551" i="9"/>
  <c r="C551" i="9"/>
  <c r="P550" i="9"/>
  <c r="M550" i="9"/>
  <c r="H550" i="9"/>
  <c r="G550" i="9"/>
  <c r="C550" i="9"/>
  <c r="P549" i="9"/>
  <c r="M549" i="9"/>
  <c r="H549" i="9"/>
  <c r="G549" i="9"/>
  <c r="C549" i="9"/>
  <c r="P548" i="9"/>
  <c r="M548" i="9"/>
  <c r="H548" i="9"/>
  <c r="G548" i="9"/>
  <c r="C548" i="9"/>
  <c r="P547" i="9"/>
  <c r="M547" i="9"/>
  <c r="H547" i="9"/>
  <c r="G547" i="9"/>
  <c r="C547" i="9"/>
  <c r="P546" i="9"/>
  <c r="M546" i="9"/>
  <c r="H546" i="9"/>
  <c r="G546" i="9"/>
  <c r="C546" i="9"/>
  <c r="P545" i="9"/>
  <c r="M545" i="9"/>
  <c r="H545" i="9"/>
  <c r="G545" i="9"/>
  <c r="C545" i="9"/>
  <c r="P544" i="9"/>
  <c r="M544" i="9"/>
  <c r="H544" i="9"/>
  <c r="G544" i="9"/>
  <c r="C544" i="9"/>
  <c r="P543" i="9"/>
  <c r="M543" i="9"/>
  <c r="H543" i="9"/>
  <c r="G543" i="9"/>
  <c r="C543" i="9"/>
  <c r="P542" i="9"/>
  <c r="M542" i="9"/>
  <c r="H542" i="9"/>
  <c r="G542" i="9"/>
  <c r="C542" i="9"/>
  <c r="P541" i="9"/>
  <c r="M541" i="9"/>
  <c r="H541" i="9"/>
  <c r="G541" i="9"/>
  <c r="C541" i="9"/>
  <c r="P540" i="9"/>
  <c r="M540" i="9"/>
  <c r="H540" i="9"/>
  <c r="G540" i="9"/>
  <c r="C540" i="9"/>
  <c r="P539" i="9"/>
  <c r="M539" i="9"/>
  <c r="H539" i="9"/>
  <c r="G539" i="9"/>
  <c r="C539" i="9"/>
  <c r="P538" i="9"/>
  <c r="M538" i="9"/>
  <c r="H538" i="9"/>
  <c r="G538" i="9"/>
  <c r="C538" i="9"/>
  <c r="P537" i="9"/>
  <c r="M537" i="9"/>
  <c r="H537" i="9"/>
  <c r="G537" i="9"/>
  <c r="C537" i="9"/>
  <c r="P536" i="9"/>
  <c r="M536" i="9"/>
  <c r="H536" i="9"/>
  <c r="G536" i="9"/>
  <c r="C536" i="9"/>
  <c r="P535" i="9"/>
  <c r="M535" i="9"/>
  <c r="H535" i="9"/>
  <c r="G535" i="9"/>
  <c r="C535" i="9"/>
  <c r="P534" i="9"/>
  <c r="M534" i="9"/>
  <c r="H534" i="9"/>
  <c r="G534" i="9"/>
  <c r="C534" i="9"/>
  <c r="P533" i="9"/>
  <c r="M533" i="9"/>
  <c r="H533" i="9"/>
  <c r="G533" i="9"/>
  <c r="C533" i="9"/>
  <c r="P532" i="9"/>
  <c r="M532" i="9"/>
  <c r="H532" i="9"/>
  <c r="G532" i="9"/>
  <c r="C532" i="9"/>
  <c r="P531" i="9"/>
  <c r="M531" i="9"/>
  <c r="H531" i="9"/>
  <c r="G531" i="9"/>
  <c r="C531" i="9"/>
  <c r="P530" i="9"/>
  <c r="M530" i="9"/>
  <c r="H530" i="9"/>
  <c r="G530" i="9"/>
  <c r="C530" i="9"/>
  <c r="P529" i="9"/>
  <c r="M529" i="9"/>
  <c r="H529" i="9"/>
  <c r="G529" i="9"/>
  <c r="C529" i="9"/>
  <c r="P528" i="9"/>
  <c r="M528" i="9"/>
  <c r="H528" i="9"/>
  <c r="G528" i="9"/>
  <c r="C528" i="9"/>
  <c r="P527" i="9"/>
  <c r="M527" i="9"/>
  <c r="H527" i="9"/>
  <c r="G527" i="9"/>
  <c r="C527" i="9"/>
  <c r="P526" i="9"/>
  <c r="M526" i="9"/>
  <c r="H526" i="9"/>
  <c r="G526" i="9"/>
  <c r="C526" i="9"/>
  <c r="P525" i="9"/>
  <c r="M525" i="9"/>
  <c r="H525" i="9"/>
  <c r="G525" i="9"/>
  <c r="C525" i="9"/>
  <c r="P524" i="9"/>
  <c r="M524" i="9"/>
  <c r="H524" i="9"/>
  <c r="G524" i="9"/>
  <c r="C524" i="9"/>
  <c r="P523" i="9"/>
  <c r="M523" i="9"/>
  <c r="H523" i="9"/>
  <c r="G523" i="9"/>
  <c r="C523" i="9"/>
  <c r="P522" i="9"/>
  <c r="M522" i="9"/>
  <c r="H522" i="9"/>
  <c r="G522" i="9"/>
  <c r="C522" i="9"/>
  <c r="P521" i="9"/>
  <c r="M521" i="9"/>
  <c r="H521" i="9"/>
  <c r="G521" i="9"/>
  <c r="C521" i="9"/>
  <c r="P520" i="9"/>
  <c r="M520" i="9"/>
  <c r="H520" i="9"/>
  <c r="G520" i="9"/>
  <c r="C520" i="9"/>
  <c r="P519" i="9"/>
  <c r="M519" i="9"/>
  <c r="H519" i="9"/>
  <c r="G519" i="9"/>
  <c r="C519" i="9"/>
  <c r="P518" i="9"/>
  <c r="M518" i="9"/>
  <c r="H518" i="9"/>
  <c r="G518" i="9"/>
  <c r="C518" i="9"/>
  <c r="P517" i="9"/>
  <c r="M517" i="9"/>
  <c r="H517" i="9"/>
  <c r="G517" i="9"/>
  <c r="C517" i="9"/>
  <c r="P516" i="9"/>
  <c r="M516" i="9"/>
  <c r="H516" i="9"/>
  <c r="G516" i="9"/>
  <c r="C516" i="9"/>
  <c r="P515" i="9"/>
  <c r="M515" i="9"/>
  <c r="H515" i="9"/>
  <c r="G515" i="9"/>
  <c r="C515" i="9"/>
  <c r="P514" i="9"/>
  <c r="M514" i="9"/>
  <c r="H514" i="9"/>
  <c r="G514" i="9"/>
  <c r="C514" i="9"/>
  <c r="P513" i="9"/>
  <c r="M513" i="9"/>
  <c r="H513" i="9"/>
  <c r="G513" i="9"/>
  <c r="C513" i="9"/>
  <c r="P512" i="9"/>
  <c r="M512" i="9"/>
  <c r="H512" i="9"/>
  <c r="G512" i="9"/>
  <c r="C512" i="9"/>
  <c r="P511" i="9"/>
  <c r="M511" i="9"/>
  <c r="H511" i="9"/>
  <c r="G511" i="9"/>
  <c r="C511" i="9"/>
  <c r="P510" i="9"/>
  <c r="M510" i="9"/>
  <c r="H510" i="9"/>
  <c r="G510" i="9"/>
  <c r="C510" i="9"/>
  <c r="P509" i="9"/>
  <c r="M509" i="9"/>
  <c r="H509" i="9"/>
  <c r="G509" i="9"/>
  <c r="C509" i="9"/>
  <c r="P508" i="9"/>
  <c r="M508" i="9"/>
  <c r="H508" i="9"/>
  <c r="G508" i="9"/>
  <c r="C508" i="9"/>
  <c r="P507" i="9"/>
  <c r="M507" i="9"/>
  <c r="H507" i="9"/>
  <c r="G507" i="9"/>
  <c r="C507" i="9"/>
  <c r="P506" i="9"/>
  <c r="M506" i="9"/>
  <c r="H506" i="9"/>
  <c r="G506" i="9"/>
  <c r="C506" i="9"/>
  <c r="P505" i="9"/>
  <c r="M505" i="9"/>
  <c r="H505" i="9"/>
  <c r="G505" i="9"/>
  <c r="C505" i="9"/>
  <c r="P504" i="9"/>
  <c r="M504" i="9"/>
  <c r="H504" i="9"/>
  <c r="G504" i="9"/>
  <c r="C504" i="9"/>
  <c r="P503" i="9"/>
  <c r="M503" i="9"/>
  <c r="H503" i="9"/>
  <c r="G503" i="9"/>
  <c r="C503" i="9"/>
  <c r="P502" i="9"/>
  <c r="M502" i="9"/>
  <c r="H502" i="9"/>
  <c r="G502" i="9"/>
  <c r="C502" i="9"/>
  <c r="P501" i="9"/>
  <c r="M501" i="9"/>
  <c r="H501" i="9"/>
  <c r="G501" i="9"/>
  <c r="C501" i="9"/>
  <c r="P500" i="9"/>
  <c r="M500" i="9"/>
  <c r="H500" i="9"/>
  <c r="G500" i="9"/>
  <c r="C500" i="9"/>
  <c r="P499" i="9"/>
  <c r="M499" i="9"/>
  <c r="H499" i="9"/>
  <c r="G499" i="9"/>
  <c r="C499" i="9"/>
  <c r="P498" i="9"/>
  <c r="M498" i="9"/>
  <c r="H498" i="9"/>
  <c r="G498" i="9"/>
  <c r="C498" i="9"/>
  <c r="P497" i="9"/>
  <c r="M497" i="9"/>
  <c r="H497" i="9"/>
  <c r="G497" i="9"/>
  <c r="C497" i="9"/>
  <c r="P496" i="9"/>
  <c r="M496" i="9"/>
  <c r="H496" i="9"/>
  <c r="G496" i="9"/>
  <c r="C496" i="9"/>
  <c r="P495" i="9"/>
  <c r="M495" i="9"/>
  <c r="H495" i="9"/>
  <c r="G495" i="9"/>
  <c r="C495" i="9"/>
  <c r="P494" i="9"/>
  <c r="M494" i="9"/>
  <c r="H494" i="9"/>
  <c r="G494" i="9"/>
  <c r="C494" i="9"/>
  <c r="P493" i="9"/>
  <c r="M493" i="9"/>
  <c r="H493" i="9"/>
  <c r="G493" i="9"/>
  <c r="C493" i="9"/>
  <c r="P492" i="9"/>
  <c r="M492" i="9"/>
  <c r="H492" i="9"/>
  <c r="G492" i="9"/>
  <c r="C492" i="9"/>
  <c r="P491" i="9"/>
  <c r="M491" i="9"/>
  <c r="H491" i="9"/>
  <c r="G491" i="9"/>
  <c r="C491" i="9"/>
  <c r="P490" i="9"/>
  <c r="M490" i="9"/>
  <c r="H490" i="9"/>
  <c r="G490" i="9"/>
  <c r="C490" i="9"/>
  <c r="P489" i="9"/>
  <c r="M489" i="9"/>
  <c r="H489" i="9"/>
  <c r="G489" i="9"/>
  <c r="C489" i="9"/>
  <c r="P488" i="9"/>
  <c r="M488" i="9"/>
  <c r="H488" i="9"/>
  <c r="G488" i="9"/>
  <c r="C488" i="9"/>
  <c r="P487" i="9"/>
  <c r="M487" i="9"/>
  <c r="H487" i="9"/>
  <c r="G487" i="9"/>
  <c r="C487" i="9"/>
  <c r="P486" i="9"/>
  <c r="M486" i="9"/>
  <c r="H486" i="9"/>
  <c r="G486" i="9"/>
  <c r="C486" i="9"/>
  <c r="P485" i="9"/>
  <c r="M485" i="9"/>
  <c r="H485" i="9"/>
  <c r="G485" i="9"/>
  <c r="C485" i="9"/>
  <c r="P484" i="9"/>
  <c r="M484" i="9"/>
  <c r="H484" i="9"/>
  <c r="G484" i="9"/>
  <c r="C484" i="9"/>
  <c r="P483" i="9"/>
  <c r="M483" i="9"/>
  <c r="H483" i="9"/>
  <c r="G483" i="9"/>
  <c r="C483" i="9"/>
  <c r="P482" i="9"/>
  <c r="M482" i="9"/>
  <c r="H482" i="9"/>
  <c r="G482" i="9"/>
  <c r="C482" i="9"/>
  <c r="P481" i="9"/>
  <c r="M481" i="9"/>
  <c r="H481" i="9"/>
  <c r="G481" i="9"/>
  <c r="C481" i="9"/>
  <c r="P480" i="9"/>
  <c r="M480" i="9"/>
  <c r="H480" i="9"/>
  <c r="G480" i="9"/>
  <c r="C480" i="9"/>
  <c r="P479" i="9"/>
  <c r="M479" i="9"/>
  <c r="H479" i="9"/>
  <c r="G479" i="9"/>
  <c r="C479" i="9"/>
  <c r="P478" i="9"/>
  <c r="M478" i="9"/>
  <c r="H478" i="9"/>
  <c r="G478" i="9"/>
  <c r="C478" i="9"/>
  <c r="P477" i="9"/>
  <c r="M477" i="9"/>
  <c r="H477" i="9"/>
  <c r="G477" i="9"/>
  <c r="C477" i="9"/>
  <c r="P476" i="9"/>
  <c r="M476" i="9"/>
  <c r="H476" i="9"/>
  <c r="G476" i="9"/>
  <c r="C476" i="9"/>
  <c r="P475" i="9"/>
  <c r="M475" i="9"/>
  <c r="H475" i="9"/>
  <c r="G475" i="9"/>
  <c r="C475" i="9"/>
  <c r="P474" i="9"/>
  <c r="M474" i="9"/>
  <c r="H474" i="9"/>
  <c r="G474" i="9"/>
  <c r="C474" i="9"/>
  <c r="P473" i="9"/>
  <c r="M473" i="9"/>
  <c r="H473" i="9"/>
  <c r="G473" i="9"/>
  <c r="C473" i="9"/>
  <c r="P472" i="9"/>
  <c r="M472" i="9"/>
  <c r="H472" i="9"/>
  <c r="G472" i="9"/>
  <c r="C472" i="9"/>
  <c r="P471" i="9"/>
  <c r="M471" i="9"/>
  <c r="H471" i="9"/>
  <c r="G471" i="9"/>
  <c r="C471" i="9"/>
  <c r="P470" i="9"/>
  <c r="M470" i="9"/>
  <c r="H470" i="9"/>
  <c r="G470" i="9"/>
  <c r="C470" i="9"/>
  <c r="P469" i="9"/>
  <c r="M469" i="9"/>
  <c r="H469" i="9"/>
  <c r="G469" i="9"/>
  <c r="C469" i="9"/>
  <c r="P468" i="9"/>
  <c r="M468" i="9"/>
  <c r="H468" i="9"/>
  <c r="G468" i="9"/>
  <c r="C468" i="9"/>
  <c r="P467" i="9"/>
  <c r="M467" i="9"/>
  <c r="H467" i="9"/>
  <c r="G467" i="9"/>
  <c r="C467" i="9"/>
  <c r="P466" i="9"/>
  <c r="M466" i="9"/>
  <c r="H466" i="9"/>
  <c r="G466" i="9"/>
  <c r="C466" i="9"/>
  <c r="P465" i="9"/>
  <c r="M465" i="9"/>
  <c r="H465" i="9"/>
  <c r="G465" i="9"/>
  <c r="C465" i="9"/>
  <c r="P464" i="9"/>
  <c r="M464" i="9"/>
  <c r="H464" i="9"/>
  <c r="G464" i="9"/>
  <c r="C464" i="9"/>
  <c r="P463" i="9"/>
  <c r="M463" i="9"/>
  <c r="H463" i="9"/>
  <c r="G463" i="9"/>
  <c r="C463" i="9"/>
  <c r="P462" i="9"/>
  <c r="M462" i="9"/>
  <c r="H462" i="9"/>
  <c r="G462" i="9"/>
  <c r="C462" i="9"/>
  <c r="P461" i="9"/>
  <c r="M461" i="9"/>
  <c r="H461" i="9"/>
  <c r="G461" i="9"/>
  <c r="C461" i="9"/>
  <c r="P460" i="9"/>
  <c r="M460" i="9"/>
  <c r="H460" i="9"/>
  <c r="G460" i="9"/>
  <c r="C460" i="9"/>
  <c r="P459" i="9"/>
  <c r="M459" i="9"/>
  <c r="H459" i="9"/>
  <c r="G459" i="9"/>
  <c r="C459" i="9"/>
  <c r="P458" i="9"/>
  <c r="M458" i="9"/>
  <c r="H458" i="9"/>
  <c r="G458" i="9"/>
  <c r="C458" i="9"/>
  <c r="P457" i="9"/>
  <c r="M457" i="9"/>
  <c r="H457" i="9"/>
  <c r="G457" i="9"/>
  <c r="C457" i="9"/>
  <c r="P456" i="9"/>
  <c r="M456" i="9"/>
  <c r="H456" i="9"/>
  <c r="G456" i="9"/>
  <c r="C456" i="9"/>
  <c r="P455" i="9"/>
  <c r="M455" i="9"/>
  <c r="H455" i="9"/>
  <c r="G455" i="9"/>
  <c r="C455" i="9"/>
  <c r="P454" i="9"/>
  <c r="M454" i="9"/>
  <c r="H454" i="9"/>
  <c r="G454" i="9"/>
  <c r="C454" i="9"/>
  <c r="P453" i="9"/>
  <c r="M453" i="9"/>
  <c r="H453" i="9"/>
  <c r="G453" i="9"/>
  <c r="C453" i="9"/>
  <c r="P452" i="9"/>
  <c r="M452" i="9"/>
  <c r="H452" i="9"/>
  <c r="G452" i="9"/>
  <c r="C452" i="9"/>
  <c r="P451" i="9"/>
  <c r="M451" i="9"/>
  <c r="H451" i="9"/>
  <c r="G451" i="9"/>
  <c r="C451" i="9"/>
  <c r="P450" i="9"/>
  <c r="M450" i="9"/>
  <c r="H450" i="9"/>
  <c r="G450" i="9"/>
  <c r="C450" i="9"/>
  <c r="P449" i="9"/>
  <c r="M449" i="9"/>
  <c r="H449" i="9"/>
  <c r="G449" i="9"/>
  <c r="C449" i="9"/>
  <c r="P448" i="9"/>
  <c r="M448" i="9"/>
  <c r="H448" i="9"/>
  <c r="G448" i="9"/>
  <c r="C448" i="9"/>
  <c r="P447" i="9"/>
  <c r="M447" i="9"/>
  <c r="H447" i="9"/>
  <c r="G447" i="9"/>
  <c r="C447" i="9"/>
  <c r="P446" i="9"/>
  <c r="M446" i="9"/>
  <c r="H446" i="9"/>
  <c r="G446" i="9"/>
  <c r="C446" i="9"/>
  <c r="P445" i="9"/>
  <c r="M445" i="9"/>
  <c r="H445" i="9"/>
  <c r="G445" i="9"/>
  <c r="C445" i="9"/>
  <c r="P444" i="9"/>
  <c r="M444" i="9"/>
  <c r="H444" i="9"/>
  <c r="G444" i="9"/>
  <c r="C444" i="9"/>
  <c r="P443" i="9"/>
  <c r="M443" i="9"/>
  <c r="H443" i="9"/>
  <c r="G443" i="9"/>
  <c r="C443" i="9"/>
  <c r="P442" i="9"/>
  <c r="M442" i="9"/>
  <c r="H442" i="9"/>
  <c r="G442" i="9"/>
  <c r="C442" i="9"/>
  <c r="P441" i="9"/>
  <c r="M441" i="9"/>
  <c r="H441" i="9"/>
  <c r="G441" i="9"/>
  <c r="C441" i="9"/>
  <c r="P440" i="9"/>
  <c r="M440" i="9"/>
  <c r="H440" i="9"/>
  <c r="G440" i="9"/>
  <c r="C440" i="9"/>
  <c r="P439" i="9"/>
  <c r="M439" i="9"/>
  <c r="H439" i="9"/>
  <c r="G439" i="9"/>
  <c r="C439" i="9"/>
  <c r="P438" i="9"/>
  <c r="M438" i="9"/>
  <c r="H438" i="9"/>
  <c r="G438" i="9"/>
  <c r="C438" i="9"/>
  <c r="P437" i="9"/>
  <c r="M437" i="9"/>
  <c r="H437" i="9"/>
  <c r="G437" i="9"/>
  <c r="C437" i="9"/>
  <c r="P436" i="9"/>
  <c r="M436" i="9"/>
  <c r="H436" i="9"/>
  <c r="G436" i="9"/>
  <c r="C436" i="9"/>
  <c r="P435" i="9"/>
  <c r="M435" i="9"/>
  <c r="H435" i="9"/>
  <c r="G435" i="9"/>
  <c r="C435" i="9"/>
  <c r="P434" i="9"/>
  <c r="M434" i="9"/>
  <c r="H434" i="9"/>
  <c r="G434" i="9"/>
  <c r="C434" i="9"/>
  <c r="P433" i="9"/>
  <c r="M433" i="9"/>
  <c r="H433" i="9"/>
  <c r="G433" i="9"/>
  <c r="C433" i="9"/>
  <c r="P432" i="9"/>
  <c r="M432" i="9"/>
  <c r="H432" i="9"/>
  <c r="G432" i="9"/>
  <c r="C432" i="9"/>
  <c r="P431" i="9"/>
  <c r="M431" i="9"/>
  <c r="H431" i="9"/>
  <c r="G431" i="9"/>
  <c r="C431" i="9"/>
  <c r="P430" i="9"/>
  <c r="M430" i="9"/>
  <c r="H430" i="9"/>
  <c r="G430" i="9"/>
  <c r="C430" i="9"/>
  <c r="P429" i="9"/>
  <c r="M429" i="9"/>
  <c r="H429" i="9"/>
  <c r="G429" i="9"/>
  <c r="C429" i="9"/>
  <c r="P428" i="9"/>
  <c r="M428" i="9"/>
  <c r="H428" i="9"/>
  <c r="G428" i="9"/>
  <c r="C428" i="9"/>
  <c r="P427" i="9"/>
  <c r="M427" i="9"/>
  <c r="H427" i="9"/>
  <c r="G427" i="9"/>
  <c r="C427" i="9"/>
  <c r="P426" i="9"/>
  <c r="M426" i="9"/>
  <c r="H426" i="9"/>
  <c r="G426" i="9"/>
  <c r="C426" i="9"/>
  <c r="P425" i="9"/>
  <c r="M425" i="9"/>
  <c r="H425" i="9"/>
  <c r="G425" i="9"/>
  <c r="C425" i="9"/>
  <c r="P424" i="9"/>
  <c r="M424" i="9"/>
  <c r="H424" i="9"/>
  <c r="G424" i="9"/>
  <c r="C424" i="9"/>
  <c r="P423" i="9"/>
  <c r="M423" i="9"/>
  <c r="H423" i="9"/>
  <c r="G423" i="9"/>
  <c r="C423" i="9"/>
  <c r="P422" i="9"/>
  <c r="M422" i="9"/>
  <c r="H422" i="9"/>
  <c r="G422" i="9"/>
  <c r="C422" i="9"/>
  <c r="P421" i="9"/>
  <c r="M421" i="9"/>
  <c r="H421" i="9"/>
  <c r="G421" i="9"/>
  <c r="C421" i="9"/>
  <c r="P420" i="9"/>
  <c r="M420" i="9"/>
  <c r="H420" i="9"/>
  <c r="G420" i="9"/>
  <c r="C420" i="9"/>
  <c r="P419" i="9"/>
  <c r="M419" i="9"/>
  <c r="H419" i="9"/>
  <c r="G419" i="9"/>
  <c r="C419" i="9"/>
  <c r="P418" i="9"/>
  <c r="M418" i="9"/>
  <c r="H418" i="9"/>
  <c r="G418" i="9"/>
  <c r="C418" i="9"/>
  <c r="P417" i="9"/>
  <c r="M417" i="9"/>
  <c r="H417" i="9"/>
  <c r="G417" i="9"/>
  <c r="C417" i="9"/>
  <c r="P416" i="9"/>
  <c r="M416" i="9"/>
  <c r="H416" i="9"/>
  <c r="G416" i="9"/>
  <c r="C416" i="9"/>
  <c r="P415" i="9"/>
  <c r="M415" i="9"/>
  <c r="H415" i="9"/>
  <c r="G415" i="9"/>
  <c r="C415" i="9"/>
  <c r="P414" i="9"/>
  <c r="M414" i="9"/>
  <c r="H414" i="9"/>
  <c r="G414" i="9"/>
  <c r="C414" i="9"/>
  <c r="P413" i="9"/>
  <c r="M413" i="9"/>
  <c r="H413" i="9"/>
  <c r="G413" i="9"/>
  <c r="C413" i="9"/>
  <c r="P412" i="9"/>
  <c r="M412" i="9"/>
  <c r="H412" i="9"/>
  <c r="G412" i="9"/>
  <c r="C412" i="9"/>
  <c r="P411" i="9"/>
  <c r="M411" i="9"/>
  <c r="H411" i="9"/>
  <c r="G411" i="9"/>
  <c r="C411" i="9"/>
  <c r="P410" i="9"/>
  <c r="M410" i="9"/>
  <c r="H410" i="9"/>
  <c r="G410" i="9"/>
  <c r="C410" i="9"/>
  <c r="P409" i="9"/>
  <c r="M409" i="9"/>
  <c r="H409" i="9"/>
  <c r="G409" i="9"/>
  <c r="C409" i="9"/>
  <c r="P408" i="9"/>
  <c r="M408" i="9"/>
  <c r="H408" i="9"/>
  <c r="G408" i="9"/>
  <c r="C408" i="9"/>
  <c r="P407" i="9"/>
  <c r="M407" i="9"/>
  <c r="H407" i="9"/>
  <c r="G407" i="9"/>
  <c r="C407" i="9"/>
  <c r="P406" i="9"/>
  <c r="M406" i="9"/>
  <c r="H406" i="9"/>
  <c r="G406" i="9"/>
  <c r="C406" i="9"/>
  <c r="P405" i="9"/>
  <c r="M405" i="9"/>
  <c r="H405" i="9"/>
  <c r="G405" i="9"/>
  <c r="C405" i="9"/>
  <c r="P404" i="9"/>
  <c r="M404" i="9"/>
  <c r="H404" i="9"/>
  <c r="G404" i="9"/>
  <c r="C404" i="9"/>
  <c r="P403" i="9"/>
  <c r="M403" i="9"/>
  <c r="H403" i="9"/>
  <c r="G403" i="9"/>
  <c r="C403" i="9"/>
  <c r="P402" i="9"/>
  <c r="M402" i="9"/>
  <c r="H402" i="9"/>
  <c r="G402" i="9"/>
  <c r="C402" i="9"/>
  <c r="P401" i="9"/>
  <c r="M401" i="9"/>
  <c r="H401" i="9"/>
  <c r="G401" i="9"/>
  <c r="C401" i="9"/>
  <c r="P400" i="9"/>
  <c r="M400" i="9"/>
  <c r="H400" i="9"/>
  <c r="G400" i="9"/>
  <c r="C400" i="9"/>
  <c r="P399" i="9"/>
  <c r="M399" i="9"/>
  <c r="H399" i="9"/>
  <c r="G399" i="9"/>
  <c r="C399" i="9"/>
  <c r="P398" i="9"/>
  <c r="M398" i="9"/>
  <c r="H398" i="9"/>
  <c r="G398" i="9"/>
  <c r="C398" i="9"/>
  <c r="P397" i="9"/>
  <c r="M397" i="9"/>
  <c r="H397" i="9"/>
  <c r="G397" i="9"/>
  <c r="C397" i="9"/>
  <c r="P396" i="9"/>
  <c r="M396" i="9"/>
  <c r="H396" i="9"/>
  <c r="G396" i="9"/>
  <c r="C396" i="9"/>
  <c r="P395" i="9"/>
  <c r="M395" i="9"/>
  <c r="H395" i="9"/>
  <c r="G395" i="9"/>
  <c r="C395" i="9"/>
  <c r="P394" i="9"/>
  <c r="M394" i="9"/>
  <c r="H394" i="9"/>
  <c r="G394" i="9"/>
  <c r="C394" i="9"/>
  <c r="P393" i="9"/>
  <c r="M393" i="9"/>
  <c r="H393" i="9"/>
  <c r="G393" i="9"/>
  <c r="C393" i="9"/>
  <c r="P392" i="9"/>
  <c r="M392" i="9"/>
  <c r="H392" i="9"/>
  <c r="G392" i="9"/>
  <c r="C392" i="9"/>
  <c r="P391" i="9"/>
  <c r="M391" i="9"/>
  <c r="H391" i="9"/>
  <c r="G391" i="9"/>
  <c r="C391" i="9"/>
  <c r="P390" i="9"/>
  <c r="M390" i="9"/>
  <c r="H390" i="9"/>
  <c r="G390" i="9"/>
  <c r="C390" i="9"/>
  <c r="P389" i="9"/>
  <c r="M389" i="9"/>
  <c r="H389" i="9"/>
  <c r="G389" i="9"/>
  <c r="C389" i="9"/>
  <c r="P388" i="9"/>
  <c r="M388" i="9"/>
  <c r="H388" i="9"/>
  <c r="G388" i="9"/>
  <c r="C388" i="9"/>
  <c r="P387" i="9"/>
  <c r="M387" i="9"/>
  <c r="H387" i="9"/>
  <c r="G387" i="9"/>
  <c r="C387" i="9"/>
  <c r="P386" i="9"/>
  <c r="M386" i="9"/>
  <c r="H386" i="9"/>
  <c r="G386" i="9"/>
  <c r="C386" i="9"/>
  <c r="P385" i="9"/>
  <c r="M385" i="9"/>
  <c r="H385" i="9"/>
  <c r="G385" i="9"/>
  <c r="C385" i="9"/>
  <c r="P384" i="9"/>
  <c r="M384" i="9"/>
  <c r="H384" i="9"/>
  <c r="G384" i="9"/>
  <c r="C384" i="9"/>
  <c r="P383" i="9"/>
  <c r="M383" i="9"/>
  <c r="H383" i="9"/>
  <c r="G383" i="9"/>
  <c r="C383" i="9"/>
  <c r="P382" i="9"/>
  <c r="M382" i="9"/>
  <c r="H382" i="9"/>
  <c r="G382" i="9"/>
  <c r="C382" i="9"/>
  <c r="P381" i="9"/>
  <c r="M381" i="9"/>
  <c r="H381" i="9"/>
  <c r="G381" i="9"/>
  <c r="C381" i="9"/>
  <c r="P380" i="9"/>
  <c r="M380" i="9"/>
  <c r="H380" i="9"/>
  <c r="G380" i="9"/>
  <c r="C380" i="9"/>
  <c r="P379" i="9"/>
  <c r="M379" i="9"/>
  <c r="H379" i="9"/>
  <c r="G379" i="9"/>
  <c r="C379" i="9"/>
  <c r="P378" i="9"/>
  <c r="M378" i="9"/>
  <c r="H378" i="9"/>
  <c r="G378" i="9"/>
  <c r="C378" i="9"/>
  <c r="P377" i="9"/>
  <c r="M377" i="9"/>
  <c r="H377" i="9"/>
  <c r="G377" i="9"/>
  <c r="C377" i="9"/>
  <c r="P376" i="9"/>
  <c r="M376" i="9"/>
  <c r="H376" i="9"/>
  <c r="G376" i="9"/>
  <c r="C376" i="9"/>
  <c r="P375" i="9"/>
  <c r="M375" i="9"/>
  <c r="H375" i="9"/>
  <c r="G375" i="9"/>
  <c r="C375" i="9"/>
  <c r="P374" i="9"/>
  <c r="M374" i="9"/>
  <c r="H374" i="9"/>
  <c r="G374" i="9"/>
  <c r="C374" i="9"/>
  <c r="P373" i="9"/>
  <c r="M373" i="9"/>
  <c r="H373" i="9"/>
  <c r="G373" i="9"/>
  <c r="C373" i="9"/>
  <c r="P372" i="9"/>
  <c r="M372" i="9"/>
  <c r="H372" i="9"/>
  <c r="G372" i="9"/>
  <c r="C372" i="9"/>
  <c r="P371" i="9"/>
  <c r="M371" i="9"/>
  <c r="H371" i="9"/>
  <c r="G371" i="9"/>
  <c r="C371" i="9"/>
  <c r="P370" i="9"/>
  <c r="M370" i="9"/>
  <c r="H370" i="9"/>
  <c r="G370" i="9"/>
  <c r="C370" i="9"/>
  <c r="P369" i="9"/>
  <c r="M369" i="9"/>
  <c r="H369" i="9"/>
  <c r="G369" i="9"/>
  <c r="C369" i="9"/>
  <c r="P368" i="9"/>
  <c r="M368" i="9"/>
  <c r="H368" i="9"/>
  <c r="G368" i="9"/>
  <c r="C368" i="9"/>
  <c r="P367" i="9"/>
  <c r="M367" i="9"/>
  <c r="H367" i="9"/>
  <c r="G367" i="9"/>
  <c r="C367" i="9"/>
  <c r="P366" i="9"/>
  <c r="M366" i="9"/>
  <c r="H366" i="9"/>
  <c r="G366" i="9"/>
  <c r="C366" i="9"/>
  <c r="P365" i="9"/>
  <c r="M365" i="9"/>
  <c r="H365" i="9"/>
  <c r="G365" i="9"/>
  <c r="C365" i="9"/>
  <c r="P364" i="9"/>
  <c r="M364" i="9"/>
  <c r="H364" i="9"/>
  <c r="G364" i="9"/>
  <c r="C364" i="9"/>
  <c r="P363" i="9"/>
  <c r="M363" i="9"/>
  <c r="H363" i="9"/>
  <c r="G363" i="9"/>
  <c r="C363" i="9"/>
  <c r="P362" i="9"/>
  <c r="M362" i="9"/>
  <c r="H362" i="9"/>
  <c r="G362" i="9"/>
  <c r="C362" i="9"/>
  <c r="P361" i="9"/>
  <c r="M361" i="9"/>
  <c r="H361" i="9"/>
  <c r="G361" i="9"/>
  <c r="C361" i="9"/>
  <c r="P360" i="9"/>
  <c r="M360" i="9"/>
  <c r="H360" i="9"/>
  <c r="G360" i="9"/>
  <c r="C360" i="9"/>
  <c r="P359" i="9"/>
  <c r="M359" i="9"/>
  <c r="H359" i="9"/>
  <c r="G359" i="9"/>
  <c r="C359" i="9"/>
  <c r="P358" i="9"/>
  <c r="M358" i="9"/>
  <c r="H358" i="9"/>
  <c r="G358" i="9"/>
  <c r="C358" i="9"/>
  <c r="P357" i="9"/>
  <c r="M357" i="9"/>
  <c r="H357" i="9"/>
  <c r="G357" i="9"/>
  <c r="C357" i="9"/>
  <c r="P356" i="9"/>
  <c r="M356" i="9"/>
  <c r="H356" i="9"/>
  <c r="G356" i="9"/>
  <c r="C356" i="9"/>
  <c r="P355" i="9"/>
  <c r="M355" i="9"/>
  <c r="H355" i="9"/>
  <c r="G355" i="9"/>
  <c r="C355" i="9"/>
  <c r="P354" i="9"/>
  <c r="M354" i="9"/>
  <c r="H354" i="9"/>
  <c r="G354" i="9"/>
  <c r="C354" i="9"/>
  <c r="P353" i="9"/>
  <c r="M353" i="9"/>
  <c r="H353" i="9"/>
  <c r="G353" i="9"/>
  <c r="C353" i="9"/>
  <c r="P352" i="9"/>
  <c r="M352" i="9"/>
  <c r="H352" i="9"/>
  <c r="G352" i="9"/>
  <c r="C352" i="9"/>
  <c r="P351" i="9"/>
  <c r="M351" i="9"/>
  <c r="H351" i="9"/>
  <c r="G351" i="9"/>
  <c r="C351" i="9"/>
  <c r="P350" i="9"/>
  <c r="M350" i="9"/>
  <c r="H350" i="9"/>
  <c r="G350" i="9"/>
  <c r="C350" i="9"/>
  <c r="P349" i="9"/>
  <c r="M349" i="9"/>
  <c r="H349" i="9"/>
  <c r="G349" i="9"/>
  <c r="C349" i="9"/>
  <c r="P348" i="9"/>
  <c r="M348" i="9"/>
  <c r="H348" i="9"/>
  <c r="G348" i="9"/>
  <c r="C348" i="9"/>
  <c r="P347" i="9"/>
  <c r="M347" i="9"/>
  <c r="H347" i="9"/>
  <c r="G347" i="9"/>
  <c r="C347" i="9"/>
  <c r="P346" i="9"/>
  <c r="M346" i="9"/>
  <c r="H346" i="9"/>
  <c r="G346" i="9"/>
  <c r="C346" i="9"/>
  <c r="P345" i="9"/>
  <c r="M345" i="9"/>
  <c r="H345" i="9"/>
  <c r="G345" i="9"/>
  <c r="C345" i="9"/>
  <c r="P344" i="9"/>
  <c r="M344" i="9"/>
  <c r="H344" i="9"/>
  <c r="G344" i="9"/>
  <c r="C344" i="9"/>
  <c r="P343" i="9"/>
  <c r="M343" i="9"/>
  <c r="H343" i="9"/>
  <c r="G343" i="9"/>
  <c r="C343" i="9"/>
  <c r="P342" i="9"/>
  <c r="M342" i="9"/>
  <c r="H342" i="9"/>
  <c r="G342" i="9"/>
  <c r="C342" i="9"/>
  <c r="P341" i="9"/>
  <c r="M341" i="9"/>
  <c r="H341" i="9"/>
  <c r="G341" i="9"/>
  <c r="C341" i="9"/>
  <c r="P340" i="9"/>
  <c r="M340" i="9"/>
  <c r="H340" i="9"/>
  <c r="G340" i="9"/>
  <c r="C340" i="9"/>
  <c r="P339" i="9"/>
  <c r="M339" i="9"/>
  <c r="H339" i="9"/>
  <c r="G339" i="9"/>
  <c r="C339" i="9"/>
  <c r="P338" i="9"/>
  <c r="M338" i="9"/>
  <c r="H338" i="9"/>
  <c r="G338" i="9"/>
  <c r="C338" i="9"/>
  <c r="P337" i="9"/>
  <c r="M337" i="9"/>
  <c r="H337" i="9"/>
  <c r="G337" i="9"/>
  <c r="C337" i="9"/>
  <c r="P336" i="9"/>
  <c r="M336" i="9"/>
  <c r="H336" i="9"/>
  <c r="G336" i="9"/>
  <c r="C336" i="9"/>
  <c r="P335" i="9"/>
  <c r="M335" i="9"/>
  <c r="H335" i="9"/>
  <c r="G335" i="9"/>
  <c r="C335" i="9"/>
  <c r="P334" i="9"/>
  <c r="M334" i="9"/>
  <c r="H334" i="9"/>
  <c r="G334" i="9"/>
  <c r="C334" i="9"/>
  <c r="P333" i="9"/>
  <c r="M333" i="9"/>
  <c r="H333" i="9"/>
  <c r="G333" i="9"/>
  <c r="C333" i="9"/>
  <c r="P332" i="9"/>
  <c r="M332" i="9"/>
  <c r="H332" i="9"/>
  <c r="G332" i="9"/>
  <c r="C332" i="9"/>
  <c r="P331" i="9"/>
  <c r="M331" i="9"/>
  <c r="H331" i="9"/>
  <c r="G331" i="9"/>
  <c r="C331" i="9"/>
  <c r="P330" i="9"/>
  <c r="M330" i="9"/>
  <c r="H330" i="9"/>
  <c r="G330" i="9"/>
  <c r="C330" i="9"/>
  <c r="P329" i="9"/>
  <c r="M329" i="9"/>
  <c r="H329" i="9"/>
  <c r="G329" i="9"/>
  <c r="C329" i="9"/>
  <c r="P328" i="9"/>
  <c r="M328" i="9"/>
  <c r="H328" i="9"/>
  <c r="G328" i="9"/>
  <c r="C328" i="9"/>
  <c r="P327" i="9"/>
  <c r="M327" i="9"/>
  <c r="H327" i="9"/>
  <c r="G327" i="9"/>
  <c r="C327" i="9"/>
  <c r="P326" i="9"/>
  <c r="M326" i="9"/>
  <c r="H326" i="9"/>
  <c r="G326" i="9"/>
  <c r="C326" i="9"/>
  <c r="P325" i="9"/>
  <c r="M325" i="9"/>
  <c r="H325" i="9"/>
  <c r="G325" i="9"/>
  <c r="C325" i="9"/>
  <c r="P324" i="9"/>
  <c r="M324" i="9"/>
  <c r="H324" i="9"/>
  <c r="G324" i="9"/>
  <c r="C324" i="9"/>
  <c r="P323" i="9"/>
  <c r="M323" i="9"/>
  <c r="H323" i="9"/>
  <c r="G323" i="9"/>
  <c r="C323" i="9"/>
  <c r="P322" i="9"/>
  <c r="M322" i="9"/>
  <c r="H322" i="9"/>
  <c r="G322" i="9"/>
  <c r="C322" i="9"/>
  <c r="P321" i="9"/>
  <c r="M321" i="9"/>
  <c r="H321" i="9"/>
  <c r="G321" i="9"/>
  <c r="C321" i="9"/>
  <c r="P320" i="9"/>
  <c r="M320" i="9"/>
  <c r="H320" i="9"/>
  <c r="G320" i="9"/>
  <c r="C320" i="9"/>
  <c r="P319" i="9"/>
  <c r="M319" i="9"/>
  <c r="H319" i="9"/>
  <c r="G319" i="9"/>
  <c r="C319" i="9"/>
  <c r="P318" i="9"/>
  <c r="M318" i="9"/>
  <c r="H318" i="9"/>
  <c r="G318" i="9"/>
  <c r="C318" i="9"/>
  <c r="P317" i="9"/>
  <c r="M317" i="9"/>
  <c r="H317" i="9"/>
  <c r="G317" i="9"/>
  <c r="C317" i="9"/>
  <c r="P316" i="9"/>
  <c r="M316" i="9"/>
  <c r="H316" i="9"/>
  <c r="G316" i="9"/>
  <c r="C316" i="9"/>
  <c r="P315" i="9"/>
  <c r="M315" i="9"/>
  <c r="H315" i="9"/>
  <c r="G315" i="9"/>
  <c r="C315" i="9"/>
  <c r="P314" i="9"/>
  <c r="M314" i="9"/>
  <c r="H314" i="9"/>
  <c r="G314" i="9"/>
  <c r="C314" i="9"/>
  <c r="P313" i="9"/>
  <c r="M313" i="9"/>
  <c r="H313" i="9"/>
  <c r="G313" i="9"/>
  <c r="C313" i="9"/>
  <c r="P312" i="9"/>
  <c r="M312" i="9"/>
  <c r="H312" i="9"/>
  <c r="G312" i="9"/>
  <c r="C312" i="9"/>
  <c r="P311" i="9"/>
  <c r="M311" i="9"/>
  <c r="H311" i="9"/>
  <c r="G311" i="9"/>
  <c r="C311" i="9"/>
  <c r="P310" i="9"/>
  <c r="M310" i="9"/>
  <c r="H310" i="9"/>
  <c r="G310" i="9"/>
  <c r="C310" i="9"/>
  <c r="P309" i="9"/>
  <c r="M309" i="9"/>
  <c r="H309" i="9"/>
  <c r="G309" i="9"/>
  <c r="C309" i="9"/>
  <c r="P308" i="9"/>
  <c r="M308" i="9"/>
  <c r="H308" i="9"/>
  <c r="G308" i="9"/>
  <c r="C308" i="9"/>
  <c r="P307" i="9"/>
  <c r="M307" i="9"/>
  <c r="H307" i="9"/>
  <c r="G307" i="9"/>
  <c r="C307" i="9"/>
  <c r="P306" i="9"/>
  <c r="M306" i="9"/>
  <c r="H306" i="9"/>
  <c r="G306" i="9"/>
  <c r="C306" i="9"/>
  <c r="P305" i="9"/>
  <c r="M305" i="9"/>
  <c r="H305" i="9"/>
  <c r="G305" i="9"/>
  <c r="C305" i="9"/>
  <c r="P304" i="9"/>
  <c r="M304" i="9"/>
  <c r="H304" i="9"/>
  <c r="G304" i="9"/>
  <c r="C304" i="9"/>
  <c r="P303" i="9"/>
  <c r="M303" i="9"/>
  <c r="H303" i="9"/>
  <c r="G303" i="9"/>
  <c r="C303" i="9"/>
  <c r="P302" i="9"/>
  <c r="M302" i="9"/>
  <c r="H302" i="9"/>
  <c r="G302" i="9"/>
  <c r="C302" i="9"/>
  <c r="P301" i="9"/>
  <c r="M301" i="9"/>
  <c r="H301" i="9"/>
  <c r="G301" i="9"/>
  <c r="C301" i="9"/>
  <c r="P300" i="9"/>
  <c r="M300" i="9"/>
  <c r="H300" i="9"/>
  <c r="G300" i="9"/>
  <c r="C300" i="9"/>
  <c r="P299" i="9"/>
  <c r="M299" i="9"/>
  <c r="H299" i="9"/>
  <c r="G299" i="9"/>
  <c r="C299" i="9"/>
  <c r="P298" i="9"/>
  <c r="M298" i="9"/>
  <c r="H298" i="9"/>
  <c r="G298" i="9"/>
  <c r="C298" i="9"/>
  <c r="P297" i="9"/>
  <c r="M297" i="9"/>
  <c r="H297" i="9"/>
  <c r="G297" i="9"/>
  <c r="C297" i="9"/>
  <c r="P296" i="9"/>
  <c r="M296" i="9"/>
  <c r="H296" i="9"/>
  <c r="G296" i="9"/>
  <c r="C296" i="9"/>
  <c r="P295" i="9"/>
  <c r="M295" i="9"/>
  <c r="H295" i="9"/>
  <c r="G295" i="9"/>
  <c r="C295" i="9"/>
  <c r="P294" i="9"/>
  <c r="M294" i="9"/>
  <c r="H294" i="9"/>
  <c r="G294" i="9"/>
  <c r="C294" i="9"/>
  <c r="P293" i="9"/>
  <c r="M293" i="9"/>
  <c r="H293" i="9"/>
  <c r="G293" i="9"/>
  <c r="C293" i="9"/>
  <c r="P292" i="9"/>
  <c r="M292" i="9"/>
  <c r="H292" i="9"/>
  <c r="G292" i="9"/>
  <c r="C292" i="9"/>
  <c r="P291" i="9"/>
  <c r="M291" i="9"/>
  <c r="H291" i="9"/>
  <c r="G291" i="9"/>
  <c r="C291" i="9"/>
  <c r="P290" i="9"/>
  <c r="M290" i="9"/>
  <c r="H290" i="9"/>
  <c r="G290" i="9"/>
  <c r="C290" i="9"/>
  <c r="P289" i="9"/>
  <c r="M289" i="9"/>
  <c r="H289" i="9"/>
  <c r="G289" i="9"/>
  <c r="C289" i="9"/>
  <c r="P288" i="9"/>
  <c r="M288" i="9"/>
  <c r="H288" i="9"/>
  <c r="G288" i="9"/>
  <c r="C288" i="9"/>
  <c r="P287" i="9"/>
  <c r="M287" i="9"/>
  <c r="H287" i="9"/>
  <c r="G287" i="9"/>
  <c r="C287" i="9"/>
  <c r="P286" i="9"/>
  <c r="M286" i="9"/>
  <c r="H286" i="9"/>
  <c r="G286" i="9"/>
  <c r="C286" i="9"/>
  <c r="P285" i="9"/>
  <c r="M285" i="9"/>
  <c r="H285" i="9"/>
  <c r="G285" i="9"/>
  <c r="C285" i="9"/>
  <c r="P284" i="9"/>
  <c r="M284" i="9"/>
  <c r="H284" i="9"/>
  <c r="G284" i="9"/>
  <c r="C284" i="9"/>
  <c r="P283" i="9"/>
  <c r="M283" i="9"/>
  <c r="H283" i="9"/>
  <c r="G283" i="9"/>
  <c r="C283" i="9"/>
  <c r="P282" i="9"/>
  <c r="M282" i="9"/>
  <c r="H282" i="9"/>
  <c r="G282" i="9"/>
  <c r="C282" i="9"/>
  <c r="P281" i="9"/>
  <c r="M281" i="9"/>
  <c r="H281" i="9"/>
  <c r="G281" i="9"/>
  <c r="C281" i="9"/>
  <c r="P280" i="9"/>
  <c r="M280" i="9"/>
  <c r="H280" i="9"/>
  <c r="G280" i="9"/>
  <c r="C280" i="9"/>
  <c r="P279" i="9"/>
  <c r="M279" i="9"/>
  <c r="H279" i="9"/>
  <c r="G279" i="9"/>
  <c r="C279" i="9"/>
  <c r="P278" i="9"/>
  <c r="M278" i="9"/>
  <c r="H278" i="9"/>
  <c r="G278" i="9"/>
  <c r="C278" i="9"/>
  <c r="P277" i="9"/>
  <c r="M277" i="9"/>
  <c r="H277" i="9"/>
  <c r="G277" i="9"/>
  <c r="C277" i="9"/>
  <c r="P276" i="9"/>
  <c r="M276" i="9"/>
  <c r="H276" i="9"/>
  <c r="G276" i="9"/>
  <c r="C276" i="9"/>
  <c r="P275" i="9"/>
  <c r="M275" i="9"/>
  <c r="H275" i="9"/>
  <c r="G275" i="9"/>
  <c r="C275" i="9"/>
  <c r="P274" i="9"/>
  <c r="M274" i="9"/>
  <c r="H274" i="9"/>
  <c r="G274" i="9"/>
  <c r="C274" i="9"/>
  <c r="P273" i="9"/>
  <c r="M273" i="9"/>
  <c r="H273" i="9"/>
  <c r="G273" i="9"/>
  <c r="C273" i="9"/>
  <c r="P272" i="9"/>
  <c r="M272" i="9"/>
  <c r="H272" i="9"/>
  <c r="G272" i="9"/>
  <c r="C272" i="9"/>
  <c r="P271" i="9"/>
  <c r="M271" i="9"/>
  <c r="H271" i="9"/>
  <c r="G271" i="9"/>
  <c r="C271" i="9"/>
  <c r="P270" i="9"/>
  <c r="M270" i="9"/>
  <c r="H270" i="9"/>
  <c r="G270" i="9"/>
  <c r="C270" i="9"/>
  <c r="P269" i="9"/>
  <c r="M269" i="9"/>
  <c r="H269" i="9"/>
  <c r="G269" i="9"/>
  <c r="C269" i="9"/>
  <c r="P268" i="9"/>
  <c r="M268" i="9"/>
  <c r="H268" i="9"/>
  <c r="G268" i="9"/>
  <c r="C268" i="9"/>
  <c r="P267" i="9"/>
  <c r="M267" i="9"/>
  <c r="H267" i="9"/>
  <c r="G267" i="9"/>
  <c r="C267" i="9"/>
  <c r="P266" i="9"/>
  <c r="M266" i="9"/>
  <c r="H266" i="9"/>
  <c r="G266" i="9"/>
  <c r="C266" i="9"/>
  <c r="P265" i="9"/>
  <c r="M265" i="9"/>
  <c r="H265" i="9"/>
  <c r="G265" i="9"/>
  <c r="C265" i="9"/>
  <c r="P264" i="9"/>
  <c r="M264" i="9"/>
  <c r="H264" i="9"/>
  <c r="G264" i="9"/>
  <c r="C264" i="9"/>
  <c r="P263" i="9"/>
  <c r="M263" i="9"/>
  <c r="H263" i="9"/>
  <c r="G263" i="9"/>
  <c r="C263" i="9"/>
  <c r="P262" i="9"/>
  <c r="M262" i="9"/>
  <c r="H262" i="9"/>
  <c r="G262" i="9"/>
  <c r="C262" i="9"/>
  <c r="P261" i="9"/>
  <c r="M261" i="9"/>
  <c r="H261" i="9"/>
  <c r="G261" i="9"/>
  <c r="C261" i="9"/>
  <c r="P260" i="9"/>
  <c r="M260" i="9"/>
  <c r="H260" i="9"/>
  <c r="G260" i="9"/>
  <c r="C260" i="9"/>
  <c r="P259" i="9"/>
  <c r="M259" i="9"/>
  <c r="H259" i="9"/>
  <c r="G259" i="9"/>
  <c r="C259" i="9"/>
  <c r="P258" i="9"/>
  <c r="M258" i="9"/>
  <c r="H258" i="9"/>
  <c r="G258" i="9"/>
  <c r="C258" i="9"/>
  <c r="P257" i="9"/>
  <c r="M257" i="9"/>
  <c r="H257" i="9"/>
  <c r="G257" i="9"/>
  <c r="C257" i="9"/>
  <c r="P256" i="9"/>
  <c r="M256" i="9"/>
  <c r="H256" i="9"/>
  <c r="G256" i="9"/>
  <c r="C256" i="9"/>
  <c r="P255" i="9"/>
  <c r="M255" i="9"/>
  <c r="H255" i="9"/>
  <c r="G255" i="9"/>
  <c r="C255" i="9"/>
  <c r="P254" i="9"/>
  <c r="M254" i="9"/>
  <c r="H254" i="9"/>
  <c r="G254" i="9"/>
  <c r="C254" i="9"/>
  <c r="P253" i="9"/>
  <c r="M253" i="9"/>
  <c r="H253" i="9"/>
  <c r="G253" i="9"/>
  <c r="C253" i="9"/>
  <c r="P252" i="9"/>
  <c r="M252" i="9"/>
  <c r="H252" i="9"/>
  <c r="G252" i="9"/>
  <c r="C252" i="9"/>
  <c r="P251" i="9"/>
  <c r="M251" i="9"/>
  <c r="H251" i="9"/>
  <c r="G251" i="9"/>
  <c r="C251" i="9"/>
  <c r="P250" i="9"/>
  <c r="M250" i="9"/>
  <c r="H250" i="9"/>
  <c r="G250" i="9"/>
  <c r="C250" i="9"/>
  <c r="P249" i="9"/>
  <c r="M249" i="9"/>
  <c r="H249" i="9"/>
  <c r="G249" i="9"/>
  <c r="C249" i="9"/>
  <c r="P248" i="9"/>
  <c r="M248" i="9"/>
  <c r="H248" i="9"/>
  <c r="G248" i="9"/>
  <c r="C248" i="9"/>
  <c r="P247" i="9"/>
  <c r="M247" i="9"/>
  <c r="H247" i="9"/>
  <c r="G247" i="9"/>
  <c r="C247" i="9"/>
  <c r="P246" i="9"/>
  <c r="M246" i="9"/>
  <c r="H246" i="9"/>
  <c r="G246" i="9"/>
  <c r="C246" i="9"/>
  <c r="P245" i="9"/>
  <c r="M245" i="9"/>
  <c r="H245" i="9"/>
  <c r="G245" i="9"/>
  <c r="C245" i="9"/>
  <c r="P244" i="9"/>
  <c r="M244" i="9"/>
  <c r="H244" i="9"/>
  <c r="G244" i="9"/>
  <c r="C244" i="9"/>
  <c r="P243" i="9"/>
  <c r="M243" i="9"/>
  <c r="H243" i="9"/>
  <c r="G243" i="9"/>
  <c r="C243" i="9"/>
  <c r="P242" i="9"/>
  <c r="M242" i="9"/>
  <c r="H242" i="9"/>
  <c r="G242" i="9"/>
  <c r="C242" i="9"/>
  <c r="P241" i="9"/>
  <c r="M241" i="9"/>
  <c r="H241" i="9"/>
  <c r="G241" i="9"/>
  <c r="C241" i="9"/>
  <c r="P240" i="9"/>
  <c r="M240" i="9"/>
  <c r="H240" i="9"/>
  <c r="G240" i="9"/>
  <c r="C240" i="9"/>
  <c r="P239" i="9"/>
  <c r="M239" i="9"/>
  <c r="H239" i="9"/>
  <c r="G239" i="9"/>
  <c r="C239" i="9"/>
  <c r="P238" i="9"/>
  <c r="M238" i="9"/>
  <c r="H238" i="9"/>
  <c r="G238" i="9"/>
  <c r="C238" i="9"/>
  <c r="P237" i="9"/>
  <c r="M237" i="9"/>
  <c r="H237" i="9"/>
  <c r="G237" i="9"/>
  <c r="C237" i="9"/>
  <c r="P236" i="9"/>
  <c r="M236" i="9"/>
  <c r="H236" i="9"/>
  <c r="G236" i="9"/>
  <c r="C236" i="9"/>
  <c r="P235" i="9"/>
  <c r="M235" i="9"/>
  <c r="H235" i="9"/>
  <c r="G235" i="9"/>
  <c r="C235" i="9"/>
  <c r="P234" i="9"/>
  <c r="M234" i="9"/>
  <c r="H234" i="9"/>
  <c r="G234" i="9"/>
  <c r="C234" i="9"/>
  <c r="P233" i="9"/>
  <c r="M233" i="9"/>
  <c r="H233" i="9"/>
  <c r="G233" i="9"/>
  <c r="C233" i="9"/>
  <c r="P232" i="9"/>
  <c r="M232" i="9"/>
  <c r="H232" i="9"/>
  <c r="G232" i="9"/>
  <c r="C232" i="9"/>
  <c r="P231" i="9"/>
  <c r="M231" i="9"/>
  <c r="H231" i="9"/>
  <c r="G231" i="9"/>
  <c r="C231" i="9"/>
  <c r="P230" i="9"/>
  <c r="M230" i="9"/>
  <c r="H230" i="9"/>
  <c r="G230" i="9"/>
  <c r="C230" i="9"/>
  <c r="P229" i="9"/>
  <c r="M229" i="9"/>
  <c r="H229" i="9"/>
  <c r="G229" i="9"/>
  <c r="C229" i="9"/>
  <c r="P228" i="9"/>
  <c r="M228" i="9"/>
  <c r="H228" i="9"/>
  <c r="G228" i="9"/>
  <c r="C228" i="9"/>
  <c r="P227" i="9"/>
  <c r="M227" i="9"/>
  <c r="H227" i="9"/>
  <c r="G227" i="9"/>
  <c r="C227" i="9"/>
  <c r="P226" i="9"/>
  <c r="M226" i="9"/>
  <c r="H226" i="9"/>
  <c r="G226" i="9"/>
  <c r="C226" i="9"/>
  <c r="P225" i="9"/>
  <c r="M225" i="9"/>
  <c r="H225" i="9"/>
  <c r="G225" i="9"/>
  <c r="C225" i="9"/>
  <c r="P224" i="9"/>
  <c r="M224" i="9"/>
  <c r="H224" i="9"/>
  <c r="G224" i="9"/>
  <c r="C224" i="9"/>
  <c r="P223" i="9"/>
  <c r="M223" i="9"/>
  <c r="H223" i="9"/>
  <c r="G223" i="9"/>
  <c r="C223" i="9"/>
  <c r="P222" i="9"/>
  <c r="M222" i="9"/>
  <c r="H222" i="9"/>
  <c r="G222" i="9"/>
  <c r="C222" i="9"/>
  <c r="P221" i="9"/>
  <c r="M221" i="9"/>
  <c r="H221" i="9"/>
  <c r="G221" i="9"/>
  <c r="C221" i="9"/>
  <c r="P220" i="9"/>
  <c r="M220" i="9"/>
  <c r="H220" i="9"/>
  <c r="G220" i="9"/>
  <c r="C220" i="9"/>
  <c r="P219" i="9"/>
  <c r="M219" i="9"/>
  <c r="H219" i="9"/>
  <c r="G219" i="9"/>
  <c r="C219" i="9"/>
  <c r="P218" i="9"/>
  <c r="M218" i="9"/>
  <c r="H218" i="9"/>
  <c r="G218" i="9"/>
  <c r="C218" i="9"/>
  <c r="P217" i="9"/>
  <c r="M217" i="9"/>
  <c r="H217" i="9"/>
  <c r="G217" i="9"/>
  <c r="C217" i="9"/>
  <c r="P216" i="9"/>
  <c r="M216" i="9"/>
  <c r="H216" i="9"/>
  <c r="G216" i="9"/>
  <c r="C216" i="9"/>
  <c r="P215" i="9"/>
  <c r="M215" i="9"/>
  <c r="H215" i="9"/>
  <c r="G215" i="9"/>
  <c r="C215" i="9"/>
  <c r="P214" i="9"/>
  <c r="M214" i="9"/>
  <c r="H214" i="9"/>
  <c r="G214" i="9"/>
  <c r="C214" i="9"/>
  <c r="P213" i="9"/>
  <c r="M213" i="9"/>
  <c r="H213" i="9"/>
  <c r="G213" i="9"/>
  <c r="C213" i="9"/>
  <c r="P212" i="9"/>
  <c r="M212" i="9"/>
  <c r="H212" i="9"/>
  <c r="G212" i="9"/>
  <c r="C212" i="9"/>
  <c r="P211" i="9"/>
  <c r="M211" i="9"/>
  <c r="H211" i="9"/>
  <c r="G211" i="9"/>
  <c r="C211" i="9"/>
  <c r="P210" i="9"/>
  <c r="M210" i="9"/>
  <c r="H210" i="9"/>
  <c r="G210" i="9"/>
  <c r="C210" i="9"/>
  <c r="P209" i="9"/>
  <c r="M209" i="9"/>
  <c r="H209" i="9"/>
  <c r="G209" i="9"/>
  <c r="C209" i="9"/>
  <c r="P208" i="9"/>
  <c r="M208" i="9"/>
  <c r="H208" i="9"/>
  <c r="G208" i="9"/>
  <c r="C208" i="9"/>
  <c r="P207" i="9"/>
  <c r="M207" i="9"/>
  <c r="H207" i="9"/>
  <c r="G207" i="9"/>
  <c r="C207" i="9"/>
  <c r="P206" i="9"/>
  <c r="M206" i="9"/>
  <c r="H206" i="9"/>
  <c r="G206" i="9"/>
  <c r="C206" i="9"/>
  <c r="P205" i="9"/>
  <c r="M205" i="9"/>
  <c r="H205" i="9"/>
  <c r="G205" i="9"/>
  <c r="C205" i="9"/>
  <c r="P204" i="9"/>
  <c r="M204" i="9"/>
  <c r="H204" i="9"/>
  <c r="G204" i="9"/>
  <c r="C204" i="9"/>
  <c r="P203" i="9"/>
  <c r="M203" i="9"/>
  <c r="H203" i="9"/>
  <c r="G203" i="9"/>
  <c r="C203" i="9"/>
  <c r="P202" i="9"/>
  <c r="M202" i="9"/>
  <c r="H202" i="9"/>
  <c r="G202" i="9"/>
  <c r="C202" i="9"/>
  <c r="P201" i="9"/>
  <c r="M201" i="9"/>
  <c r="H201" i="9"/>
  <c r="G201" i="9"/>
  <c r="C201" i="9"/>
  <c r="P200" i="9"/>
  <c r="M200" i="9"/>
  <c r="H200" i="9"/>
  <c r="G200" i="9"/>
  <c r="C200" i="9"/>
  <c r="P199" i="9"/>
  <c r="M199" i="9"/>
  <c r="H199" i="9"/>
  <c r="G199" i="9"/>
  <c r="C199" i="9"/>
  <c r="P198" i="9"/>
  <c r="M198" i="9"/>
  <c r="H198" i="9"/>
  <c r="G198" i="9"/>
  <c r="C198" i="9"/>
  <c r="P197" i="9"/>
  <c r="M197" i="9"/>
  <c r="H197" i="9"/>
  <c r="G197" i="9"/>
  <c r="C197" i="9"/>
  <c r="P196" i="9"/>
  <c r="M196" i="9"/>
  <c r="H196" i="9"/>
  <c r="G196" i="9"/>
  <c r="C196" i="9"/>
  <c r="P195" i="9"/>
  <c r="M195" i="9"/>
  <c r="H195" i="9"/>
  <c r="G195" i="9"/>
  <c r="C195" i="9"/>
  <c r="P194" i="9"/>
  <c r="M194" i="9"/>
  <c r="H194" i="9"/>
  <c r="G194" i="9"/>
  <c r="C194" i="9"/>
  <c r="P193" i="9"/>
  <c r="M193" i="9"/>
  <c r="H193" i="9"/>
  <c r="G193" i="9"/>
  <c r="C193" i="9"/>
  <c r="P192" i="9"/>
  <c r="M192" i="9"/>
  <c r="H192" i="9"/>
  <c r="G192" i="9"/>
  <c r="C192" i="9"/>
  <c r="P191" i="9"/>
  <c r="M191" i="9"/>
  <c r="H191" i="9"/>
  <c r="G191" i="9"/>
  <c r="C191" i="9"/>
  <c r="P190" i="9"/>
  <c r="M190" i="9"/>
  <c r="H190" i="9"/>
  <c r="G190" i="9"/>
  <c r="C190" i="9"/>
  <c r="P189" i="9"/>
  <c r="M189" i="9"/>
  <c r="H189" i="9"/>
  <c r="G189" i="9"/>
  <c r="C189" i="9"/>
  <c r="P188" i="9"/>
  <c r="M188" i="9"/>
  <c r="H188" i="9"/>
  <c r="G188" i="9"/>
  <c r="C188" i="9"/>
  <c r="P187" i="9"/>
  <c r="M187" i="9"/>
  <c r="H187" i="9"/>
  <c r="G187" i="9"/>
  <c r="C187" i="9"/>
  <c r="P186" i="9"/>
  <c r="M186" i="9"/>
  <c r="H186" i="9"/>
  <c r="G186" i="9"/>
  <c r="C186" i="9"/>
  <c r="P185" i="9"/>
  <c r="M185" i="9"/>
  <c r="H185" i="9"/>
  <c r="G185" i="9"/>
  <c r="C185" i="9"/>
  <c r="P184" i="9"/>
  <c r="M184" i="9"/>
  <c r="H184" i="9"/>
  <c r="G184" i="9"/>
  <c r="C184" i="9"/>
  <c r="P183" i="9"/>
  <c r="M183" i="9"/>
  <c r="H183" i="9"/>
  <c r="G183" i="9"/>
  <c r="C183" i="9"/>
  <c r="P182" i="9"/>
  <c r="M182" i="9"/>
  <c r="H182" i="9"/>
  <c r="G182" i="9"/>
  <c r="C182" i="9"/>
  <c r="P181" i="9"/>
  <c r="M181" i="9"/>
  <c r="H181" i="9"/>
  <c r="G181" i="9"/>
  <c r="C181" i="9"/>
  <c r="P180" i="9"/>
  <c r="M180" i="9"/>
  <c r="H180" i="9"/>
  <c r="G180" i="9"/>
  <c r="C180" i="9"/>
  <c r="P179" i="9"/>
  <c r="M179" i="9"/>
  <c r="H179" i="9"/>
  <c r="G179" i="9"/>
  <c r="C179" i="9"/>
  <c r="P178" i="9"/>
  <c r="M178" i="9"/>
  <c r="H178" i="9"/>
  <c r="G178" i="9"/>
  <c r="C178" i="9"/>
  <c r="P177" i="9"/>
  <c r="M177" i="9"/>
  <c r="H177" i="9"/>
  <c r="G177" i="9"/>
  <c r="C177" i="9"/>
  <c r="P176" i="9"/>
  <c r="M176" i="9"/>
  <c r="H176" i="9"/>
  <c r="G176" i="9"/>
  <c r="C176" i="9"/>
  <c r="P175" i="9"/>
  <c r="M175" i="9"/>
  <c r="H175" i="9"/>
  <c r="G175" i="9"/>
  <c r="C175" i="9"/>
  <c r="P174" i="9"/>
  <c r="M174" i="9"/>
  <c r="H174" i="9"/>
  <c r="G174" i="9"/>
  <c r="C174" i="9"/>
  <c r="P173" i="9"/>
  <c r="M173" i="9"/>
  <c r="H173" i="9"/>
  <c r="G173" i="9"/>
  <c r="C173" i="9"/>
  <c r="P172" i="9"/>
  <c r="M172" i="9"/>
  <c r="H172" i="9"/>
  <c r="G172" i="9"/>
  <c r="C172" i="9"/>
  <c r="P171" i="9"/>
  <c r="M171" i="9"/>
  <c r="H171" i="9"/>
  <c r="G171" i="9"/>
  <c r="C171" i="9"/>
  <c r="P170" i="9"/>
  <c r="M170" i="9"/>
  <c r="H170" i="9"/>
  <c r="G170" i="9"/>
  <c r="C170" i="9"/>
  <c r="P169" i="9"/>
  <c r="M169" i="9"/>
  <c r="H169" i="9"/>
  <c r="G169" i="9"/>
  <c r="C169" i="9"/>
  <c r="P168" i="9"/>
  <c r="M168" i="9"/>
  <c r="H168" i="9"/>
  <c r="G168" i="9"/>
  <c r="C168" i="9"/>
  <c r="P167" i="9"/>
  <c r="M167" i="9"/>
  <c r="H167" i="9"/>
  <c r="G167" i="9"/>
  <c r="C167" i="9"/>
  <c r="P166" i="9"/>
  <c r="M166" i="9"/>
  <c r="H166" i="9"/>
  <c r="G166" i="9"/>
  <c r="C166" i="9"/>
  <c r="P165" i="9"/>
  <c r="M165" i="9"/>
  <c r="H165" i="9"/>
  <c r="G165" i="9"/>
  <c r="C165" i="9"/>
  <c r="P164" i="9"/>
  <c r="M164" i="9"/>
  <c r="H164" i="9"/>
  <c r="G164" i="9"/>
  <c r="C164" i="9"/>
  <c r="P163" i="9"/>
  <c r="M163" i="9"/>
  <c r="H163" i="9"/>
  <c r="G163" i="9"/>
  <c r="C163" i="9"/>
  <c r="P162" i="9"/>
  <c r="M162" i="9"/>
  <c r="H162" i="9"/>
  <c r="G162" i="9"/>
  <c r="C162" i="9"/>
  <c r="P161" i="9"/>
  <c r="M161" i="9"/>
  <c r="H161" i="9"/>
  <c r="G161" i="9"/>
  <c r="C161" i="9"/>
  <c r="P160" i="9"/>
  <c r="M160" i="9"/>
  <c r="H160" i="9"/>
  <c r="G160" i="9"/>
  <c r="C160" i="9"/>
  <c r="P159" i="9"/>
  <c r="M159" i="9"/>
  <c r="H159" i="9"/>
  <c r="G159" i="9"/>
  <c r="C159" i="9"/>
  <c r="P158" i="9"/>
  <c r="M158" i="9"/>
  <c r="H158" i="9"/>
  <c r="G158" i="9"/>
  <c r="C158" i="9"/>
  <c r="P157" i="9"/>
  <c r="M157" i="9"/>
  <c r="H157" i="9"/>
  <c r="G157" i="9"/>
  <c r="C157" i="9"/>
  <c r="P156" i="9"/>
  <c r="M156" i="9"/>
  <c r="H156" i="9"/>
  <c r="G156" i="9"/>
  <c r="C156" i="9"/>
  <c r="P155" i="9"/>
  <c r="M155" i="9"/>
  <c r="H155" i="9"/>
  <c r="G155" i="9"/>
  <c r="C155" i="9"/>
  <c r="P154" i="9"/>
  <c r="M154" i="9"/>
  <c r="H154" i="9"/>
  <c r="G154" i="9"/>
  <c r="C154" i="9"/>
  <c r="P153" i="9"/>
  <c r="M153" i="9"/>
  <c r="H153" i="9"/>
  <c r="G153" i="9"/>
  <c r="C153" i="9"/>
  <c r="P152" i="9"/>
  <c r="M152" i="9"/>
  <c r="H152" i="9"/>
  <c r="G152" i="9"/>
  <c r="C152" i="9"/>
  <c r="P151" i="9"/>
  <c r="M151" i="9"/>
  <c r="H151" i="9"/>
  <c r="G151" i="9"/>
  <c r="C151" i="9"/>
  <c r="P150" i="9"/>
  <c r="M150" i="9"/>
  <c r="H150" i="9"/>
  <c r="G150" i="9"/>
  <c r="C150" i="9"/>
  <c r="P149" i="9"/>
  <c r="M149" i="9"/>
  <c r="H149" i="9"/>
  <c r="G149" i="9"/>
  <c r="C149" i="9"/>
  <c r="P148" i="9"/>
  <c r="M148" i="9"/>
  <c r="H148" i="9"/>
  <c r="G148" i="9"/>
  <c r="C148" i="9"/>
  <c r="P147" i="9"/>
  <c r="M147" i="9"/>
  <c r="H147" i="9"/>
  <c r="G147" i="9"/>
  <c r="C147" i="9"/>
  <c r="P146" i="9"/>
  <c r="M146" i="9"/>
  <c r="H146" i="9"/>
  <c r="G146" i="9"/>
  <c r="C146" i="9"/>
  <c r="P145" i="9"/>
  <c r="M145" i="9"/>
  <c r="H145" i="9"/>
  <c r="G145" i="9"/>
  <c r="C145" i="9"/>
  <c r="P144" i="9"/>
  <c r="M144" i="9"/>
  <c r="H144" i="9"/>
  <c r="G144" i="9"/>
  <c r="C144" i="9"/>
  <c r="P143" i="9"/>
  <c r="M143" i="9"/>
  <c r="H143" i="9"/>
  <c r="G143" i="9"/>
  <c r="C143" i="9"/>
  <c r="P142" i="9"/>
  <c r="M142" i="9"/>
  <c r="H142" i="9"/>
  <c r="G142" i="9"/>
  <c r="C142" i="9"/>
  <c r="P141" i="9"/>
  <c r="M141" i="9"/>
  <c r="H141" i="9"/>
  <c r="G141" i="9"/>
  <c r="C141" i="9"/>
  <c r="P140" i="9"/>
  <c r="M140" i="9"/>
  <c r="H140" i="9"/>
  <c r="G140" i="9"/>
  <c r="C140" i="9"/>
  <c r="P139" i="9"/>
  <c r="M139" i="9"/>
  <c r="H139" i="9"/>
  <c r="G139" i="9"/>
  <c r="C139" i="9"/>
  <c r="P138" i="9"/>
  <c r="M138" i="9"/>
  <c r="H138" i="9"/>
  <c r="G138" i="9"/>
  <c r="C138" i="9"/>
  <c r="P137" i="9"/>
  <c r="M137" i="9"/>
  <c r="H137" i="9"/>
  <c r="G137" i="9"/>
  <c r="C137" i="9"/>
  <c r="P136" i="9"/>
  <c r="M136" i="9"/>
  <c r="H136" i="9"/>
  <c r="G136" i="9"/>
  <c r="C136" i="9"/>
  <c r="P135" i="9"/>
  <c r="M135" i="9"/>
  <c r="H135" i="9"/>
  <c r="G135" i="9"/>
  <c r="C135" i="9"/>
  <c r="P134" i="9"/>
  <c r="M134" i="9"/>
  <c r="H134" i="9"/>
  <c r="G134" i="9"/>
  <c r="C134" i="9"/>
  <c r="P133" i="9"/>
  <c r="M133" i="9"/>
  <c r="H133" i="9"/>
  <c r="G133" i="9"/>
  <c r="C133" i="9"/>
  <c r="P132" i="9"/>
  <c r="M132" i="9"/>
  <c r="H132" i="9"/>
  <c r="G132" i="9"/>
  <c r="C132" i="9"/>
  <c r="P131" i="9"/>
  <c r="M131" i="9"/>
  <c r="H131" i="9"/>
  <c r="G131" i="9"/>
  <c r="C131" i="9"/>
  <c r="P130" i="9"/>
  <c r="M130" i="9"/>
  <c r="H130" i="9"/>
  <c r="G130" i="9"/>
  <c r="C130" i="9"/>
  <c r="P129" i="9"/>
  <c r="M129" i="9"/>
  <c r="H129" i="9"/>
  <c r="G129" i="9"/>
  <c r="C129" i="9"/>
  <c r="P128" i="9"/>
  <c r="M128" i="9"/>
  <c r="H128" i="9"/>
  <c r="G128" i="9"/>
  <c r="C128" i="9"/>
  <c r="P127" i="9"/>
  <c r="M127" i="9"/>
  <c r="H127" i="9"/>
  <c r="G127" i="9"/>
  <c r="C127" i="9"/>
  <c r="P126" i="9"/>
  <c r="M126" i="9"/>
  <c r="H126" i="9"/>
  <c r="G126" i="9"/>
  <c r="C126" i="9"/>
  <c r="P125" i="9"/>
  <c r="M125" i="9"/>
  <c r="H125" i="9"/>
  <c r="G125" i="9"/>
  <c r="C125" i="9"/>
  <c r="P124" i="9"/>
  <c r="M124" i="9"/>
  <c r="H124" i="9"/>
  <c r="G124" i="9"/>
  <c r="C124" i="9"/>
  <c r="P123" i="9"/>
  <c r="M123" i="9"/>
  <c r="H123" i="9"/>
  <c r="G123" i="9"/>
  <c r="C123" i="9"/>
  <c r="P122" i="9"/>
  <c r="M122" i="9"/>
  <c r="H122" i="9"/>
  <c r="G122" i="9"/>
  <c r="C122" i="9"/>
  <c r="P121" i="9"/>
  <c r="M121" i="9"/>
  <c r="H121" i="9"/>
  <c r="G121" i="9"/>
  <c r="C121" i="9"/>
  <c r="P120" i="9"/>
  <c r="M120" i="9"/>
  <c r="H120" i="9"/>
  <c r="G120" i="9"/>
  <c r="C120" i="9"/>
  <c r="P119" i="9"/>
  <c r="M119" i="9"/>
  <c r="H119" i="9"/>
  <c r="G119" i="9"/>
  <c r="C119" i="9"/>
  <c r="P118" i="9"/>
  <c r="M118" i="9"/>
  <c r="H118" i="9"/>
  <c r="G118" i="9"/>
  <c r="C118" i="9"/>
  <c r="P117" i="9"/>
  <c r="M117" i="9"/>
  <c r="H117" i="9"/>
  <c r="G117" i="9"/>
  <c r="C117" i="9"/>
  <c r="P116" i="9"/>
  <c r="M116" i="9"/>
  <c r="H116" i="9"/>
  <c r="G116" i="9"/>
  <c r="C116" i="9"/>
  <c r="P115" i="9"/>
  <c r="M115" i="9"/>
  <c r="H115" i="9"/>
  <c r="G115" i="9"/>
  <c r="C115" i="9"/>
  <c r="P114" i="9"/>
  <c r="M114" i="9"/>
  <c r="H114" i="9"/>
  <c r="G114" i="9"/>
  <c r="C114" i="9"/>
  <c r="P113" i="9"/>
  <c r="M113" i="9"/>
  <c r="H113" i="9"/>
  <c r="G113" i="9"/>
  <c r="C113" i="9"/>
  <c r="P112" i="9"/>
  <c r="M112" i="9"/>
  <c r="H112" i="9"/>
  <c r="G112" i="9"/>
  <c r="C112" i="9"/>
  <c r="P111" i="9"/>
  <c r="M111" i="9"/>
  <c r="H111" i="9"/>
  <c r="G111" i="9"/>
  <c r="C111" i="9"/>
  <c r="P110" i="9"/>
  <c r="M110" i="9"/>
  <c r="H110" i="9"/>
  <c r="G110" i="9"/>
  <c r="C110" i="9"/>
  <c r="P109" i="9"/>
  <c r="M109" i="9"/>
  <c r="H109" i="9"/>
  <c r="G109" i="9"/>
  <c r="C109" i="9"/>
  <c r="P108" i="9"/>
  <c r="M108" i="9"/>
  <c r="H108" i="9"/>
  <c r="G108" i="9"/>
  <c r="C108" i="9"/>
  <c r="P107" i="9"/>
  <c r="M107" i="9"/>
  <c r="H107" i="9"/>
  <c r="G107" i="9"/>
  <c r="C107" i="9"/>
  <c r="P106" i="9"/>
  <c r="M106" i="9"/>
  <c r="H106" i="9"/>
  <c r="G106" i="9"/>
  <c r="C106" i="9"/>
  <c r="P105" i="9"/>
  <c r="M105" i="9"/>
  <c r="H105" i="9"/>
  <c r="G105" i="9"/>
  <c r="C105" i="9"/>
  <c r="P104" i="9"/>
  <c r="M104" i="9"/>
  <c r="H104" i="9"/>
  <c r="G104" i="9"/>
  <c r="C104" i="9"/>
  <c r="P103" i="9"/>
  <c r="M103" i="9"/>
  <c r="H103" i="9"/>
  <c r="G103" i="9"/>
  <c r="C103" i="9"/>
  <c r="P102" i="9"/>
  <c r="M102" i="9"/>
  <c r="H102" i="9"/>
  <c r="G102" i="9"/>
  <c r="C102" i="9"/>
  <c r="P101" i="9"/>
  <c r="M101" i="9"/>
  <c r="H101" i="9"/>
  <c r="G101" i="9"/>
  <c r="C101" i="9"/>
  <c r="P100" i="9"/>
  <c r="M100" i="9"/>
  <c r="H100" i="9"/>
  <c r="G100" i="9"/>
  <c r="C100" i="9"/>
  <c r="P99" i="9"/>
  <c r="M99" i="9"/>
  <c r="H99" i="9"/>
  <c r="G99" i="9"/>
  <c r="C99" i="9"/>
  <c r="P98" i="9"/>
  <c r="M98" i="9"/>
  <c r="H98" i="9"/>
  <c r="G98" i="9"/>
  <c r="C98" i="9"/>
  <c r="P97" i="9"/>
  <c r="M97" i="9"/>
  <c r="H97" i="9"/>
  <c r="G97" i="9"/>
  <c r="C97" i="9"/>
  <c r="P96" i="9"/>
  <c r="M96" i="9"/>
  <c r="H96" i="9"/>
  <c r="G96" i="9"/>
  <c r="C96" i="9"/>
  <c r="P95" i="9"/>
  <c r="M95" i="9"/>
  <c r="H95" i="9"/>
  <c r="G95" i="9"/>
  <c r="C95" i="9"/>
  <c r="P94" i="9"/>
  <c r="M94" i="9"/>
  <c r="H94" i="9"/>
  <c r="G94" i="9"/>
  <c r="C94" i="9"/>
  <c r="P93" i="9"/>
  <c r="M93" i="9"/>
  <c r="H93" i="9"/>
  <c r="G93" i="9"/>
  <c r="C93" i="9"/>
  <c r="P92" i="9"/>
  <c r="M92" i="9"/>
  <c r="H92" i="9"/>
  <c r="G92" i="9"/>
  <c r="C92" i="9"/>
  <c r="P91" i="9"/>
  <c r="M91" i="9"/>
  <c r="H91" i="9"/>
  <c r="G91" i="9"/>
  <c r="C91" i="9"/>
  <c r="P90" i="9"/>
  <c r="M90" i="9"/>
  <c r="H90" i="9"/>
  <c r="G90" i="9"/>
  <c r="C90" i="9"/>
  <c r="P89" i="9"/>
  <c r="M89" i="9"/>
  <c r="H89" i="9"/>
  <c r="G89" i="9"/>
  <c r="C89" i="9"/>
  <c r="P88" i="9"/>
  <c r="M88" i="9"/>
  <c r="H88" i="9"/>
  <c r="G88" i="9"/>
  <c r="C88" i="9"/>
  <c r="P87" i="9"/>
  <c r="M87" i="9"/>
  <c r="H87" i="9"/>
  <c r="G87" i="9"/>
  <c r="C87" i="9"/>
  <c r="P86" i="9"/>
  <c r="M86" i="9"/>
  <c r="H86" i="9"/>
  <c r="G86" i="9"/>
  <c r="C86" i="9"/>
  <c r="P85" i="9"/>
  <c r="M85" i="9"/>
  <c r="H85" i="9"/>
  <c r="G85" i="9"/>
  <c r="C85" i="9"/>
  <c r="P84" i="9"/>
  <c r="M84" i="9"/>
  <c r="H84" i="9"/>
  <c r="G84" i="9"/>
  <c r="C84" i="9"/>
  <c r="P83" i="9"/>
  <c r="M83" i="9"/>
  <c r="H83" i="9"/>
  <c r="G83" i="9"/>
  <c r="C83" i="9"/>
  <c r="P82" i="9"/>
  <c r="M82" i="9"/>
  <c r="H82" i="9"/>
  <c r="G82" i="9"/>
  <c r="C82" i="9"/>
  <c r="P81" i="9"/>
  <c r="M81" i="9"/>
  <c r="H81" i="9"/>
  <c r="G81" i="9"/>
  <c r="C81" i="9"/>
  <c r="P80" i="9"/>
  <c r="M80" i="9"/>
  <c r="H80" i="9"/>
  <c r="G80" i="9"/>
  <c r="C80" i="9"/>
  <c r="P79" i="9"/>
  <c r="M79" i="9"/>
  <c r="H79" i="9"/>
  <c r="G79" i="9"/>
  <c r="C79" i="9"/>
  <c r="P78" i="9"/>
  <c r="M78" i="9"/>
  <c r="H78" i="9"/>
  <c r="G78" i="9"/>
  <c r="C78" i="9"/>
  <c r="P77" i="9"/>
  <c r="M77" i="9"/>
  <c r="H77" i="9"/>
  <c r="G77" i="9"/>
  <c r="C77" i="9"/>
  <c r="P76" i="9"/>
  <c r="M76" i="9"/>
  <c r="H76" i="9"/>
  <c r="G76" i="9"/>
  <c r="C76" i="9"/>
  <c r="P75" i="9"/>
  <c r="M75" i="9"/>
  <c r="H75" i="9"/>
  <c r="G75" i="9"/>
  <c r="C75" i="9"/>
  <c r="P74" i="9"/>
  <c r="M74" i="9"/>
  <c r="H74" i="9"/>
  <c r="G74" i="9"/>
  <c r="C74" i="9"/>
  <c r="P73" i="9"/>
  <c r="M73" i="9"/>
  <c r="H73" i="9"/>
  <c r="G73" i="9"/>
  <c r="C73" i="9"/>
  <c r="P72" i="9"/>
  <c r="M72" i="9"/>
  <c r="H72" i="9"/>
  <c r="G72" i="9"/>
  <c r="C72" i="9"/>
  <c r="P71" i="9"/>
  <c r="M71" i="9"/>
  <c r="H71" i="9"/>
  <c r="G71" i="9"/>
  <c r="C71" i="9"/>
  <c r="P70" i="9"/>
  <c r="M70" i="9"/>
  <c r="H70" i="9"/>
  <c r="G70" i="9"/>
  <c r="C70" i="9"/>
  <c r="P69" i="9"/>
  <c r="M69" i="9"/>
  <c r="H69" i="9"/>
  <c r="G69" i="9"/>
  <c r="C69" i="9"/>
  <c r="P68" i="9"/>
  <c r="M68" i="9"/>
  <c r="H68" i="9"/>
  <c r="G68" i="9"/>
  <c r="C68" i="9"/>
  <c r="P67" i="9"/>
  <c r="M67" i="9"/>
  <c r="H67" i="9"/>
  <c r="G67" i="9"/>
  <c r="C67" i="9"/>
  <c r="P66" i="9"/>
  <c r="M66" i="9"/>
  <c r="H66" i="9"/>
  <c r="G66" i="9"/>
  <c r="C66" i="9"/>
  <c r="P65" i="9"/>
  <c r="M65" i="9"/>
  <c r="H65" i="9"/>
  <c r="G65" i="9"/>
  <c r="C65" i="9"/>
  <c r="P64" i="9"/>
  <c r="M64" i="9"/>
  <c r="H64" i="9"/>
  <c r="G64" i="9"/>
  <c r="C64" i="9"/>
  <c r="P63" i="9"/>
  <c r="M63" i="9"/>
  <c r="H63" i="9"/>
  <c r="G63" i="9"/>
  <c r="C63" i="9"/>
  <c r="P62" i="9"/>
  <c r="M62" i="9"/>
  <c r="H62" i="9"/>
  <c r="G62" i="9"/>
  <c r="C62" i="9"/>
  <c r="P61" i="9"/>
  <c r="M61" i="9"/>
  <c r="H61" i="9"/>
  <c r="G61" i="9"/>
  <c r="C61" i="9"/>
  <c r="P60" i="9"/>
  <c r="M60" i="9"/>
  <c r="H60" i="9"/>
  <c r="G60" i="9"/>
  <c r="C60" i="9"/>
  <c r="P59" i="9"/>
  <c r="M59" i="9"/>
  <c r="H59" i="9"/>
  <c r="G59" i="9"/>
  <c r="C59" i="9"/>
  <c r="P58" i="9"/>
  <c r="M58" i="9"/>
  <c r="H58" i="9"/>
  <c r="G58" i="9"/>
  <c r="C58" i="9"/>
  <c r="P57" i="9"/>
  <c r="M57" i="9"/>
  <c r="H57" i="9"/>
  <c r="G57" i="9"/>
  <c r="C57" i="9"/>
  <c r="P56" i="9"/>
  <c r="M56" i="9"/>
  <c r="H56" i="9"/>
  <c r="G56" i="9"/>
  <c r="C56" i="9"/>
  <c r="P55" i="9"/>
  <c r="M55" i="9"/>
  <c r="H55" i="9"/>
  <c r="G55" i="9"/>
  <c r="C55" i="9"/>
  <c r="P54" i="9"/>
  <c r="M54" i="9"/>
  <c r="H54" i="9"/>
  <c r="G54" i="9"/>
  <c r="C54" i="9"/>
  <c r="P53" i="9"/>
  <c r="M53" i="9"/>
  <c r="H53" i="9"/>
  <c r="G53" i="9"/>
  <c r="C53" i="9"/>
  <c r="P52" i="9"/>
  <c r="M52" i="9"/>
  <c r="H52" i="9"/>
  <c r="G52" i="9"/>
  <c r="C52" i="9"/>
  <c r="P51" i="9"/>
  <c r="M51" i="9"/>
  <c r="H51" i="9"/>
  <c r="G51" i="9"/>
  <c r="C51" i="9"/>
  <c r="P50" i="9"/>
  <c r="M50" i="9"/>
  <c r="H50" i="9"/>
  <c r="G50" i="9"/>
  <c r="C50" i="9"/>
  <c r="P49" i="9"/>
  <c r="M49" i="9"/>
  <c r="H49" i="9"/>
  <c r="G49" i="9"/>
  <c r="C49" i="9"/>
  <c r="P48" i="9"/>
  <c r="M48" i="9"/>
  <c r="H48" i="9"/>
  <c r="G48" i="9"/>
  <c r="C48" i="9"/>
  <c r="P47" i="9"/>
  <c r="M47" i="9"/>
  <c r="H47" i="9"/>
  <c r="G47" i="9"/>
  <c r="C47" i="9"/>
  <c r="P46" i="9"/>
  <c r="M46" i="9"/>
  <c r="H46" i="9"/>
  <c r="G46" i="9"/>
  <c r="C46" i="9"/>
  <c r="P45" i="9"/>
  <c r="M45" i="9"/>
  <c r="H45" i="9"/>
  <c r="G45" i="9"/>
  <c r="C45" i="9"/>
  <c r="P44" i="9"/>
  <c r="M44" i="9"/>
  <c r="H44" i="9"/>
  <c r="G44" i="9"/>
  <c r="C44" i="9"/>
  <c r="P43" i="9"/>
  <c r="M43" i="9"/>
  <c r="H43" i="9"/>
  <c r="G43" i="9"/>
  <c r="C43" i="9"/>
  <c r="P42" i="9"/>
  <c r="M42" i="9"/>
  <c r="H42" i="9"/>
  <c r="G42" i="9"/>
  <c r="C42" i="9"/>
  <c r="P41" i="9"/>
  <c r="M41" i="9"/>
  <c r="H41" i="9"/>
  <c r="G41" i="9"/>
  <c r="C41" i="9"/>
  <c r="P40" i="9"/>
  <c r="M40" i="9"/>
  <c r="H40" i="9"/>
  <c r="G40" i="9"/>
  <c r="C40" i="9"/>
  <c r="P39" i="9"/>
  <c r="M39" i="9"/>
  <c r="H39" i="9"/>
  <c r="G39" i="9"/>
  <c r="C39" i="9"/>
  <c r="P38" i="9"/>
  <c r="M38" i="9"/>
  <c r="H38" i="9"/>
  <c r="G38" i="9"/>
  <c r="C38" i="9"/>
  <c r="P37" i="9"/>
  <c r="M37" i="9"/>
  <c r="H37" i="9"/>
  <c r="G37" i="9"/>
  <c r="C37" i="9"/>
  <c r="P36" i="9"/>
  <c r="M36" i="9"/>
  <c r="H36" i="9"/>
  <c r="G36" i="9"/>
  <c r="C36" i="9"/>
  <c r="P35" i="9"/>
  <c r="M35" i="9"/>
  <c r="H35" i="9"/>
  <c r="G35" i="9"/>
  <c r="C35" i="9"/>
  <c r="P34" i="9"/>
  <c r="M34" i="9"/>
  <c r="H34" i="9"/>
  <c r="G34" i="9"/>
  <c r="C34" i="9"/>
  <c r="P33" i="9"/>
  <c r="M33" i="9"/>
  <c r="H33" i="9"/>
  <c r="G33" i="9"/>
  <c r="C33" i="9"/>
  <c r="P32" i="9"/>
  <c r="M32" i="9"/>
  <c r="H32" i="9"/>
  <c r="G32" i="9"/>
  <c r="C32" i="9"/>
  <c r="P31" i="9"/>
  <c r="M31" i="9"/>
  <c r="H31" i="9"/>
  <c r="G31" i="9"/>
  <c r="C31" i="9"/>
  <c r="P30" i="9"/>
  <c r="M30" i="9"/>
  <c r="H30" i="9"/>
  <c r="G30" i="9"/>
  <c r="C30" i="9"/>
  <c r="P29" i="9"/>
  <c r="M29" i="9"/>
  <c r="H29" i="9"/>
  <c r="G29" i="9"/>
  <c r="C29" i="9"/>
  <c r="P28" i="9"/>
  <c r="M28" i="9"/>
  <c r="H28" i="9"/>
  <c r="G28" i="9"/>
  <c r="C28" i="9"/>
  <c r="P27" i="9"/>
  <c r="M27" i="9"/>
  <c r="H27" i="9"/>
  <c r="G27" i="9"/>
  <c r="C27" i="9"/>
  <c r="P26" i="9"/>
  <c r="M26" i="9"/>
  <c r="H26" i="9"/>
  <c r="G26" i="9"/>
  <c r="C26" i="9"/>
  <c r="P25" i="9"/>
  <c r="M25" i="9"/>
  <c r="H25" i="9"/>
  <c r="G25" i="9"/>
  <c r="C25" i="9"/>
  <c r="P24" i="9"/>
  <c r="M24" i="9"/>
  <c r="H24" i="9"/>
  <c r="G24" i="9"/>
  <c r="C24" i="9"/>
  <c r="P23" i="9"/>
  <c r="M23" i="9"/>
  <c r="H23" i="9"/>
  <c r="G23" i="9"/>
  <c r="C23" i="9"/>
  <c r="P22" i="9"/>
  <c r="M22" i="9"/>
  <c r="H22" i="9"/>
  <c r="G22" i="9"/>
  <c r="C22" i="9"/>
  <c r="P21" i="9"/>
  <c r="M21" i="9"/>
  <c r="H21" i="9"/>
  <c r="G21" i="9"/>
  <c r="C21" i="9"/>
  <c r="P20" i="9"/>
  <c r="M20" i="9"/>
  <c r="H20" i="9"/>
  <c r="G20" i="9"/>
  <c r="C20" i="9"/>
  <c r="P19" i="9"/>
  <c r="M19" i="9"/>
  <c r="H19" i="9"/>
  <c r="G19" i="9"/>
  <c r="C19" i="9"/>
  <c r="P18" i="9"/>
  <c r="M18" i="9"/>
  <c r="H18" i="9"/>
  <c r="G18" i="9"/>
  <c r="C18" i="9"/>
  <c r="P17" i="9"/>
  <c r="M17" i="9"/>
  <c r="H17" i="9"/>
  <c r="G17" i="9"/>
  <c r="C17" i="9"/>
  <c r="P16" i="9"/>
  <c r="M16" i="9"/>
  <c r="H16" i="9"/>
  <c r="G16" i="9"/>
  <c r="C16" i="9"/>
  <c r="P15" i="9"/>
  <c r="M15" i="9"/>
  <c r="H15" i="9"/>
  <c r="G15" i="9"/>
  <c r="C15" i="9"/>
  <c r="P14" i="9"/>
  <c r="M14" i="9"/>
  <c r="H14" i="9"/>
  <c r="G14" i="9"/>
  <c r="C14" i="9"/>
  <c r="P13" i="9"/>
  <c r="M13" i="9"/>
  <c r="H13" i="9"/>
  <c r="G13" i="9"/>
  <c r="C13" i="9"/>
  <c r="P12" i="9"/>
  <c r="M12" i="9"/>
  <c r="H12" i="9"/>
  <c r="G12" i="9"/>
  <c r="C12" i="9"/>
  <c r="P11" i="9"/>
  <c r="M11" i="9"/>
  <c r="H11" i="9"/>
  <c r="G11" i="9"/>
  <c r="C11" i="9"/>
  <c r="P10" i="9"/>
  <c r="M10" i="9"/>
  <c r="H10" i="9"/>
  <c r="G10" i="9"/>
  <c r="C10" i="9"/>
  <c r="P9" i="9"/>
  <c r="M9" i="9"/>
  <c r="H9" i="9"/>
  <c r="G9" i="9"/>
  <c r="C9" i="9"/>
  <c r="P8" i="9"/>
  <c r="M8" i="9"/>
  <c r="H8" i="9"/>
  <c r="G8" i="9"/>
  <c r="C8" i="9"/>
  <c r="A8" i="9"/>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s="1"/>
  <c r="A935" i="9" s="1"/>
  <c r="A936" i="9" s="1"/>
  <c r="A937" i="9" s="1"/>
  <c r="A938" i="9" s="1"/>
  <c r="A939" i="9" s="1"/>
  <c r="A940" i="9" s="1"/>
  <c r="A941" i="9" s="1"/>
  <c r="A942"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P7" i="9"/>
  <c r="M7" i="9"/>
  <c r="H7" i="9"/>
  <c r="G7" i="9"/>
  <c r="C7" i="9"/>
  <c r="B7" i="9"/>
  <c r="B8" i="9" s="1"/>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B161" i="9" s="1"/>
  <c r="B162" i="9" s="1"/>
  <c r="B163" i="9" s="1"/>
  <c r="B164" i="9" s="1"/>
  <c r="B165" i="9" s="1"/>
  <c r="B166" i="9" s="1"/>
  <c r="B167" i="9" s="1"/>
  <c r="B168" i="9" s="1"/>
  <c r="B169" i="9" s="1"/>
  <c r="B170" i="9" s="1"/>
  <c r="B171" i="9" s="1"/>
  <c r="B172" i="9" s="1"/>
  <c r="B173" i="9" s="1"/>
  <c r="B174" i="9" s="1"/>
  <c r="B175" i="9" s="1"/>
  <c r="B176" i="9" s="1"/>
  <c r="B177" i="9" s="1"/>
  <c r="B178" i="9" s="1"/>
  <c r="B179" i="9" s="1"/>
  <c r="B180" i="9" s="1"/>
  <c r="B181" i="9" s="1"/>
  <c r="B182" i="9" s="1"/>
  <c r="B183" i="9" s="1"/>
  <c r="B184" i="9" s="1"/>
  <c r="B185" i="9" s="1"/>
  <c r="B186" i="9" s="1"/>
  <c r="B187" i="9" s="1"/>
  <c r="B188" i="9" s="1"/>
  <c r="B189" i="9" s="1"/>
  <c r="B190" i="9" s="1"/>
  <c r="B191" i="9" s="1"/>
  <c r="B192" i="9" s="1"/>
  <c r="B193" i="9" s="1"/>
  <c r="B194" i="9" s="1"/>
  <c r="B195" i="9" s="1"/>
  <c r="B196" i="9" s="1"/>
  <c r="B197" i="9" s="1"/>
  <c r="B198" i="9" s="1"/>
  <c r="B199" i="9" s="1"/>
  <c r="B200" i="9" s="1"/>
  <c r="B201" i="9" s="1"/>
  <c r="B202" i="9" s="1"/>
  <c r="B203" i="9" s="1"/>
  <c r="B204" i="9" s="1"/>
  <c r="B205" i="9" s="1"/>
  <c r="B206" i="9" s="1"/>
  <c r="B207" i="9" s="1"/>
  <c r="B208" i="9" s="1"/>
  <c r="B209" i="9" s="1"/>
  <c r="B210" i="9" s="1"/>
  <c r="B211" i="9" s="1"/>
  <c r="B212" i="9" s="1"/>
  <c r="B213" i="9" s="1"/>
  <c r="B214" i="9" s="1"/>
  <c r="B215" i="9" s="1"/>
  <c r="B216" i="9" s="1"/>
  <c r="B217" i="9" s="1"/>
  <c r="B218" i="9" s="1"/>
  <c r="B219" i="9" s="1"/>
  <c r="B220" i="9" s="1"/>
  <c r="B221" i="9" s="1"/>
  <c r="B222" i="9" s="1"/>
  <c r="B223" i="9" s="1"/>
  <c r="B224" i="9" s="1"/>
  <c r="B225" i="9" s="1"/>
  <c r="B226" i="9" s="1"/>
  <c r="B227" i="9" s="1"/>
  <c r="B228" i="9" s="1"/>
  <c r="B229" i="9" s="1"/>
  <c r="B230" i="9" s="1"/>
  <c r="B231" i="9" s="1"/>
  <c r="B232" i="9" s="1"/>
  <c r="B233" i="9" s="1"/>
  <c r="B234" i="9" s="1"/>
  <c r="B235" i="9" s="1"/>
  <c r="B236" i="9" s="1"/>
  <c r="B237" i="9" s="1"/>
  <c r="B238" i="9" s="1"/>
  <c r="B239" i="9" s="1"/>
  <c r="B240" i="9" s="1"/>
  <c r="B241" i="9" s="1"/>
  <c r="B242" i="9" s="1"/>
  <c r="B243" i="9" s="1"/>
  <c r="B244" i="9" s="1"/>
  <c r="B245" i="9" s="1"/>
  <c r="B246" i="9" s="1"/>
  <c r="B247" i="9" s="1"/>
  <c r="B248" i="9" s="1"/>
  <c r="B249" i="9" s="1"/>
  <c r="B250" i="9" s="1"/>
  <c r="B251" i="9" s="1"/>
  <c r="B252" i="9" s="1"/>
  <c r="B253" i="9" s="1"/>
  <c r="B254" i="9" s="1"/>
  <c r="B255" i="9" s="1"/>
  <c r="B256" i="9" s="1"/>
  <c r="B257" i="9" s="1"/>
  <c r="B258" i="9" s="1"/>
  <c r="B259" i="9" s="1"/>
  <c r="B260" i="9" s="1"/>
  <c r="B261" i="9" s="1"/>
  <c r="B262" i="9" s="1"/>
  <c r="B263" i="9" s="1"/>
  <c r="B264" i="9" s="1"/>
  <c r="B265" i="9" s="1"/>
  <c r="B266" i="9" s="1"/>
  <c r="B267" i="9" s="1"/>
  <c r="B268" i="9" s="1"/>
  <c r="B269" i="9" s="1"/>
  <c r="B270" i="9" s="1"/>
  <c r="B271" i="9" s="1"/>
  <c r="B272" i="9" s="1"/>
  <c r="B273" i="9" s="1"/>
  <c r="B274" i="9" s="1"/>
  <c r="B275" i="9" s="1"/>
  <c r="B276" i="9" s="1"/>
  <c r="B277" i="9" s="1"/>
  <c r="B278" i="9" s="1"/>
  <c r="B279" i="9" s="1"/>
  <c r="B280" i="9" s="1"/>
  <c r="B281" i="9" s="1"/>
  <c r="B282" i="9" s="1"/>
  <c r="B283" i="9" s="1"/>
  <c r="B284" i="9" s="1"/>
  <c r="B285" i="9" s="1"/>
  <c r="B286" i="9" s="1"/>
  <c r="B287" i="9" s="1"/>
  <c r="B288" i="9" s="1"/>
  <c r="B289" i="9" s="1"/>
  <c r="B290" i="9" s="1"/>
  <c r="B291" i="9" s="1"/>
  <c r="B292" i="9" s="1"/>
  <c r="B293" i="9" s="1"/>
  <c r="B294" i="9" s="1"/>
  <c r="B295" i="9" s="1"/>
  <c r="B296" i="9" s="1"/>
  <c r="B297" i="9" s="1"/>
  <c r="B298" i="9" s="1"/>
  <c r="B299" i="9" s="1"/>
  <c r="B300" i="9" s="1"/>
  <c r="B301" i="9" s="1"/>
  <c r="B302" i="9" s="1"/>
  <c r="B303" i="9" s="1"/>
  <c r="B304" i="9" s="1"/>
  <c r="B305" i="9" s="1"/>
  <c r="B306" i="9" s="1"/>
  <c r="B307" i="9" s="1"/>
  <c r="B308" i="9" s="1"/>
  <c r="B309" i="9" s="1"/>
  <c r="B310" i="9" s="1"/>
  <c r="B311" i="9" s="1"/>
  <c r="B312" i="9" s="1"/>
  <c r="B313" i="9" s="1"/>
  <c r="B314" i="9" s="1"/>
  <c r="B315" i="9" s="1"/>
  <c r="B316" i="9" s="1"/>
  <c r="B317" i="9" s="1"/>
  <c r="B318" i="9" s="1"/>
  <c r="B319" i="9" s="1"/>
  <c r="B320" i="9" s="1"/>
  <c r="B321" i="9" s="1"/>
  <c r="B322" i="9" s="1"/>
  <c r="B323" i="9" s="1"/>
  <c r="B324" i="9" s="1"/>
  <c r="B325" i="9" s="1"/>
  <c r="B326" i="9" s="1"/>
  <c r="B327" i="9" s="1"/>
  <c r="B328" i="9" s="1"/>
  <c r="B329" i="9" s="1"/>
  <c r="B330" i="9" s="1"/>
  <c r="B331" i="9" s="1"/>
  <c r="B332" i="9" s="1"/>
  <c r="B333" i="9" s="1"/>
  <c r="B334" i="9" s="1"/>
  <c r="B335" i="9" s="1"/>
  <c r="B336" i="9" s="1"/>
  <c r="B337" i="9" s="1"/>
  <c r="B338" i="9" s="1"/>
  <c r="B339" i="9" s="1"/>
  <c r="B340" i="9" s="1"/>
  <c r="B341" i="9" s="1"/>
  <c r="B342" i="9" s="1"/>
  <c r="B343" i="9" s="1"/>
  <c r="B344" i="9" s="1"/>
  <c r="B345" i="9" s="1"/>
  <c r="B346" i="9" s="1"/>
  <c r="B347" i="9" s="1"/>
  <c r="B348" i="9" s="1"/>
  <c r="B349" i="9" s="1"/>
  <c r="B350" i="9" s="1"/>
  <c r="B351" i="9" s="1"/>
  <c r="B352" i="9" s="1"/>
  <c r="B353" i="9" s="1"/>
  <c r="B354" i="9" s="1"/>
  <c r="B355" i="9" s="1"/>
  <c r="B356" i="9" s="1"/>
  <c r="B357" i="9" s="1"/>
  <c r="B358" i="9" s="1"/>
  <c r="B359" i="9" s="1"/>
  <c r="B360" i="9" s="1"/>
  <c r="B361" i="9" s="1"/>
  <c r="B362" i="9" s="1"/>
  <c r="B363" i="9" s="1"/>
  <c r="B364" i="9" s="1"/>
  <c r="B365" i="9" s="1"/>
  <c r="B366" i="9" s="1"/>
  <c r="B367" i="9" s="1"/>
  <c r="B368" i="9" s="1"/>
  <c r="B369" i="9" s="1"/>
  <c r="B370" i="9" s="1"/>
  <c r="B371" i="9" s="1"/>
  <c r="B372" i="9" s="1"/>
  <c r="B373" i="9" s="1"/>
  <c r="B374" i="9" s="1"/>
  <c r="B375" i="9" s="1"/>
  <c r="B376" i="9" s="1"/>
  <c r="B377" i="9" s="1"/>
  <c r="B378" i="9" s="1"/>
  <c r="B379" i="9" s="1"/>
  <c r="B380" i="9" s="1"/>
  <c r="B381" i="9" s="1"/>
  <c r="B382" i="9" s="1"/>
  <c r="B383" i="9" s="1"/>
  <c r="B384" i="9" s="1"/>
  <c r="B385" i="9" s="1"/>
  <c r="B386" i="9" s="1"/>
  <c r="B387" i="9" s="1"/>
  <c r="B388" i="9" s="1"/>
  <c r="B389" i="9" s="1"/>
  <c r="B390" i="9" s="1"/>
  <c r="B391" i="9" s="1"/>
  <c r="B392" i="9" s="1"/>
  <c r="B393" i="9" s="1"/>
  <c r="B394" i="9" s="1"/>
  <c r="B395" i="9" s="1"/>
  <c r="B396" i="9" s="1"/>
  <c r="B397" i="9" s="1"/>
  <c r="B398" i="9" s="1"/>
  <c r="B399" i="9" s="1"/>
  <c r="B400" i="9" s="1"/>
  <c r="B401" i="9" s="1"/>
  <c r="B402" i="9" s="1"/>
  <c r="B403" i="9" s="1"/>
  <c r="B404" i="9" s="1"/>
  <c r="B405" i="9" s="1"/>
  <c r="B406" i="9" s="1"/>
  <c r="B407" i="9" s="1"/>
  <c r="B408" i="9" s="1"/>
  <c r="B409" i="9" s="1"/>
  <c r="B410" i="9" s="1"/>
  <c r="B411" i="9" s="1"/>
  <c r="B412" i="9" s="1"/>
  <c r="B413" i="9" s="1"/>
  <c r="B414" i="9" s="1"/>
  <c r="B415" i="9" s="1"/>
  <c r="B416" i="9" s="1"/>
  <c r="B417" i="9" s="1"/>
  <c r="B418" i="9" s="1"/>
  <c r="B419" i="9" s="1"/>
  <c r="B420" i="9" s="1"/>
  <c r="B421" i="9" s="1"/>
  <c r="B422" i="9" s="1"/>
  <c r="B423" i="9" s="1"/>
  <c r="B424" i="9" s="1"/>
  <c r="B425" i="9" s="1"/>
  <c r="B426" i="9" s="1"/>
  <c r="B427" i="9" s="1"/>
  <c r="B428" i="9" s="1"/>
  <c r="B429" i="9" s="1"/>
  <c r="B430" i="9" s="1"/>
  <c r="B431" i="9" s="1"/>
  <c r="B432" i="9" s="1"/>
  <c r="B433" i="9" s="1"/>
  <c r="B434" i="9" s="1"/>
  <c r="B435" i="9" s="1"/>
  <c r="B436" i="9" s="1"/>
  <c r="B437" i="9" s="1"/>
  <c r="B438" i="9" s="1"/>
  <c r="B439" i="9" s="1"/>
  <c r="B440" i="9" s="1"/>
  <c r="B441" i="9" s="1"/>
  <c r="B442" i="9" s="1"/>
  <c r="B443" i="9" s="1"/>
  <c r="B444" i="9" s="1"/>
  <c r="B445" i="9" s="1"/>
  <c r="B446" i="9" s="1"/>
  <c r="B447" i="9" s="1"/>
  <c r="B448" i="9" s="1"/>
  <c r="B449" i="9" s="1"/>
  <c r="B450" i="9" s="1"/>
  <c r="B451" i="9" s="1"/>
  <c r="B452" i="9" s="1"/>
  <c r="B453" i="9" s="1"/>
  <c r="B454" i="9" s="1"/>
  <c r="B455" i="9" s="1"/>
  <c r="B456" i="9" s="1"/>
  <c r="B457" i="9" s="1"/>
  <c r="B458" i="9" s="1"/>
  <c r="B459" i="9" s="1"/>
  <c r="B460" i="9" s="1"/>
  <c r="B461" i="9" s="1"/>
  <c r="B462" i="9" s="1"/>
  <c r="B463" i="9" s="1"/>
  <c r="B464" i="9" s="1"/>
  <c r="B465" i="9" s="1"/>
  <c r="B466" i="9" s="1"/>
  <c r="B467" i="9" s="1"/>
  <c r="B468" i="9" s="1"/>
  <c r="B469" i="9" s="1"/>
  <c r="B470" i="9" s="1"/>
  <c r="B471" i="9" s="1"/>
  <c r="B472" i="9" s="1"/>
  <c r="B473" i="9" s="1"/>
  <c r="B474" i="9" s="1"/>
  <c r="B475" i="9" s="1"/>
  <c r="B476" i="9" s="1"/>
  <c r="B477" i="9" s="1"/>
  <c r="B478" i="9" s="1"/>
  <c r="B479" i="9" s="1"/>
  <c r="B480" i="9" s="1"/>
  <c r="B481" i="9" s="1"/>
  <c r="B482" i="9" s="1"/>
  <c r="B483" i="9" s="1"/>
  <c r="B484" i="9" s="1"/>
  <c r="B485" i="9" s="1"/>
  <c r="B486" i="9" s="1"/>
  <c r="B487" i="9" s="1"/>
  <c r="B488" i="9" s="1"/>
  <c r="B489" i="9" s="1"/>
  <c r="B490" i="9" s="1"/>
  <c r="B491" i="9" s="1"/>
  <c r="B492" i="9" s="1"/>
  <c r="B493" i="9" s="1"/>
  <c r="B494" i="9" s="1"/>
  <c r="B495" i="9" s="1"/>
  <c r="B496" i="9" s="1"/>
  <c r="B497" i="9" s="1"/>
  <c r="B498" i="9" s="1"/>
  <c r="B499" i="9" s="1"/>
  <c r="B500" i="9" s="1"/>
  <c r="B501" i="9" s="1"/>
  <c r="B502" i="9" s="1"/>
  <c r="B503" i="9" s="1"/>
  <c r="B504" i="9" s="1"/>
  <c r="B505" i="9" s="1"/>
  <c r="B506" i="9" s="1"/>
  <c r="B507" i="9" s="1"/>
  <c r="B508" i="9" s="1"/>
  <c r="B509" i="9" s="1"/>
  <c r="B510" i="9" s="1"/>
  <c r="B511" i="9" s="1"/>
  <c r="B512" i="9" s="1"/>
  <c r="B513" i="9" s="1"/>
  <c r="B514" i="9" s="1"/>
  <c r="B515" i="9" s="1"/>
  <c r="B516" i="9" s="1"/>
  <c r="B517" i="9" s="1"/>
  <c r="B518" i="9" s="1"/>
  <c r="B519" i="9" s="1"/>
  <c r="B520" i="9" s="1"/>
  <c r="B521" i="9" s="1"/>
  <c r="B522" i="9" s="1"/>
  <c r="B523" i="9" s="1"/>
  <c r="B524" i="9" s="1"/>
  <c r="B525" i="9" s="1"/>
  <c r="B526" i="9" s="1"/>
  <c r="B527" i="9" s="1"/>
  <c r="B528" i="9" s="1"/>
  <c r="B529" i="9" s="1"/>
  <c r="B530" i="9" s="1"/>
  <c r="B531" i="9" s="1"/>
  <c r="B532" i="9" s="1"/>
  <c r="B533" i="9" s="1"/>
  <c r="B534" i="9" s="1"/>
  <c r="B535" i="9" s="1"/>
  <c r="B536" i="9" s="1"/>
  <c r="B537" i="9" s="1"/>
  <c r="B538" i="9" s="1"/>
  <c r="B539" i="9" s="1"/>
  <c r="B540" i="9" s="1"/>
  <c r="B541" i="9" s="1"/>
  <c r="B542" i="9" s="1"/>
  <c r="B543" i="9" s="1"/>
  <c r="B544" i="9" s="1"/>
  <c r="B545" i="9" s="1"/>
  <c r="B546" i="9" s="1"/>
  <c r="B547" i="9" s="1"/>
  <c r="B548" i="9" s="1"/>
  <c r="B549" i="9" s="1"/>
  <c r="B550" i="9" s="1"/>
  <c r="B551" i="9" s="1"/>
  <c r="B552" i="9" s="1"/>
  <c r="B553" i="9" s="1"/>
  <c r="B554" i="9" s="1"/>
  <c r="B555" i="9" s="1"/>
  <c r="B556" i="9" s="1"/>
  <c r="B557" i="9" s="1"/>
  <c r="B558" i="9" s="1"/>
  <c r="B559" i="9" s="1"/>
  <c r="B560" i="9" s="1"/>
  <c r="B561" i="9" s="1"/>
  <c r="B562" i="9" s="1"/>
  <c r="B563" i="9" s="1"/>
  <c r="B564" i="9" s="1"/>
  <c r="B565" i="9" s="1"/>
  <c r="B566" i="9" s="1"/>
  <c r="B567" i="9" s="1"/>
  <c r="B568" i="9" s="1"/>
  <c r="B569" i="9" s="1"/>
  <c r="B570" i="9" s="1"/>
  <c r="B571" i="9" s="1"/>
  <c r="B572" i="9" s="1"/>
  <c r="B573" i="9" s="1"/>
  <c r="B574" i="9" s="1"/>
  <c r="B575" i="9" s="1"/>
  <c r="B576" i="9" s="1"/>
  <c r="B577" i="9" s="1"/>
  <c r="B578" i="9" s="1"/>
  <c r="B579" i="9" s="1"/>
  <c r="B580" i="9" s="1"/>
  <c r="B581" i="9" s="1"/>
  <c r="B582" i="9" s="1"/>
  <c r="B583" i="9" s="1"/>
  <c r="B584" i="9" s="1"/>
  <c r="B585" i="9" s="1"/>
  <c r="B586" i="9" s="1"/>
  <c r="B587" i="9" s="1"/>
  <c r="B588" i="9" s="1"/>
  <c r="B589" i="9" s="1"/>
  <c r="B590" i="9" s="1"/>
  <c r="B591" i="9" s="1"/>
  <c r="B592" i="9" s="1"/>
  <c r="B593" i="9" s="1"/>
  <c r="B594" i="9" s="1"/>
  <c r="B595" i="9" s="1"/>
  <c r="B596" i="9" s="1"/>
  <c r="B597" i="9" s="1"/>
  <c r="B598" i="9" s="1"/>
  <c r="B599" i="9" s="1"/>
  <c r="B600" i="9" s="1"/>
  <c r="B601" i="9" s="1"/>
  <c r="B602" i="9" s="1"/>
  <c r="B603" i="9" s="1"/>
  <c r="B604" i="9" s="1"/>
  <c r="B605" i="9" s="1"/>
  <c r="B606" i="9" s="1"/>
  <c r="B607" i="9" s="1"/>
  <c r="B608" i="9" s="1"/>
  <c r="B609" i="9" s="1"/>
  <c r="B610" i="9" s="1"/>
  <c r="B611" i="9" s="1"/>
  <c r="B612" i="9" s="1"/>
  <c r="B613" i="9" s="1"/>
  <c r="B614" i="9" s="1"/>
  <c r="B615" i="9" s="1"/>
  <c r="B616" i="9" s="1"/>
  <c r="B617" i="9" s="1"/>
  <c r="B618" i="9" s="1"/>
  <c r="B619" i="9" s="1"/>
  <c r="B620" i="9" s="1"/>
  <c r="B621" i="9" s="1"/>
  <c r="B622" i="9" s="1"/>
  <c r="B623" i="9" s="1"/>
  <c r="B624" i="9" s="1"/>
  <c r="B625" i="9" s="1"/>
  <c r="B626" i="9" s="1"/>
  <c r="B627" i="9" s="1"/>
  <c r="B628" i="9" s="1"/>
  <c r="B629" i="9" s="1"/>
  <c r="B630" i="9" s="1"/>
  <c r="B631" i="9" s="1"/>
  <c r="B632" i="9" s="1"/>
  <c r="B633" i="9" s="1"/>
  <c r="B634" i="9" s="1"/>
  <c r="B635" i="9" s="1"/>
  <c r="B636" i="9" s="1"/>
  <c r="B637" i="9" s="1"/>
  <c r="B638" i="9" s="1"/>
  <c r="B639" i="9" s="1"/>
  <c r="B640" i="9" s="1"/>
  <c r="B641" i="9" s="1"/>
  <c r="B642" i="9" s="1"/>
  <c r="B643" i="9" s="1"/>
  <c r="B644" i="9" s="1"/>
  <c r="B645" i="9" s="1"/>
  <c r="B646" i="9" s="1"/>
  <c r="B647" i="9" s="1"/>
  <c r="B648" i="9" s="1"/>
  <c r="B649" i="9" s="1"/>
  <c r="B650" i="9" s="1"/>
  <c r="B651" i="9" s="1"/>
  <c r="B652" i="9" s="1"/>
  <c r="B653" i="9" s="1"/>
  <c r="B654" i="9" s="1"/>
  <c r="B655" i="9" s="1"/>
  <c r="B656" i="9" s="1"/>
  <c r="B657" i="9" s="1"/>
  <c r="B658" i="9" s="1"/>
  <c r="B659" i="9" s="1"/>
  <c r="B660" i="9" s="1"/>
  <c r="B661" i="9" s="1"/>
  <c r="B662" i="9" s="1"/>
  <c r="B663" i="9" s="1"/>
  <c r="B664" i="9" s="1"/>
  <c r="B665" i="9" s="1"/>
  <c r="B666" i="9" s="1"/>
  <c r="B667" i="9" s="1"/>
  <c r="B668" i="9" s="1"/>
  <c r="B669" i="9" s="1"/>
  <c r="B670" i="9" s="1"/>
  <c r="B671" i="9" s="1"/>
  <c r="B672" i="9" s="1"/>
  <c r="B673" i="9" s="1"/>
  <c r="B674" i="9" s="1"/>
  <c r="B675" i="9" s="1"/>
  <c r="B676" i="9" s="1"/>
  <c r="B677" i="9" s="1"/>
  <c r="B678" i="9" s="1"/>
  <c r="B679" i="9" s="1"/>
  <c r="B680" i="9" s="1"/>
  <c r="B681" i="9" s="1"/>
  <c r="B682" i="9" s="1"/>
  <c r="B683" i="9" s="1"/>
  <c r="B684" i="9" s="1"/>
  <c r="B685" i="9" s="1"/>
  <c r="B686" i="9" s="1"/>
  <c r="B687" i="9" s="1"/>
  <c r="B688" i="9" s="1"/>
  <c r="B689" i="9" s="1"/>
  <c r="B690" i="9" s="1"/>
  <c r="B691" i="9" s="1"/>
  <c r="B692" i="9" s="1"/>
  <c r="B693" i="9" s="1"/>
  <c r="B694" i="9" s="1"/>
  <c r="B695" i="9" s="1"/>
  <c r="B696" i="9" s="1"/>
  <c r="B697" i="9" s="1"/>
  <c r="B698" i="9" s="1"/>
  <c r="B699" i="9" s="1"/>
  <c r="B700" i="9" s="1"/>
  <c r="B701" i="9" s="1"/>
  <c r="B702" i="9" s="1"/>
  <c r="B703" i="9" s="1"/>
  <c r="B704" i="9" s="1"/>
  <c r="B705" i="9" s="1"/>
  <c r="B706" i="9" s="1"/>
  <c r="B707" i="9" s="1"/>
  <c r="B708" i="9" s="1"/>
  <c r="B709" i="9" s="1"/>
  <c r="B710" i="9" s="1"/>
  <c r="B711" i="9" s="1"/>
  <c r="B712" i="9" s="1"/>
  <c r="B713" i="9" s="1"/>
  <c r="B714" i="9" s="1"/>
  <c r="B715" i="9" s="1"/>
  <c r="B716" i="9" s="1"/>
  <c r="B717" i="9" s="1"/>
  <c r="B718" i="9" s="1"/>
  <c r="B719" i="9" s="1"/>
  <c r="B720" i="9" s="1"/>
  <c r="B721" i="9" s="1"/>
  <c r="B722" i="9" s="1"/>
  <c r="B723" i="9" s="1"/>
  <c r="B724" i="9" s="1"/>
  <c r="B725" i="9" s="1"/>
  <c r="B726" i="9" s="1"/>
  <c r="B727" i="9" s="1"/>
  <c r="B728" i="9" s="1"/>
  <c r="B729" i="9" s="1"/>
  <c r="B730" i="9" s="1"/>
  <c r="B731" i="9" s="1"/>
  <c r="B732" i="9" s="1"/>
  <c r="B733" i="9" s="1"/>
  <c r="B734" i="9" s="1"/>
  <c r="B735" i="9" s="1"/>
  <c r="B736" i="9" s="1"/>
  <c r="B737" i="9" s="1"/>
  <c r="B738" i="9" s="1"/>
  <c r="B739" i="9" s="1"/>
  <c r="B740" i="9" s="1"/>
  <c r="B741" i="9" s="1"/>
  <c r="B742" i="9" s="1"/>
  <c r="B743" i="9" s="1"/>
  <c r="B744" i="9" s="1"/>
  <c r="B745" i="9" s="1"/>
  <c r="B746" i="9" s="1"/>
  <c r="B747" i="9" s="1"/>
  <c r="B748" i="9" s="1"/>
  <c r="B749" i="9" s="1"/>
  <c r="B750" i="9" s="1"/>
  <c r="B751" i="9" s="1"/>
  <c r="B752" i="9" s="1"/>
  <c r="B753" i="9" s="1"/>
  <c r="B754" i="9" s="1"/>
  <c r="B755" i="9" s="1"/>
  <c r="B756" i="9" s="1"/>
  <c r="B757" i="9" s="1"/>
  <c r="B758" i="9" s="1"/>
  <c r="B759" i="9" s="1"/>
  <c r="B760" i="9" s="1"/>
  <c r="B761" i="9" s="1"/>
  <c r="B762" i="9" s="1"/>
  <c r="B763" i="9" s="1"/>
  <c r="B764" i="9" s="1"/>
  <c r="B765" i="9" s="1"/>
  <c r="B766" i="9" s="1"/>
  <c r="B767" i="9" s="1"/>
  <c r="B768" i="9" s="1"/>
  <c r="B769" i="9" s="1"/>
  <c r="B770" i="9" s="1"/>
  <c r="B771" i="9" s="1"/>
  <c r="B772" i="9" s="1"/>
  <c r="B773" i="9" s="1"/>
  <c r="B774" i="9" s="1"/>
  <c r="B775" i="9" s="1"/>
  <c r="B776" i="9" s="1"/>
  <c r="B777" i="9" s="1"/>
  <c r="B778" i="9" s="1"/>
  <c r="B779" i="9" s="1"/>
  <c r="B780" i="9" s="1"/>
  <c r="B781" i="9" s="1"/>
  <c r="B782" i="9" s="1"/>
  <c r="B783" i="9" s="1"/>
  <c r="B784" i="9" s="1"/>
  <c r="B785" i="9" s="1"/>
  <c r="B786" i="9" s="1"/>
  <c r="B787" i="9" s="1"/>
  <c r="B788" i="9" s="1"/>
  <c r="B789" i="9" s="1"/>
  <c r="B790" i="9" s="1"/>
  <c r="B791" i="9" s="1"/>
  <c r="B792" i="9" s="1"/>
  <c r="B793" i="9" s="1"/>
  <c r="B794" i="9" s="1"/>
  <c r="B795" i="9" s="1"/>
  <c r="B796" i="9" s="1"/>
  <c r="B797" i="9" s="1"/>
  <c r="B798" i="9" s="1"/>
  <c r="B799" i="9" s="1"/>
  <c r="B800" i="9" s="1"/>
  <c r="B801" i="9" s="1"/>
  <c r="B802" i="9" s="1"/>
  <c r="B803" i="9" s="1"/>
  <c r="B804" i="9" s="1"/>
  <c r="B805" i="9" s="1"/>
  <c r="B806" i="9" s="1"/>
  <c r="B807" i="9" s="1"/>
  <c r="B808" i="9" s="1"/>
  <c r="B809" i="9" s="1"/>
  <c r="B810" i="9" s="1"/>
  <c r="B811" i="9" s="1"/>
  <c r="B812" i="9" s="1"/>
  <c r="B813" i="9" s="1"/>
  <c r="B814" i="9" s="1"/>
  <c r="B815" i="9" s="1"/>
  <c r="B816" i="9" s="1"/>
  <c r="B817" i="9" s="1"/>
  <c r="B818" i="9" s="1"/>
  <c r="B819" i="9" s="1"/>
  <c r="B820" i="9" s="1"/>
  <c r="B821" i="9" s="1"/>
  <c r="B822" i="9" s="1"/>
  <c r="B823" i="9" s="1"/>
  <c r="B824" i="9" s="1"/>
  <c r="B825" i="9" s="1"/>
  <c r="B826" i="9" s="1"/>
  <c r="B827" i="9" s="1"/>
  <c r="B828" i="9" s="1"/>
  <c r="B829" i="9" s="1"/>
  <c r="B830" i="9" s="1"/>
  <c r="B831" i="9" s="1"/>
  <c r="B832" i="9" s="1"/>
  <c r="B833" i="9" s="1"/>
  <c r="B834" i="9" s="1"/>
  <c r="B835" i="9" s="1"/>
  <c r="B836" i="9" s="1"/>
  <c r="B837" i="9" s="1"/>
  <c r="B838" i="9" s="1"/>
  <c r="B839" i="9" s="1"/>
  <c r="B840" i="9" s="1"/>
  <c r="B841" i="9" s="1"/>
  <c r="B842" i="9" s="1"/>
  <c r="B843" i="9" s="1"/>
  <c r="B844" i="9" s="1"/>
  <c r="B845" i="9" s="1"/>
  <c r="B846" i="9" s="1"/>
  <c r="B847" i="9" s="1"/>
  <c r="B848" i="9" s="1"/>
  <c r="B849" i="9" s="1"/>
  <c r="B850" i="9" s="1"/>
  <c r="B851" i="9" s="1"/>
  <c r="B852" i="9" s="1"/>
  <c r="B853" i="9" s="1"/>
  <c r="B854" i="9" s="1"/>
  <c r="B855" i="9" s="1"/>
  <c r="B856" i="9" s="1"/>
  <c r="B857" i="9" s="1"/>
  <c r="B858" i="9" s="1"/>
  <c r="B859" i="9" s="1"/>
  <c r="B860" i="9" s="1"/>
  <c r="B861" i="9" s="1"/>
  <c r="B862" i="9" s="1"/>
  <c r="B863" i="9" s="1"/>
  <c r="B864" i="9" s="1"/>
  <c r="B865" i="9" s="1"/>
  <c r="B866" i="9" s="1"/>
  <c r="B867" i="9" s="1"/>
  <c r="B868" i="9" s="1"/>
  <c r="B869" i="9" s="1"/>
  <c r="B870" i="9" s="1"/>
  <c r="B871" i="9" s="1"/>
  <c r="B872" i="9" s="1"/>
  <c r="B873" i="9" s="1"/>
  <c r="B874" i="9" s="1"/>
  <c r="B875" i="9" s="1"/>
  <c r="B876" i="9" s="1"/>
  <c r="B877" i="9" s="1"/>
  <c r="B878" i="9" s="1"/>
  <c r="B879" i="9" s="1"/>
  <c r="B880" i="9" s="1"/>
  <c r="B881" i="9" s="1"/>
  <c r="B882" i="9" s="1"/>
  <c r="B883" i="9" s="1"/>
  <c r="B884" i="9" s="1"/>
  <c r="B885" i="9" s="1"/>
  <c r="B886" i="9" s="1"/>
  <c r="B887" i="9" s="1"/>
  <c r="B888" i="9" s="1"/>
  <c r="B889" i="9" s="1"/>
  <c r="B890" i="9" s="1"/>
  <c r="B891" i="9" s="1"/>
  <c r="B892" i="9" s="1"/>
  <c r="B893" i="9" s="1"/>
  <c r="B894" i="9" s="1"/>
  <c r="B895" i="9" s="1"/>
  <c r="B896" i="9" s="1"/>
  <c r="B897" i="9" s="1"/>
  <c r="B898" i="9" s="1"/>
  <c r="B899" i="9" s="1"/>
  <c r="B900" i="9" s="1"/>
  <c r="B901" i="9" s="1"/>
  <c r="B902" i="9" s="1"/>
  <c r="B903" i="9" s="1"/>
  <c r="B904" i="9" s="1"/>
  <c r="B905" i="9" s="1"/>
  <c r="B906" i="9" s="1"/>
  <c r="B907" i="9" s="1"/>
  <c r="B908" i="9" s="1"/>
  <c r="B909" i="9" s="1"/>
  <c r="B910" i="9" s="1"/>
  <c r="B911" i="9" s="1"/>
  <c r="B912" i="9" s="1"/>
  <c r="B913" i="9" s="1"/>
  <c r="B914" i="9" s="1"/>
  <c r="B915" i="9" s="1"/>
  <c r="B916" i="9" s="1"/>
  <c r="B917" i="9" s="1"/>
  <c r="B918" i="9" s="1"/>
  <c r="B919" i="9" s="1"/>
  <c r="B920" i="9" s="1"/>
  <c r="B921" i="9" s="1"/>
  <c r="B922" i="9" s="1"/>
  <c r="B923" i="9" s="1"/>
  <c r="B924" i="9" s="1"/>
  <c r="B925" i="9" s="1"/>
  <c r="B926" i="9" s="1"/>
  <c r="B927" i="9" s="1"/>
  <c r="B928" i="9" s="1"/>
  <c r="B929" i="9" s="1"/>
  <c r="B930" i="9" s="1"/>
  <c r="B931" i="9" s="1"/>
  <c r="B932" i="9" s="1"/>
  <c r="B933" i="9" s="1"/>
  <c r="B934" i="9" s="1"/>
  <c r="B935" i="9" s="1"/>
  <c r="B936" i="9" s="1"/>
  <c r="B937" i="9" s="1"/>
  <c r="B938" i="9" s="1"/>
  <c r="B939" i="9" s="1"/>
  <c r="B940" i="9" s="1"/>
  <c r="B941" i="9" s="1"/>
  <c r="B942" i="9" s="1"/>
  <c r="B943" i="9" s="1"/>
  <c r="B944" i="9" s="1"/>
  <c r="B945" i="9" s="1"/>
  <c r="B946" i="9" s="1"/>
  <c r="B947" i="9" s="1"/>
  <c r="B948" i="9" s="1"/>
  <c r="B949" i="9" s="1"/>
  <c r="B950" i="9" s="1"/>
  <c r="B951" i="9" s="1"/>
  <c r="B952" i="9" s="1"/>
  <c r="B953" i="9" s="1"/>
  <c r="B954" i="9" s="1"/>
  <c r="B955" i="9" s="1"/>
  <c r="B956" i="9" s="1"/>
  <c r="B957" i="9" s="1"/>
  <c r="B958" i="9" s="1"/>
  <c r="B959" i="9" s="1"/>
  <c r="B960" i="9" s="1"/>
  <c r="B961" i="9" s="1"/>
  <c r="B962" i="9" s="1"/>
  <c r="B963" i="9" s="1"/>
  <c r="B964" i="9" s="1"/>
  <c r="B965" i="9" s="1"/>
  <c r="B966" i="9" s="1"/>
  <c r="B967" i="9" s="1"/>
  <c r="B968" i="9" s="1"/>
  <c r="B969" i="9" s="1"/>
  <c r="B970" i="9" s="1"/>
  <c r="B971" i="9" s="1"/>
  <c r="B972" i="9" s="1"/>
  <c r="B973" i="9" s="1"/>
  <c r="B974" i="9" s="1"/>
  <c r="B975" i="9" s="1"/>
  <c r="B976" i="9" s="1"/>
  <c r="B977" i="9" s="1"/>
  <c r="B978" i="9" s="1"/>
  <c r="B979" i="9" s="1"/>
  <c r="B980" i="9" s="1"/>
  <c r="B981" i="9" s="1"/>
  <c r="B982" i="9" s="1"/>
  <c r="B983" i="9" s="1"/>
  <c r="B984" i="9" s="1"/>
  <c r="B985" i="9" s="1"/>
  <c r="B986" i="9" s="1"/>
  <c r="B987" i="9" s="1"/>
  <c r="B988" i="9" s="1"/>
  <c r="B989" i="9" s="1"/>
  <c r="B990" i="9" s="1"/>
  <c r="B991" i="9" s="1"/>
  <c r="B992" i="9" s="1"/>
  <c r="B993" i="9" s="1"/>
  <c r="B994" i="9" s="1"/>
  <c r="B995" i="9" s="1"/>
  <c r="B996" i="9" s="1"/>
  <c r="B997" i="9" s="1"/>
  <c r="B998" i="9" s="1"/>
  <c r="B999" i="9" s="1"/>
  <c r="F203" i="8"/>
  <c r="E203" i="8"/>
  <c r="D203" i="8"/>
  <c r="C203" i="8"/>
  <c r="B203" i="8"/>
  <c r="G10" i="5"/>
  <c r="G9" i="5"/>
  <c r="G8" i="5"/>
  <c r="G7" i="5"/>
  <c r="G6" i="5"/>
  <c r="J26" i="3" l="1"/>
  <c r="I26" i="3"/>
  <c r="J25" i="3"/>
  <c r="I25" i="3"/>
  <c r="J24" i="3"/>
  <c r="I24" i="3"/>
  <c r="J23" i="3"/>
  <c r="I23" i="3"/>
  <c r="J22" i="3"/>
  <c r="I22" i="3"/>
  <c r="J21" i="3"/>
  <c r="I21" i="3"/>
  <c r="J20" i="3"/>
  <c r="I20" i="3"/>
  <c r="J19" i="3"/>
  <c r="I19" i="3"/>
  <c r="J18" i="3"/>
  <c r="I18" i="3"/>
  <c r="J17" i="3"/>
  <c r="I17" i="3"/>
  <c r="J16" i="3"/>
  <c r="I16" i="3"/>
  <c r="J15" i="3"/>
  <c r="I15" i="3"/>
  <c r="J14" i="3"/>
  <c r="I14" i="3"/>
  <c r="J13" i="3"/>
  <c r="I13" i="3"/>
  <c r="J12" i="3"/>
  <c r="I12" i="3"/>
  <c r="J11" i="3"/>
  <c r="I11" i="3"/>
  <c r="J10" i="3"/>
  <c r="I10" i="3"/>
  <c r="J9" i="3"/>
  <c r="I9" i="3"/>
  <c r="J8" i="3"/>
  <c r="I8" i="3"/>
  <c r="J7" i="3"/>
  <c r="I7" i="3"/>
  <c r="F206" i="3"/>
  <c r="E206" i="3"/>
  <c r="D206" i="3"/>
  <c r="F205" i="3"/>
  <c r="E205" i="3"/>
  <c r="D205" i="3"/>
  <c r="F204" i="3"/>
  <c r="E204" i="3"/>
  <c r="D204" i="3"/>
  <c r="F203" i="3"/>
  <c r="E203" i="3"/>
  <c r="D203" i="3"/>
  <c r="F202" i="3"/>
  <c r="E202" i="3"/>
  <c r="D202" i="3"/>
  <c r="F201" i="3"/>
  <c r="E201" i="3"/>
  <c r="D201" i="3"/>
  <c r="F200" i="3"/>
  <c r="E200" i="3"/>
  <c r="D200" i="3"/>
  <c r="F199" i="3"/>
  <c r="E199" i="3"/>
  <c r="D199" i="3"/>
  <c r="F198" i="3"/>
  <c r="E198" i="3"/>
  <c r="D198" i="3"/>
  <c r="F197" i="3"/>
  <c r="E197" i="3"/>
  <c r="D197" i="3"/>
  <c r="F196" i="3"/>
  <c r="E196" i="3"/>
  <c r="D196" i="3"/>
  <c r="F195" i="3"/>
  <c r="E195" i="3"/>
  <c r="D195" i="3"/>
  <c r="F194" i="3"/>
  <c r="E194" i="3"/>
  <c r="D194" i="3"/>
  <c r="F193" i="3"/>
  <c r="E193" i="3"/>
  <c r="D193" i="3"/>
  <c r="F192" i="3"/>
  <c r="E192" i="3"/>
  <c r="D192" i="3"/>
  <c r="F191" i="3"/>
  <c r="E191" i="3"/>
  <c r="D191" i="3"/>
  <c r="F190" i="3"/>
  <c r="E190" i="3"/>
  <c r="D190" i="3"/>
  <c r="F189" i="3"/>
  <c r="E189" i="3"/>
  <c r="D189" i="3"/>
  <c r="F188" i="3"/>
  <c r="E188" i="3"/>
  <c r="D188" i="3"/>
  <c r="F187" i="3"/>
  <c r="E187" i="3"/>
  <c r="D187" i="3"/>
  <c r="F186" i="3"/>
  <c r="E186" i="3"/>
  <c r="D186" i="3"/>
  <c r="F185" i="3"/>
  <c r="E185" i="3"/>
  <c r="D185" i="3"/>
  <c r="F184" i="3"/>
  <c r="E184" i="3"/>
  <c r="D184" i="3"/>
  <c r="F183" i="3"/>
  <c r="E183" i="3"/>
  <c r="D183" i="3"/>
  <c r="F182" i="3"/>
  <c r="E182" i="3"/>
  <c r="D182" i="3"/>
  <c r="F181" i="3"/>
  <c r="E181" i="3"/>
  <c r="D181" i="3"/>
  <c r="F180" i="3"/>
  <c r="E180" i="3"/>
  <c r="D180" i="3"/>
  <c r="F179" i="3"/>
  <c r="E179" i="3"/>
  <c r="D179" i="3"/>
  <c r="F178" i="3"/>
  <c r="E178" i="3"/>
  <c r="D178" i="3"/>
  <c r="F177" i="3"/>
  <c r="E177" i="3"/>
  <c r="D177" i="3"/>
  <c r="F176" i="3"/>
  <c r="E176" i="3"/>
  <c r="D176" i="3"/>
  <c r="F175" i="3"/>
  <c r="E175" i="3"/>
  <c r="D175" i="3"/>
  <c r="F174" i="3"/>
  <c r="E174" i="3"/>
  <c r="D174" i="3"/>
  <c r="F173" i="3"/>
  <c r="E173" i="3"/>
  <c r="D173" i="3"/>
  <c r="F172" i="3"/>
  <c r="E172" i="3"/>
  <c r="D172" i="3"/>
  <c r="F171" i="3"/>
  <c r="E171" i="3"/>
  <c r="D171" i="3"/>
  <c r="F170" i="3"/>
  <c r="E170" i="3"/>
  <c r="D170" i="3"/>
  <c r="F169" i="3"/>
  <c r="E169" i="3"/>
  <c r="D169" i="3"/>
  <c r="F168" i="3"/>
  <c r="E168" i="3"/>
  <c r="D168" i="3"/>
  <c r="F167" i="3"/>
  <c r="E167" i="3"/>
  <c r="D167" i="3"/>
  <c r="F166" i="3"/>
  <c r="E166" i="3"/>
  <c r="D166" i="3"/>
  <c r="F165" i="3"/>
  <c r="E165" i="3"/>
  <c r="D165" i="3"/>
  <c r="F164" i="3"/>
  <c r="E164" i="3"/>
  <c r="D164" i="3"/>
  <c r="F163" i="3"/>
  <c r="E163" i="3"/>
  <c r="D163" i="3"/>
  <c r="F162" i="3"/>
  <c r="E162" i="3"/>
  <c r="D162" i="3"/>
  <c r="F161" i="3"/>
  <c r="E161" i="3"/>
  <c r="D161" i="3"/>
  <c r="F160" i="3"/>
  <c r="E160" i="3"/>
  <c r="D160" i="3"/>
  <c r="F159" i="3"/>
  <c r="E159" i="3"/>
  <c r="D159" i="3"/>
  <c r="F158" i="3"/>
  <c r="E158" i="3"/>
  <c r="D158" i="3"/>
  <c r="F157" i="3"/>
  <c r="E157" i="3"/>
  <c r="D157" i="3"/>
  <c r="F156" i="3"/>
  <c r="E156" i="3"/>
  <c r="D156" i="3"/>
  <c r="F155" i="3"/>
  <c r="E155" i="3"/>
  <c r="D155" i="3"/>
  <c r="F154" i="3"/>
  <c r="E154" i="3"/>
  <c r="D154" i="3"/>
  <c r="F153" i="3"/>
  <c r="E153" i="3"/>
  <c r="D153" i="3"/>
  <c r="F152" i="3"/>
  <c r="E152" i="3"/>
  <c r="D152" i="3"/>
  <c r="F151" i="3"/>
  <c r="E151" i="3"/>
  <c r="D151" i="3"/>
  <c r="F150" i="3"/>
  <c r="E150" i="3"/>
  <c r="D150" i="3"/>
  <c r="F149" i="3"/>
  <c r="E149" i="3"/>
  <c r="D149" i="3"/>
  <c r="F148" i="3"/>
  <c r="E148" i="3"/>
  <c r="D148" i="3"/>
  <c r="F147" i="3"/>
  <c r="E147" i="3"/>
  <c r="D147" i="3"/>
  <c r="F146" i="3"/>
  <c r="E146" i="3"/>
  <c r="D146" i="3"/>
  <c r="F145" i="3"/>
  <c r="E145" i="3"/>
  <c r="D145" i="3"/>
  <c r="F144" i="3"/>
  <c r="E144" i="3"/>
  <c r="D144" i="3"/>
  <c r="F143" i="3"/>
  <c r="E143" i="3"/>
  <c r="D143" i="3"/>
  <c r="F142" i="3"/>
  <c r="E142" i="3"/>
  <c r="D142" i="3"/>
  <c r="F141" i="3"/>
  <c r="E141" i="3"/>
  <c r="D141" i="3"/>
  <c r="F140" i="3"/>
  <c r="E140" i="3"/>
  <c r="D140" i="3"/>
  <c r="F139" i="3"/>
  <c r="E139" i="3"/>
  <c r="D139" i="3"/>
  <c r="F138" i="3"/>
  <c r="E138" i="3"/>
  <c r="D138" i="3"/>
  <c r="F137" i="3"/>
  <c r="E137" i="3"/>
  <c r="D137" i="3"/>
  <c r="F136" i="3"/>
  <c r="E136" i="3"/>
  <c r="D136" i="3"/>
  <c r="F135" i="3"/>
  <c r="E135" i="3"/>
  <c r="D135" i="3"/>
  <c r="F134" i="3"/>
  <c r="E134" i="3"/>
  <c r="D134" i="3"/>
  <c r="F133" i="3"/>
  <c r="E133" i="3"/>
  <c r="D133" i="3"/>
  <c r="F132" i="3"/>
  <c r="E132" i="3"/>
  <c r="D132" i="3"/>
  <c r="F131" i="3"/>
  <c r="E131" i="3"/>
  <c r="D131" i="3"/>
  <c r="F130" i="3"/>
  <c r="E130" i="3"/>
  <c r="D130" i="3"/>
  <c r="F129" i="3"/>
  <c r="E129" i="3"/>
  <c r="D129" i="3"/>
  <c r="F128" i="3"/>
  <c r="E128" i="3"/>
  <c r="D128" i="3"/>
  <c r="F127" i="3"/>
  <c r="E127" i="3"/>
  <c r="D127" i="3"/>
  <c r="F126" i="3"/>
  <c r="E126" i="3"/>
  <c r="D126" i="3"/>
  <c r="F125" i="3"/>
  <c r="E125" i="3"/>
  <c r="D125" i="3"/>
  <c r="F124" i="3"/>
  <c r="E124" i="3"/>
  <c r="D124" i="3"/>
  <c r="F123" i="3"/>
  <c r="E123" i="3"/>
  <c r="D123" i="3"/>
  <c r="F122" i="3"/>
  <c r="E122" i="3"/>
  <c r="D122" i="3"/>
  <c r="F121" i="3"/>
  <c r="E121" i="3"/>
  <c r="D121" i="3"/>
  <c r="F120" i="3"/>
  <c r="E120" i="3"/>
  <c r="D120" i="3"/>
  <c r="F119" i="3"/>
  <c r="E119" i="3"/>
  <c r="D119" i="3"/>
  <c r="F118" i="3"/>
  <c r="E118" i="3"/>
  <c r="D118" i="3"/>
  <c r="F117" i="3"/>
  <c r="E117" i="3"/>
  <c r="D117" i="3"/>
  <c r="F116" i="3"/>
  <c r="E116" i="3"/>
  <c r="D116" i="3"/>
  <c r="F115" i="3"/>
  <c r="E115" i="3"/>
  <c r="D115" i="3"/>
  <c r="F114" i="3"/>
  <c r="E114" i="3"/>
  <c r="D114" i="3"/>
  <c r="F113" i="3"/>
  <c r="E113" i="3"/>
  <c r="D113" i="3"/>
  <c r="F112" i="3"/>
  <c r="E112" i="3"/>
  <c r="D112" i="3"/>
  <c r="F111" i="3"/>
  <c r="E111" i="3"/>
  <c r="D111" i="3"/>
  <c r="F110" i="3"/>
  <c r="E110" i="3"/>
  <c r="D110" i="3"/>
  <c r="F109" i="3"/>
  <c r="E109" i="3"/>
  <c r="D109" i="3"/>
  <c r="F108" i="3"/>
  <c r="E108" i="3"/>
  <c r="D108" i="3"/>
  <c r="F107" i="3"/>
  <c r="E107" i="3"/>
  <c r="D107" i="3"/>
  <c r="F106" i="3"/>
  <c r="E106" i="3"/>
  <c r="D106" i="3"/>
  <c r="F105" i="3"/>
  <c r="E105" i="3"/>
  <c r="D105" i="3"/>
  <c r="F104" i="3"/>
  <c r="E104" i="3"/>
  <c r="D104" i="3"/>
  <c r="F103" i="3"/>
  <c r="E103" i="3"/>
  <c r="D103" i="3"/>
  <c r="F102" i="3"/>
  <c r="E102" i="3"/>
  <c r="D102" i="3"/>
  <c r="F101" i="3"/>
  <c r="E101" i="3"/>
  <c r="D101" i="3"/>
  <c r="F100" i="3"/>
  <c r="E100" i="3"/>
  <c r="D100" i="3"/>
  <c r="F99" i="3"/>
  <c r="E99" i="3"/>
  <c r="D99" i="3"/>
  <c r="F98" i="3"/>
  <c r="E98" i="3"/>
  <c r="D98" i="3"/>
  <c r="F97" i="3"/>
  <c r="E97" i="3"/>
  <c r="D97" i="3"/>
  <c r="F96" i="3"/>
  <c r="E96" i="3"/>
  <c r="D96" i="3"/>
  <c r="F95" i="3"/>
  <c r="E95" i="3"/>
  <c r="D95" i="3"/>
  <c r="F94" i="3"/>
  <c r="E94" i="3"/>
  <c r="D94" i="3"/>
  <c r="F93" i="3"/>
  <c r="E93" i="3"/>
  <c r="D93" i="3"/>
  <c r="F92" i="3"/>
  <c r="E92" i="3"/>
  <c r="D92" i="3"/>
  <c r="F91" i="3"/>
  <c r="E91" i="3"/>
  <c r="D91" i="3"/>
  <c r="F90" i="3"/>
  <c r="E90" i="3"/>
  <c r="D90" i="3"/>
  <c r="F89" i="3"/>
  <c r="E89" i="3"/>
  <c r="D89" i="3"/>
  <c r="F88" i="3"/>
  <c r="E88" i="3"/>
  <c r="D88" i="3"/>
  <c r="F87" i="3"/>
  <c r="E87" i="3"/>
  <c r="D87" i="3"/>
  <c r="F86" i="3"/>
  <c r="E86" i="3"/>
  <c r="D86" i="3"/>
  <c r="F85" i="3"/>
  <c r="E85" i="3"/>
  <c r="D85" i="3"/>
  <c r="F84" i="3"/>
  <c r="E84" i="3"/>
  <c r="D84" i="3"/>
  <c r="F83" i="3"/>
  <c r="E83" i="3"/>
  <c r="D83" i="3"/>
  <c r="F82" i="3"/>
  <c r="E82" i="3"/>
  <c r="D82" i="3"/>
  <c r="F81" i="3"/>
  <c r="E81" i="3"/>
  <c r="D81" i="3"/>
  <c r="F80" i="3"/>
  <c r="E80" i="3"/>
  <c r="D80" i="3"/>
  <c r="F79" i="3"/>
  <c r="E79" i="3"/>
  <c r="D79" i="3"/>
  <c r="F78" i="3"/>
  <c r="E78" i="3"/>
  <c r="D78" i="3"/>
  <c r="F77" i="3"/>
  <c r="E77" i="3"/>
  <c r="D77" i="3"/>
  <c r="F76" i="3"/>
  <c r="E76" i="3"/>
  <c r="D76" i="3"/>
  <c r="F75" i="3"/>
  <c r="E75" i="3"/>
  <c r="D75" i="3"/>
  <c r="F74" i="3"/>
  <c r="E74" i="3"/>
  <c r="D74" i="3"/>
  <c r="F73" i="3"/>
  <c r="E73" i="3"/>
  <c r="D73" i="3"/>
  <c r="F72" i="3"/>
  <c r="E72" i="3"/>
  <c r="D72" i="3"/>
  <c r="F71" i="3"/>
  <c r="E71" i="3"/>
  <c r="D71" i="3"/>
  <c r="F70" i="3"/>
  <c r="E70" i="3"/>
  <c r="D70" i="3"/>
  <c r="F69" i="3"/>
  <c r="E69" i="3"/>
  <c r="D69" i="3"/>
  <c r="F68" i="3"/>
  <c r="E68" i="3"/>
  <c r="D68" i="3"/>
  <c r="F67" i="3"/>
  <c r="E67" i="3"/>
  <c r="D67" i="3"/>
  <c r="F66" i="3"/>
  <c r="E66" i="3"/>
  <c r="D66" i="3"/>
  <c r="F65" i="3"/>
  <c r="E65" i="3"/>
  <c r="D65" i="3"/>
  <c r="F64" i="3"/>
  <c r="E64" i="3"/>
  <c r="D64" i="3"/>
  <c r="F63" i="3"/>
  <c r="E63" i="3"/>
  <c r="D63" i="3"/>
  <c r="F62" i="3"/>
  <c r="E62" i="3"/>
  <c r="D62" i="3"/>
  <c r="F61" i="3"/>
  <c r="E61" i="3"/>
  <c r="D61" i="3"/>
  <c r="F60" i="3"/>
  <c r="E60" i="3"/>
  <c r="D60" i="3"/>
  <c r="F59" i="3"/>
  <c r="E59" i="3"/>
  <c r="D59" i="3"/>
  <c r="F58" i="3"/>
  <c r="E58" i="3"/>
  <c r="D58" i="3"/>
  <c r="F57" i="3"/>
  <c r="E57" i="3"/>
  <c r="D57" i="3"/>
  <c r="F56" i="3"/>
  <c r="E56" i="3"/>
  <c r="D56" i="3"/>
  <c r="F55" i="3"/>
  <c r="E55" i="3"/>
  <c r="D55" i="3"/>
  <c r="F54" i="3"/>
  <c r="E54" i="3"/>
  <c r="D54" i="3"/>
  <c r="F53" i="3"/>
  <c r="E53" i="3"/>
  <c r="D53" i="3"/>
  <c r="F52" i="3"/>
  <c r="E52" i="3"/>
  <c r="D52" i="3"/>
  <c r="F51" i="3"/>
  <c r="E51" i="3"/>
  <c r="D51" i="3"/>
  <c r="F50" i="3"/>
  <c r="E50" i="3"/>
  <c r="D50" i="3"/>
  <c r="F49" i="3"/>
  <c r="E49" i="3"/>
  <c r="D49" i="3"/>
  <c r="F48" i="3"/>
  <c r="E48" i="3"/>
  <c r="D48" i="3"/>
  <c r="F47" i="3"/>
  <c r="E47" i="3"/>
  <c r="D47" i="3"/>
  <c r="F46" i="3"/>
  <c r="E46" i="3"/>
  <c r="D46" i="3"/>
  <c r="F45" i="3"/>
  <c r="E45" i="3"/>
  <c r="D45" i="3"/>
  <c r="F44" i="3"/>
  <c r="E44" i="3"/>
  <c r="D44" i="3"/>
  <c r="F43" i="3"/>
  <c r="E43" i="3"/>
  <c r="D43" i="3"/>
  <c r="F42" i="3"/>
  <c r="E42" i="3"/>
  <c r="D42" i="3"/>
  <c r="F41" i="3"/>
  <c r="E41" i="3"/>
  <c r="D41" i="3"/>
  <c r="F40" i="3"/>
  <c r="E40" i="3"/>
  <c r="D40" i="3"/>
  <c r="F39" i="3"/>
  <c r="E39" i="3"/>
  <c r="D39" i="3"/>
  <c r="F38" i="3"/>
  <c r="E38" i="3"/>
  <c r="D38" i="3"/>
  <c r="F37" i="3"/>
  <c r="E37" i="3"/>
  <c r="D37" i="3"/>
  <c r="F36" i="3"/>
  <c r="E36" i="3"/>
  <c r="D36" i="3"/>
  <c r="F35" i="3"/>
  <c r="E35" i="3"/>
  <c r="D35" i="3"/>
  <c r="F34" i="3"/>
  <c r="E34" i="3"/>
  <c r="D34" i="3"/>
  <c r="F33" i="3"/>
  <c r="E33" i="3"/>
  <c r="D33" i="3"/>
  <c r="F32" i="3"/>
  <c r="E32" i="3"/>
  <c r="D32" i="3"/>
  <c r="F31" i="3"/>
  <c r="E31" i="3"/>
  <c r="D31" i="3"/>
  <c r="F30" i="3"/>
  <c r="E30" i="3"/>
  <c r="D30" i="3"/>
  <c r="F29" i="3"/>
  <c r="E29" i="3"/>
  <c r="D29" i="3"/>
  <c r="F28" i="3"/>
  <c r="E28" i="3"/>
  <c r="D28" i="3"/>
  <c r="F27" i="3"/>
  <c r="E27" i="3"/>
  <c r="D27" i="3"/>
  <c r="F26" i="3"/>
  <c r="E26" i="3"/>
  <c r="D26" i="3"/>
  <c r="F25" i="3"/>
  <c r="E25" i="3"/>
  <c r="D25" i="3"/>
  <c r="F24" i="3"/>
  <c r="E24" i="3"/>
  <c r="D24" i="3"/>
  <c r="F23" i="3"/>
  <c r="E23" i="3"/>
  <c r="D23" i="3"/>
  <c r="F22" i="3"/>
  <c r="E22" i="3"/>
  <c r="D22" i="3"/>
  <c r="F21" i="3"/>
  <c r="E21" i="3"/>
  <c r="D21" i="3"/>
  <c r="F20" i="3"/>
  <c r="E20" i="3"/>
  <c r="D20" i="3"/>
  <c r="F19" i="3"/>
  <c r="E19" i="3"/>
  <c r="D19" i="3"/>
  <c r="F18" i="3"/>
  <c r="E18" i="3"/>
  <c r="D18" i="3"/>
  <c r="F17" i="3"/>
  <c r="E17" i="3"/>
  <c r="D17" i="3"/>
  <c r="F16" i="3"/>
  <c r="E16" i="3"/>
  <c r="D16" i="3"/>
  <c r="F15" i="3"/>
  <c r="E15" i="3"/>
  <c r="D15" i="3"/>
  <c r="F14" i="3"/>
  <c r="E14" i="3"/>
  <c r="D14" i="3"/>
  <c r="F13" i="3"/>
  <c r="E13" i="3"/>
  <c r="D13" i="3"/>
  <c r="F12" i="3"/>
  <c r="E12" i="3"/>
  <c r="D12" i="3"/>
  <c r="F11" i="3"/>
  <c r="E11" i="3"/>
  <c r="D11" i="3"/>
  <c r="F10" i="3"/>
  <c r="E10" i="3"/>
  <c r="D10" i="3"/>
  <c r="F9" i="3"/>
  <c r="E9" i="3"/>
  <c r="D9" i="3"/>
  <c r="F8" i="3"/>
  <c r="E8" i="3"/>
  <c r="D8" i="3"/>
  <c r="F7" i="3"/>
  <c r="E7" i="3"/>
  <c r="D7" i="3"/>
  <c r="K26" i="3"/>
  <c r="K25" i="3"/>
  <c r="K24" i="3"/>
  <c r="K23" i="3"/>
  <c r="K22" i="3"/>
  <c r="K21" i="3"/>
  <c r="K20" i="3"/>
  <c r="K19" i="3"/>
  <c r="K18" i="3"/>
  <c r="K17" i="3"/>
  <c r="K16" i="3"/>
  <c r="K14" i="3"/>
  <c r="K13" i="3"/>
  <c r="K12" i="3"/>
  <c r="K11" i="3"/>
  <c r="K10" i="3"/>
  <c r="K9" i="3"/>
  <c r="K8" i="3"/>
  <c r="K7" i="3"/>
  <c r="K15"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A8" i="3"/>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G7" i="3"/>
  <c r="B7" i="3"/>
  <c r="B8" i="3" s="1"/>
  <c r="D555" i="9" l="1"/>
  <c r="I833" i="9"/>
  <c r="E370" i="9"/>
  <c r="E176" i="9"/>
  <c r="F561" i="9"/>
  <c r="E931" i="9"/>
  <c r="D673" i="9"/>
  <c r="E478" i="9"/>
  <c r="D641" i="9"/>
  <c r="D778" i="9"/>
  <c r="F941" i="9"/>
  <c r="F625" i="9"/>
  <c r="D722" i="9"/>
  <c r="E733" i="9"/>
  <c r="D591" i="9"/>
  <c r="E463" i="9"/>
  <c r="D640" i="9"/>
  <c r="E936" i="9"/>
  <c r="I698" i="9"/>
  <c r="D513" i="9"/>
  <c r="E990" i="9"/>
  <c r="D618" i="9"/>
  <c r="F176" i="9"/>
  <c r="I949" i="9"/>
  <c r="F902" i="9"/>
  <c r="F701" i="9"/>
  <c r="D237" i="9"/>
  <c r="E709" i="9"/>
  <c r="D581" i="9"/>
  <c r="D347" i="9"/>
  <c r="D619" i="9"/>
  <c r="E386" i="9"/>
  <c r="F293" i="9"/>
  <c r="F999" i="9"/>
  <c r="E689" i="9"/>
  <c r="E741" i="9"/>
  <c r="E978" i="9"/>
  <c r="E534" i="9"/>
  <c r="D630" i="9"/>
  <c r="F985" i="9"/>
  <c r="E506" i="9"/>
  <c r="F440" i="9"/>
  <c r="I957" i="9"/>
  <c r="D623" i="9"/>
  <c r="F956" i="9"/>
  <c r="K520" i="9"/>
  <c r="N520" i="9" s="1"/>
  <c r="O520" i="9" s="1"/>
  <c r="D602" i="9"/>
  <c r="D740" i="9"/>
  <c r="F242" i="9"/>
  <c r="D346" i="9"/>
  <c r="F724" i="9"/>
  <c r="E411" i="9"/>
  <c r="E937" i="9"/>
  <c r="F626" i="9"/>
  <c r="F971" i="9"/>
  <c r="I463" i="9"/>
  <c r="F157" i="9"/>
  <c r="E935" i="9"/>
  <c r="D404" i="9"/>
  <c r="F532" i="9"/>
  <c r="E976" i="9"/>
  <c r="D389" i="9"/>
  <c r="D899" i="9"/>
  <c r="E589" i="9"/>
  <c r="D527" i="9"/>
  <c r="F908" i="9"/>
  <c r="I527" i="9"/>
  <c r="D777" i="9"/>
  <c r="E769" i="9"/>
  <c r="E539" i="9"/>
  <c r="J986" i="9"/>
  <c r="D589" i="9"/>
  <c r="F459" i="9"/>
  <c r="F539" i="9"/>
  <c r="D10" i="9"/>
  <c r="F970" i="9"/>
  <c r="D842" i="9"/>
  <c r="E555" i="9"/>
  <c r="F344" i="9"/>
  <c r="D952" i="9"/>
  <c r="I910" i="9"/>
  <c r="F226" i="9"/>
  <c r="F905" i="9"/>
  <c r="F788" i="9"/>
  <c r="J374" i="9"/>
  <c r="D594" i="9"/>
  <c r="D703" i="9"/>
  <c r="F959" i="9"/>
  <c r="D545" i="9"/>
  <c r="J962" i="9"/>
  <c r="D157" i="9"/>
  <c r="E515" i="9"/>
  <c r="E844" i="9"/>
  <c r="D669" i="9"/>
  <c r="D554" i="9"/>
  <c r="E414" i="9"/>
  <c r="F936" i="9"/>
  <c r="E886" i="9"/>
  <c r="D649" i="9"/>
  <c r="E848" i="9"/>
  <c r="I761" i="9"/>
  <c r="I995" i="9"/>
  <c r="K419" i="9"/>
  <c r="N419" i="9" s="1"/>
  <c r="O419" i="9" s="1"/>
  <c r="D515" i="9"/>
  <c r="K322" i="9"/>
  <c r="N322" i="9" s="1"/>
  <c r="O322" i="9" s="1"/>
  <c r="K726" i="9"/>
  <c r="N726" i="9" s="1"/>
  <c r="O726" i="9" s="1"/>
  <c r="D226" i="9"/>
  <c r="D538" i="9"/>
  <c r="F507" i="9"/>
  <c r="F885" i="9"/>
  <c r="F90" i="9"/>
  <c r="F893" i="9"/>
  <c r="D718" i="9"/>
  <c r="F598" i="9"/>
  <c r="E475" i="9"/>
  <c r="F950" i="9"/>
  <c r="F822" i="9"/>
  <c r="J451" i="9"/>
  <c r="J920" i="9"/>
  <c r="J924" i="9"/>
  <c r="J750" i="9"/>
  <c r="J910" i="9"/>
  <c r="I982" i="9"/>
  <c r="D738" i="9"/>
  <c r="F120" i="9"/>
  <c r="E593" i="9"/>
  <c r="F151" i="9"/>
  <c r="E430" i="9"/>
  <c r="E782" i="9"/>
  <c r="E762" i="9"/>
  <c r="D719" i="9"/>
  <c r="F490" i="9"/>
  <c r="E980" i="9"/>
  <c r="F177" i="9"/>
  <c r="E989" i="9"/>
  <c r="D583" i="9"/>
  <c r="E878" i="9"/>
  <c r="D468" i="9"/>
  <c r="D807" i="9"/>
  <c r="F306" i="9"/>
  <c r="D792" i="9"/>
  <c r="D687" i="9"/>
  <c r="D434" i="9"/>
  <c r="D120" i="9"/>
  <c r="F897" i="9"/>
  <c r="F403" i="9"/>
  <c r="E462" i="9"/>
  <c r="F288" i="9"/>
  <c r="D578" i="9"/>
  <c r="F728" i="9"/>
  <c r="E908" i="9"/>
  <c r="I511" i="9"/>
  <c r="I593" i="9"/>
  <c r="I908" i="9"/>
  <c r="I771" i="9"/>
  <c r="J990" i="9"/>
  <c r="J785" i="9"/>
  <c r="J462" i="9"/>
  <c r="D530" i="9"/>
  <c r="F247" i="9"/>
  <c r="E934" i="9"/>
  <c r="D454" i="9"/>
  <c r="F523" i="9"/>
  <c r="F175" i="9"/>
  <c r="E932" i="9"/>
  <c r="D611" i="9"/>
  <c r="D137" i="9"/>
  <c r="E828" i="9"/>
  <c r="D436" i="9"/>
  <c r="D745" i="9"/>
  <c r="E486" i="9"/>
  <c r="D929" i="9"/>
  <c r="E494" i="9"/>
  <c r="E438" i="9"/>
  <c r="F327" i="9"/>
  <c r="F798" i="9"/>
  <c r="J734" i="9"/>
  <c r="J447" i="9"/>
  <c r="F131" i="9"/>
  <c r="F72" i="9"/>
  <c r="F939" i="9"/>
  <c r="D102" i="9"/>
  <c r="F466" i="9"/>
  <c r="E933" i="9"/>
  <c r="F564" i="9"/>
  <c r="D838" i="9"/>
  <c r="E861" i="9"/>
  <c r="D850" i="9"/>
  <c r="D920" i="9"/>
  <c r="F197" i="9"/>
  <c r="F405" i="9"/>
  <c r="D500" i="9"/>
  <c r="D748" i="9"/>
  <c r="F546" i="9"/>
  <c r="D393" i="9"/>
  <c r="E522" i="9"/>
  <c r="F901" i="9"/>
  <c r="I512" i="9"/>
  <c r="I447" i="9"/>
  <c r="I714" i="9"/>
  <c r="J987" i="9"/>
  <c r="I955" i="9"/>
  <c r="E929" i="9"/>
  <c r="K552" i="9"/>
  <c r="N552" i="9" s="1"/>
  <c r="O552" i="9" s="1"/>
  <c r="F469" i="9"/>
  <c r="D548" i="9"/>
  <c r="F452" i="9"/>
  <c r="F962" i="9"/>
  <c r="F613" i="9"/>
  <c r="F386" i="9"/>
  <c r="D424" i="9"/>
  <c r="F137" i="9"/>
  <c r="D832" i="9"/>
  <c r="D299" i="9"/>
  <c r="F830" i="9"/>
  <c r="D84" i="9"/>
  <c r="D451" i="9"/>
  <c r="F555" i="9"/>
  <c r="F890" i="9"/>
  <c r="D816" i="9"/>
  <c r="E926" i="9"/>
  <c r="D735" i="9"/>
  <c r="E267" i="9"/>
  <c r="F818" i="9"/>
  <c r="E825" i="9"/>
  <c r="F745" i="9"/>
  <c r="F821" i="9"/>
  <c r="F989" i="9"/>
  <c r="J475" i="9"/>
  <c r="K678" i="9"/>
  <c r="N678" i="9" s="1"/>
  <c r="O678" i="9" s="1"/>
  <c r="K981" i="9"/>
  <c r="N981" i="9" s="1"/>
  <c r="O981" i="9" s="1"/>
  <c r="K504" i="9"/>
  <c r="N504" i="9" s="1"/>
  <c r="O504" i="9" s="1"/>
  <c r="K770" i="9"/>
  <c r="N770" i="9" s="1"/>
  <c r="O770" i="9" s="1"/>
  <c r="K424" i="9"/>
  <c r="N424" i="9" s="1"/>
  <c r="O424" i="9" s="1"/>
  <c r="K762" i="9"/>
  <c r="N762" i="9" s="1"/>
  <c r="O762" i="9" s="1"/>
  <c r="K698" i="9"/>
  <c r="N698" i="9" s="1"/>
  <c r="O698" i="9" s="1"/>
  <c r="D525" i="9"/>
  <c r="D570" i="9"/>
  <c r="E577" i="9"/>
  <c r="E550" i="9"/>
  <c r="F378" i="9"/>
  <c r="F966" i="9"/>
  <c r="D661" i="9"/>
  <c r="D597" i="9"/>
  <c r="D471" i="9"/>
  <c r="D627" i="9"/>
  <c r="K361" i="9"/>
  <c r="N361" i="9" s="1"/>
  <c r="O361" i="9" s="1"/>
  <c r="K746" i="9"/>
  <c r="N746" i="9" s="1"/>
  <c r="O746" i="9" s="1"/>
  <c r="K993" i="9"/>
  <c r="N993" i="9" s="1"/>
  <c r="O993" i="9" s="1"/>
  <c r="K338" i="9"/>
  <c r="N338" i="9" s="1"/>
  <c r="O338" i="9" s="1"/>
  <c r="K808" i="9"/>
  <c r="N808" i="9" s="1"/>
  <c r="O808" i="9" s="1"/>
  <c r="K536" i="9"/>
  <c r="N536" i="9" s="1"/>
  <c r="O536" i="9" s="1"/>
  <c r="K800" i="9"/>
  <c r="N800" i="9" s="1"/>
  <c r="O800" i="9" s="1"/>
  <c r="K472" i="9"/>
  <c r="N472" i="9" s="1"/>
  <c r="O472" i="9" s="1"/>
  <c r="K524" i="9"/>
  <c r="N524" i="9" s="1"/>
  <c r="O524" i="9" s="1"/>
  <c r="K742" i="9"/>
  <c r="N742" i="9" s="1"/>
  <c r="O742" i="9" s="1"/>
  <c r="D95" i="9"/>
  <c r="D535" i="9"/>
  <c r="E793" i="9"/>
  <c r="F924" i="9"/>
  <c r="F969" i="9"/>
  <c r="F630" i="9"/>
  <c r="F995" i="9"/>
  <c r="F586" i="9"/>
  <c r="F713" i="9"/>
  <c r="E602" i="9"/>
  <c r="E776" i="9"/>
  <c r="E685" i="9"/>
  <c r="F922" i="9"/>
  <c r="F664" i="9"/>
  <c r="F795" i="9"/>
  <c r="D550" i="9"/>
  <c r="D993" i="9"/>
  <c r="F857" i="9"/>
  <c r="F549" i="9"/>
  <c r="F803" i="9"/>
  <c r="D686" i="9"/>
  <c r="D633" i="9"/>
  <c r="F918" i="9"/>
  <c r="F501" i="9"/>
  <c r="D799" i="9"/>
  <c r="E346" i="9"/>
  <c r="E422" i="9"/>
  <c r="F553" i="9"/>
  <c r="F810" i="9"/>
  <c r="F445" i="9"/>
  <c r="D437" i="9"/>
  <c r="F582" i="9"/>
  <c r="F411" i="9"/>
  <c r="D956" i="9"/>
  <c r="D519" i="9"/>
  <c r="E474" i="9"/>
  <c r="E443" i="9"/>
  <c r="D674" i="9"/>
  <c r="D856" i="9"/>
  <c r="E10" i="9"/>
  <c r="F277" i="9"/>
  <c r="F100" i="9"/>
  <c r="D702" i="9"/>
  <c r="D599" i="9"/>
  <c r="D957" i="9"/>
  <c r="F439" i="9"/>
  <c r="D848" i="9"/>
  <c r="F861" i="9"/>
  <c r="F929" i="9"/>
  <c r="F721" i="9"/>
  <c r="F518" i="9"/>
  <c r="D887" i="9"/>
  <c r="D449" i="9"/>
  <c r="D565" i="9"/>
  <c r="I580" i="9"/>
  <c r="K547" i="9"/>
  <c r="N547" i="9" s="1"/>
  <c r="O547" i="9" s="1"/>
  <c r="K258" i="9"/>
  <c r="N258" i="9" s="1"/>
  <c r="O258" i="9" s="1"/>
  <c r="K298" i="9"/>
  <c r="N298" i="9" s="1"/>
  <c r="O298" i="9" s="1"/>
  <c r="K824" i="9"/>
  <c r="N824" i="9" s="1"/>
  <c r="O824" i="9" s="1"/>
  <c r="K438" i="9"/>
  <c r="N438" i="9" s="1"/>
  <c r="O438" i="9" s="1"/>
  <c r="K290" i="9"/>
  <c r="N290" i="9" s="1"/>
  <c r="O290" i="9" s="1"/>
  <c r="K415" i="9"/>
  <c r="N415" i="9" s="1"/>
  <c r="O415" i="9" s="1"/>
  <c r="K456" i="9"/>
  <c r="N456" i="9" s="1"/>
  <c r="O456" i="9" s="1"/>
  <c r="K748" i="9"/>
  <c r="N748" i="9" s="1"/>
  <c r="O748" i="9" s="1"/>
  <c r="K718" i="9"/>
  <c r="N718" i="9" s="1"/>
  <c r="O718" i="9" s="1"/>
  <c r="K750" i="9"/>
  <c r="N750" i="9" s="1"/>
  <c r="O750" i="9" s="1"/>
  <c r="K254" i="9"/>
  <c r="N254" i="9" s="1"/>
  <c r="O254" i="9" s="1"/>
  <c r="K330" i="9"/>
  <c r="N330" i="9" s="1"/>
  <c r="O330" i="9" s="1"/>
  <c r="K375" i="9"/>
  <c r="N375" i="9" s="1"/>
  <c r="O375" i="9" s="1"/>
  <c r="K758" i="9"/>
  <c r="N758" i="9" s="1"/>
  <c r="O758" i="9" s="1"/>
  <c r="F118" i="9"/>
  <c r="F579" i="9"/>
  <c r="D809" i="9"/>
  <c r="E831" i="9"/>
  <c r="F124" i="9"/>
  <c r="D370" i="9"/>
  <c r="F169" i="9"/>
  <c r="F193" i="9"/>
  <c r="F697" i="9"/>
  <c r="D834" i="9"/>
  <c r="D847" i="9"/>
  <c r="F509" i="9"/>
  <c r="F948" i="9"/>
  <c r="D176" i="9"/>
  <c r="E237" i="9"/>
  <c r="F581" i="9"/>
  <c r="E811" i="9"/>
  <c r="F644" i="9"/>
  <c r="E749" i="9"/>
  <c r="F604" i="9"/>
  <c r="D378" i="9"/>
  <c r="F589" i="9"/>
  <c r="F483" i="9"/>
  <c r="F986" i="9"/>
  <c r="D506" i="9"/>
  <c r="E640" i="9"/>
  <c r="E369" i="9"/>
  <c r="D131" i="9"/>
  <c r="D423" i="9"/>
  <c r="E801" i="9"/>
  <c r="F602" i="9"/>
  <c r="F945" i="9"/>
  <c r="D701" i="9"/>
  <c r="E415" i="9"/>
  <c r="F522" i="9"/>
  <c r="F729" i="9"/>
  <c r="D242" i="9"/>
  <c r="D458" i="9"/>
  <c r="E355" i="9"/>
  <c r="F738" i="9"/>
  <c r="F385" i="9"/>
  <c r="F491" i="9"/>
  <c r="E426" i="9"/>
  <c r="E523" i="9"/>
  <c r="F346" i="9"/>
  <c r="F510" i="9"/>
  <c r="F516" i="9"/>
  <c r="E778" i="9"/>
  <c r="F39" i="9"/>
  <c r="D529" i="9"/>
  <c r="D764" i="9"/>
  <c r="E437" i="9"/>
  <c r="F402" i="9"/>
  <c r="D72" i="9"/>
  <c r="E956" i="9"/>
  <c r="F390" i="9"/>
  <c r="F544" i="9"/>
  <c r="F443" i="9"/>
  <c r="D502" i="9"/>
  <c r="D789" i="9"/>
  <c r="F824" i="9"/>
  <c r="F705" i="9"/>
  <c r="D985" i="9"/>
  <c r="E256" i="9"/>
  <c r="F921" i="9"/>
  <c r="D667" i="9"/>
  <c r="E681" i="9"/>
  <c r="F524" i="9"/>
  <c r="D829" i="9"/>
  <c r="F10" i="9"/>
  <c r="F391" i="9"/>
  <c r="D953" i="9"/>
  <c r="E907" i="9"/>
  <c r="D547" i="9"/>
  <c r="D853" i="9"/>
  <c r="E84" i="9"/>
  <c r="D643" i="9"/>
  <c r="E451" i="9"/>
  <c r="F671" i="9"/>
  <c r="F576" i="9"/>
  <c r="D151" i="9"/>
  <c r="D940" i="9"/>
  <c r="F673" i="9"/>
  <c r="D344" i="9"/>
  <c r="E763" i="9"/>
  <c r="D971" i="9"/>
  <c r="E495" i="9"/>
  <c r="F746" i="9"/>
  <c r="F829" i="9"/>
  <c r="D505" i="9"/>
  <c r="F720" i="9"/>
  <c r="D479" i="9"/>
  <c r="F784" i="9"/>
  <c r="F580" i="9"/>
  <c r="D225" i="9"/>
  <c r="F734" i="9"/>
  <c r="D765" i="9"/>
  <c r="D481" i="9"/>
  <c r="K734" i="9"/>
  <c r="N734" i="9" s="1"/>
  <c r="O734" i="9" s="1"/>
  <c r="F737" i="9"/>
  <c r="K282" i="9"/>
  <c r="N282" i="9" s="1"/>
  <c r="O282" i="9" s="1"/>
  <c r="K694" i="9"/>
  <c r="N694" i="9" s="1"/>
  <c r="O694" i="9" s="1"/>
  <c r="D727" i="9"/>
  <c r="D420" i="9"/>
  <c r="F387" i="9"/>
  <c r="F996" i="9"/>
  <c r="D773" i="9"/>
  <c r="D503" i="9"/>
  <c r="D290" i="9"/>
  <c r="D772" i="9"/>
  <c r="F914" i="9"/>
  <c r="F790" i="9"/>
  <c r="D737" i="9"/>
  <c r="D247" i="9"/>
  <c r="E421" i="9"/>
  <c r="F335" i="9"/>
  <c r="F820" i="9"/>
  <c r="F834" i="9"/>
  <c r="D487" i="9"/>
  <c r="D484" i="9"/>
  <c r="D516" i="9"/>
  <c r="F711" i="9"/>
  <c r="F780" i="9"/>
  <c r="F954" i="9"/>
  <c r="D355" i="9"/>
  <c r="D497" i="9"/>
  <c r="F289" i="9"/>
  <c r="F585" i="9"/>
  <c r="E511" i="9"/>
  <c r="E942" i="9"/>
  <c r="F743" i="9"/>
  <c r="F432" i="9"/>
  <c r="E921" i="9"/>
  <c r="F776" i="9"/>
  <c r="F672" i="9"/>
  <c r="E524" i="9"/>
  <c r="E447" i="9"/>
  <c r="E543" i="9"/>
  <c r="D763" i="9"/>
  <c r="D839" i="9"/>
  <c r="F494" i="9"/>
  <c r="D245" i="9"/>
  <c r="D982" i="9"/>
  <c r="K722" i="9"/>
  <c r="N722" i="9" s="1"/>
  <c r="O722" i="9" s="1"/>
  <c r="K686" i="9"/>
  <c r="N686" i="9" s="1"/>
  <c r="O686" i="9" s="1"/>
  <c r="K423" i="9"/>
  <c r="N423" i="9" s="1"/>
  <c r="O423" i="9" s="1"/>
  <c r="K488" i="9"/>
  <c r="N488" i="9" s="1"/>
  <c r="O488" i="9" s="1"/>
  <c r="K714" i="9"/>
  <c r="N714" i="9" s="1"/>
  <c r="O714" i="9" s="1"/>
  <c r="K690" i="9"/>
  <c r="N690" i="9" s="1"/>
  <c r="O690" i="9" s="1"/>
  <c r="K991" i="9"/>
  <c r="N991" i="9" s="1"/>
  <c r="O991" i="9" s="1"/>
  <c r="E637" i="9"/>
  <c r="F477" i="9"/>
  <c r="F648" i="9"/>
  <c r="E527" i="9"/>
  <c r="F992" i="9"/>
  <c r="F796" i="9"/>
  <c r="F237" i="9"/>
  <c r="D335" i="9"/>
  <c r="F640" i="9"/>
  <c r="E945" i="9"/>
  <c r="D452" i="9"/>
  <c r="D836" i="9"/>
  <c r="E554" i="9"/>
  <c r="E459" i="9"/>
  <c r="D741" i="9"/>
  <c r="F401" i="9"/>
  <c r="D579" i="9"/>
  <c r="D386" i="9"/>
  <c r="F998" i="9"/>
  <c r="F786" i="9"/>
  <c r="F710" i="9"/>
  <c r="D352" i="9"/>
  <c r="D637" i="9"/>
  <c r="E72" i="9"/>
  <c r="F596" i="9"/>
  <c r="F453" i="9"/>
  <c r="F595" i="9"/>
  <c r="F256" i="9"/>
  <c r="D851" i="9"/>
  <c r="E837" i="9"/>
  <c r="D293" i="9"/>
  <c r="D781" i="9"/>
  <c r="F394" i="9"/>
  <c r="F960" i="9"/>
  <c r="D567" i="9"/>
  <c r="F805" i="9"/>
  <c r="F991" i="9"/>
  <c r="F299" i="9"/>
  <c r="F898" i="9"/>
  <c r="F974" i="9"/>
  <c r="D761" i="9"/>
  <c r="F84" i="9"/>
  <c r="D996" i="9"/>
  <c r="F451" i="9"/>
  <c r="E803" i="9"/>
  <c r="F751" i="9"/>
  <c r="F496" i="9"/>
  <c r="F622" i="9"/>
  <c r="F350" i="9"/>
  <c r="D849" i="9"/>
  <c r="F406" i="9"/>
  <c r="F384" i="9"/>
  <c r="F413" i="9"/>
  <c r="F894" i="9"/>
  <c r="D100" i="9"/>
  <c r="D884" i="9"/>
  <c r="F407" i="9"/>
  <c r="F571" i="9"/>
  <c r="F245" i="9"/>
  <c r="F748" i="9"/>
  <c r="D486" i="9"/>
  <c r="D760" i="9"/>
  <c r="D961" i="9"/>
  <c r="E225" i="9"/>
  <c r="F756" i="9"/>
  <c r="D612" i="9"/>
  <c r="E765" i="9"/>
  <c r="F719" i="9"/>
  <c r="F395" i="9"/>
  <c r="E697" i="9"/>
  <c r="F400" i="9"/>
  <c r="E777" i="9"/>
  <c r="F887" i="9"/>
  <c r="D651" i="9"/>
  <c r="D653" i="9"/>
  <c r="E792" i="9"/>
  <c r="F565" i="9"/>
  <c r="D488" i="9"/>
  <c r="E442" i="9"/>
  <c r="F371" i="9"/>
  <c r="D665" i="9"/>
  <c r="F958" i="9"/>
  <c r="F700" i="9"/>
  <c r="F593" i="9"/>
  <c r="E840" i="9"/>
  <c r="F826" i="9"/>
  <c r="D785" i="9"/>
  <c r="K702" i="9"/>
  <c r="N702" i="9" s="1"/>
  <c r="O702" i="9" s="1"/>
  <c r="F427" i="9"/>
  <c r="E446" i="9"/>
  <c r="F669" i="9"/>
  <c r="F740" i="9"/>
  <c r="D22" i="9"/>
  <c r="D465" i="9"/>
  <c r="F434" i="9"/>
  <c r="F533" i="9"/>
  <c r="F819" i="9"/>
  <c r="D824" i="9"/>
  <c r="D921" i="9"/>
  <c r="D657" i="9"/>
  <c r="D470" i="9"/>
  <c r="D768" i="9"/>
  <c r="D936" i="9"/>
  <c r="F82" i="9"/>
  <c r="F393" i="9"/>
  <c r="D391" i="9"/>
  <c r="F225" i="9"/>
  <c r="F569" i="9"/>
  <c r="F480" i="9"/>
  <c r="D267" i="9"/>
  <c r="D695" i="9"/>
  <c r="F251" i="9"/>
  <c r="F587" i="9"/>
  <c r="F684" i="9"/>
  <c r="F988" i="9"/>
  <c r="D288" i="9"/>
  <c r="D751" i="9"/>
  <c r="D864" i="9"/>
  <c r="E15" i="9"/>
  <c r="F43" i="9"/>
  <c r="F367" i="9"/>
  <c r="D262" i="9"/>
  <c r="D872" i="9"/>
  <c r="E488" i="9"/>
  <c r="E353" i="9"/>
  <c r="F470" i="9"/>
  <c r="F577" i="9"/>
  <c r="F319" i="9"/>
  <c r="F592" i="9"/>
  <c r="D443" i="9"/>
  <c r="I487" i="9"/>
  <c r="I507" i="9"/>
  <c r="I544" i="9"/>
  <c r="I773" i="9"/>
  <c r="I912" i="9"/>
  <c r="I564" i="9"/>
  <c r="I290" i="9"/>
  <c r="I490" i="9"/>
  <c r="I523" i="9"/>
  <c r="I560" i="9"/>
  <c r="I274" i="9"/>
  <c r="I495" i="9"/>
  <c r="I569" i="9"/>
  <c r="I769" i="9"/>
  <c r="I479" i="9"/>
  <c r="I928" i="9"/>
  <c r="I535" i="9"/>
  <c r="I577" i="9"/>
  <c r="I588" i="9"/>
  <c r="I545" i="9"/>
  <c r="I730" i="9"/>
  <c r="I555" i="9"/>
  <c r="I585" i="9"/>
  <c r="I474" i="9"/>
  <c r="I543" i="9"/>
  <c r="I515" i="9"/>
  <c r="I574" i="9"/>
  <c r="I754" i="9"/>
  <c r="I431" i="9"/>
  <c r="I929" i="9"/>
  <c r="I451" i="9"/>
  <c r="I464" i="9"/>
  <c r="I496" i="9"/>
  <c r="I467" i="9"/>
  <c r="I531" i="9"/>
  <c r="I266" i="9"/>
  <c r="I365" i="9"/>
  <c r="I449" i="9"/>
  <c r="I506" i="9"/>
  <c r="I551" i="9"/>
  <c r="I433" i="9"/>
  <c r="I690" i="9"/>
  <c r="I475" i="9"/>
  <c r="I763" i="9"/>
  <c r="I775" i="9"/>
  <c r="I767" i="9"/>
  <c r="I483" i="9"/>
  <c r="I738" i="9"/>
  <c r="I416" i="9"/>
  <c r="I539" i="9"/>
  <c r="I497" i="9"/>
  <c r="I458" i="9"/>
  <c r="I682" i="9"/>
  <c r="I948" i="9"/>
  <c r="K998" i="9"/>
  <c r="N998" i="9" s="1"/>
  <c r="O998" i="9" s="1"/>
  <c r="K992" i="9"/>
  <c r="N992" i="9" s="1"/>
  <c r="O992" i="9" s="1"/>
  <c r="F965" i="9"/>
  <c r="E943" i="9"/>
  <c r="D937" i="9"/>
  <c r="F928" i="9"/>
  <c r="D860" i="9"/>
  <c r="F802" i="9"/>
  <c r="F828" i="9"/>
  <c r="K774" i="9"/>
  <c r="N774" i="9" s="1"/>
  <c r="O774" i="9" s="1"/>
  <c r="F416" i="9"/>
  <c r="K266" i="9"/>
  <c r="N266" i="9" s="1"/>
  <c r="O266" i="9" s="1"/>
  <c r="F488" i="9"/>
  <c r="D753" i="9"/>
  <c r="D551" i="9"/>
  <c r="D349" i="9"/>
  <c r="D379" i="9"/>
  <c r="E757" i="9"/>
  <c r="F138" i="9"/>
  <c r="D835" i="9"/>
  <c r="D561" i="9"/>
  <c r="E626" i="9"/>
  <c r="D327" i="9"/>
  <c r="E787" i="9"/>
  <c r="F135" i="9"/>
  <c r="D195" i="9"/>
  <c r="D520" i="9"/>
  <c r="E585" i="9"/>
  <c r="F779" i="9"/>
  <c r="D552" i="9"/>
  <c r="D759" i="9"/>
  <c r="E838" i="9"/>
  <c r="J455" i="9"/>
  <c r="J612" i="9"/>
  <c r="J415" i="9"/>
  <c r="J832" i="9"/>
  <c r="J523" i="9"/>
  <c r="J436" i="9"/>
  <c r="J459" i="9"/>
  <c r="J581" i="9"/>
  <c r="J413" i="9"/>
  <c r="J431" i="9"/>
  <c r="J341" i="9"/>
  <c r="J620" i="9"/>
  <c r="J358" i="9"/>
  <c r="J419" i="9"/>
  <c r="J539" i="9"/>
  <c r="J742" i="9"/>
  <c r="J542" i="9"/>
  <c r="J958" i="9"/>
  <c r="J952" i="9"/>
  <c r="J912" i="9"/>
  <c r="J777" i="9"/>
  <c r="J624" i="9"/>
  <c r="J461" i="9"/>
  <c r="F519" i="9"/>
  <c r="F560" i="9"/>
  <c r="D251" i="9"/>
  <c r="D490" i="9"/>
  <c r="D562" i="9"/>
  <c r="E887" i="9"/>
  <c r="F374" i="9"/>
  <c r="D43" i="9"/>
  <c r="E860" i="9"/>
  <c r="F262" i="9"/>
  <c r="D699" i="9"/>
  <c r="E753" i="9"/>
  <c r="F855" i="9"/>
  <c r="D693" i="9"/>
  <c r="E610" i="9"/>
  <c r="E774" i="9"/>
  <c r="F503" i="9"/>
  <c r="E815" i="9"/>
  <c r="F659" i="9"/>
  <c r="F652" i="9"/>
  <c r="D197" i="9"/>
  <c r="F606" i="9"/>
  <c r="D467" i="9"/>
  <c r="E835" i="9"/>
  <c r="E764" i="9"/>
  <c r="D680" i="9"/>
  <c r="D433" i="9"/>
  <c r="E864" i="9"/>
  <c r="D536" i="9"/>
  <c r="F979" i="9"/>
  <c r="D723" i="9"/>
  <c r="F838" i="9"/>
  <c r="I345" i="9"/>
  <c r="I547" i="9"/>
  <c r="I765" i="9"/>
  <c r="I455" i="9"/>
  <c r="I361" i="9"/>
  <c r="I373" i="9"/>
  <c r="I250" i="9"/>
  <c r="I349" i="9"/>
  <c r="I459" i="9"/>
  <c r="I746" i="9"/>
  <c r="I439" i="9"/>
  <c r="I499" i="9"/>
  <c r="I432" i="9"/>
  <c r="I465" i="9"/>
  <c r="I706" i="9"/>
  <c r="I491" i="9"/>
  <c r="I528" i="9"/>
  <c r="I722" i="9"/>
  <c r="I353" i="9"/>
  <c r="I369" i="9"/>
  <c r="I258" i="9"/>
  <c r="I538" i="9"/>
  <c r="I298" i="9"/>
  <c r="I441" i="9"/>
  <c r="I480" i="9"/>
  <c r="I417" i="9"/>
  <c r="I481" i="9"/>
  <c r="I567" i="9"/>
  <c r="I339" i="9"/>
  <c r="I357" i="9"/>
  <c r="I377" i="9"/>
  <c r="I471" i="9"/>
  <c r="I572" i="9"/>
  <c r="I254" i="9"/>
  <c r="I519" i="9"/>
  <c r="I513" i="9"/>
  <c r="I553" i="9"/>
  <c r="I282" i="9"/>
  <c r="I503" i="9"/>
  <c r="I529" i="9"/>
  <c r="I554" i="9"/>
  <c r="I590" i="9"/>
  <c r="I522" i="9"/>
  <c r="J988" i="9"/>
  <c r="I977" i="9"/>
  <c r="D955" i="9"/>
  <c r="I963" i="9"/>
  <c r="F794" i="9"/>
  <c r="J836" i="9"/>
  <c r="I835" i="9"/>
  <c r="J596" i="9"/>
  <c r="I582" i="9"/>
  <c r="I561" i="9"/>
  <c r="J548" i="9"/>
  <c r="I559" i="9"/>
  <c r="I415" i="9"/>
  <c r="F244" i="9"/>
  <c r="E429" i="9"/>
  <c r="F420" i="9"/>
  <c r="D138" i="9"/>
  <c r="F813" i="9"/>
  <c r="F689" i="9"/>
  <c r="D514" i="9"/>
  <c r="D455" i="9"/>
  <c r="E993" i="9"/>
  <c r="D135" i="9"/>
  <c r="E823" i="9"/>
  <c r="D492" i="9"/>
  <c r="F520" i="9"/>
  <c r="F618" i="9"/>
  <c r="F552" i="9"/>
  <c r="J426" i="9"/>
  <c r="J710" i="9"/>
  <c r="J446" i="9"/>
  <c r="J565" i="9"/>
  <c r="J356" i="9"/>
  <c r="J493" i="9"/>
  <c r="J547" i="9"/>
  <c r="J380" i="9"/>
  <c r="J608" i="9"/>
  <c r="J718" i="9"/>
  <c r="J557" i="9"/>
  <c r="J375" i="9"/>
  <c r="J500" i="9"/>
  <c r="J499" i="9"/>
  <c r="J994" i="9"/>
  <c r="J980" i="9"/>
  <c r="J979" i="9"/>
  <c r="D973" i="9"/>
  <c r="J989" i="9"/>
  <c r="J985" i="9"/>
  <c r="I975" i="9"/>
  <c r="J954" i="9"/>
  <c r="J945" i="9"/>
  <c r="J908" i="9"/>
  <c r="J941" i="9"/>
  <c r="J726" i="9"/>
  <c r="F632" i="9"/>
  <c r="I566" i="9"/>
  <c r="J478" i="9"/>
  <c r="J429" i="9"/>
  <c r="J800" i="9"/>
  <c r="J532" i="9"/>
  <c r="I448" i="9"/>
  <c r="J442" i="9"/>
  <c r="K968" i="9"/>
  <c r="N968" i="9" s="1"/>
  <c r="O968" i="9" s="1"/>
  <c r="K967" i="9"/>
  <c r="N967" i="9" s="1"/>
  <c r="O967" i="9" s="1"/>
  <c r="K914" i="9"/>
  <c r="N914" i="9" s="1"/>
  <c r="O914" i="9" s="1"/>
  <c r="K880" i="9"/>
  <c r="N880" i="9" s="1"/>
  <c r="O880" i="9" s="1"/>
  <c r="K856" i="9"/>
  <c r="N856" i="9" s="1"/>
  <c r="O856" i="9" s="1"/>
  <c r="K903" i="9"/>
  <c r="N903" i="9" s="1"/>
  <c r="O903" i="9" s="1"/>
  <c r="K857" i="9"/>
  <c r="N857" i="9" s="1"/>
  <c r="O857" i="9" s="1"/>
  <c r="K733" i="9"/>
  <c r="N733" i="9" s="1"/>
  <c r="O733" i="9" s="1"/>
  <c r="K725" i="9"/>
  <c r="N725" i="9" s="1"/>
  <c r="O725" i="9" s="1"/>
  <c r="K653" i="9"/>
  <c r="N653" i="9" s="1"/>
  <c r="O653" i="9" s="1"/>
  <c r="K659" i="9"/>
  <c r="N659" i="9" s="1"/>
  <c r="O659" i="9" s="1"/>
  <c r="K393" i="9"/>
  <c r="N393" i="9" s="1"/>
  <c r="O393" i="9" s="1"/>
  <c r="K389" i="9"/>
  <c r="N389" i="9" s="1"/>
  <c r="O389" i="9" s="1"/>
  <c r="K594" i="9"/>
  <c r="N594" i="9" s="1"/>
  <c r="O594" i="9" s="1"/>
  <c r="K558" i="9"/>
  <c r="N558" i="9" s="1"/>
  <c r="O558" i="9" s="1"/>
  <c r="K445" i="9"/>
  <c r="N445" i="9" s="1"/>
  <c r="O445" i="9" s="1"/>
  <c r="K386" i="9"/>
  <c r="N386" i="9" s="1"/>
  <c r="O386" i="9" s="1"/>
  <c r="K350" i="9"/>
  <c r="N350" i="9" s="1"/>
  <c r="O350" i="9" s="1"/>
  <c r="K36" i="9"/>
  <c r="N36" i="9" s="1"/>
  <c r="O36" i="9" s="1"/>
  <c r="K178" i="9"/>
  <c r="N178" i="9" s="1"/>
  <c r="O178" i="9" s="1"/>
  <c r="K240" i="9"/>
  <c r="N240" i="9" s="1"/>
  <c r="O240" i="9" s="1"/>
  <c r="K307" i="9"/>
  <c r="N307" i="9" s="1"/>
  <c r="O307" i="9" s="1"/>
  <c r="K315" i="9"/>
  <c r="N315" i="9" s="1"/>
  <c r="O315" i="9" s="1"/>
  <c r="K248" i="9"/>
  <c r="N248" i="9" s="1"/>
  <c r="O248" i="9" s="1"/>
  <c r="K256" i="9"/>
  <c r="N256" i="9" s="1"/>
  <c r="O256" i="9" s="1"/>
  <c r="K284" i="9"/>
  <c r="N284" i="9" s="1"/>
  <c r="O284" i="9" s="1"/>
  <c r="K191" i="9"/>
  <c r="N191" i="9" s="1"/>
  <c r="O191" i="9" s="1"/>
  <c r="K255" i="9"/>
  <c r="N255" i="9" s="1"/>
  <c r="O255" i="9" s="1"/>
  <c r="K205" i="9"/>
  <c r="N205" i="9" s="1"/>
  <c r="O205" i="9" s="1"/>
  <c r="K212" i="9"/>
  <c r="N212" i="9" s="1"/>
  <c r="O212" i="9" s="1"/>
  <c r="K313" i="9"/>
  <c r="N313" i="9" s="1"/>
  <c r="O313" i="9" s="1"/>
  <c r="K241" i="9"/>
  <c r="N241" i="9" s="1"/>
  <c r="O241" i="9" s="1"/>
  <c r="K253" i="9"/>
  <c r="N253" i="9" s="1"/>
  <c r="O253" i="9" s="1"/>
  <c r="K92" i="9"/>
  <c r="N92" i="9" s="1"/>
  <c r="O92" i="9" s="1"/>
  <c r="K141" i="9"/>
  <c r="N141" i="9" s="1"/>
  <c r="O141" i="9" s="1"/>
  <c r="K204" i="9"/>
  <c r="N204" i="9" s="1"/>
  <c r="O204" i="9" s="1"/>
  <c r="K931" i="9"/>
  <c r="N931" i="9" s="1"/>
  <c r="O931" i="9" s="1"/>
  <c r="K949" i="9"/>
  <c r="N949" i="9" s="1"/>
  <c r="O949" i="9" s="1"/>
  <c r="K870" i="9"/>
  <c r="N870" i="9" s="1"/>
  <c r="O870" i="9" s="1"/>
  <c r="K862" i="9"/>
  <c r="N862" i="9" s="1"/>
  <c r="O862" i="9" s="1"/>
  <c r="K928" i="9"/>
  <c r="N928" i="9" s="1"/>
  <c r="O928" i="9" s="1"/>
  <c r="K885" i="9"/>
  <c r="N885" i="9" s="1"/>
  <c r="O885" i="9" s="1"/>
  <c r="K863" i="9"/>
  <c r="N863" i="9" s="1"/>
  <c r="O863" i="9" s="1"/>
  <c r="K851" i="9"/>
  <c r="N851" i="9" s="1"/>
  <c r="O851" i="9" s="1"/>
  <c r="K787" i="9"/>
  <c r="N787" i="9" s="1"/>
  <c r="O787" i="9" s="1"/>
  <c r="K807" i="9"/>
  <c r="N807" i="9" s="1"/>
  <c r="O807" i="9" s="1"/>
  <c r="K792" i="9"/>
  <c r="N792" i="9" s="1"/>
  <c r="O792" i="9" s="1"/>
  <c r="K778" i="9"/>
  <c r="N778" i="9" s="1"/>
  <c r="O778" i="9" s="1"/>
  <c r="K743" i="9"/>
  <c r="N743" i="9" s="1"/>
  <c r="O743" i="9" s="1"/>
  <c r="K703" i="9"/>
  <c r="N703" i="9" s="1"/>
  <c r="O703" i="9" s="1"/>
  <c r="K622" i="9"/>
  <c r="N622" i="9" s="1"/>
  <c r="O622" i="9" s="1"/>
  <c r="K616" i="9"/>
  <c r="N616" i="9" s="1"/>
  <c r="O616" i="9" s="1"/>
  <c r="K631" i="9"/>
  <c r="N631" i="9" s="1"/>
  <c r="O631" i="9" s="1"/>
  <c r="K604" i="9"/>
  <c r="N604" i="9" s="1"/>
  <c r="O604" i="9" s="1"/>
  <c r="K829" i="9"/>
  <c r="N829" i="9" s="1"/>
  <c r="O829" i="9" s="1"/>
  <c r="K633" i="9"/>
  <c r="N633" i="9" s="1"/>
  <c r="O633" i="9" s="1"/>
  <c r="K609" i="9"/>
  <c r="N609" i="9" s="1"/>
  <c r="O609" i="9" s="1"/>
  <c r="K526" i="9"/>
  <c r="N526" i="9" s="1"/>
  <c r="O526" i="9" s="1"/>
  <c r="K522" i="9"/>
  <c r="N522" i="9" s="1"/>
  <c r="O522" i="9" s="1"/>
  <c r="K409" i="9"/>
  <c r="N409" i="9" s="1"/>
  <c r="O409" i="9" s="1"/>
  <c r="K40" i="9"/>
  <c r="N40" i="9" s="1"/>
  <c r="O40" i="9" s="1"/>
  <c r="K39" i="9"/>
  <c r="N39" i="9" s="1"/>
  <c r="O39" i="9" s="1"/>
  <c r="K38" i="9"/>
  <c r="N38" i="9" s="1"/>
  <c r="O38" i="9" s="1"/>
  <c r="K323" i="9"/>
  <c r="N323" i="9" s="1"/>
  <c r="O323" i="9" s="1"/>
  <c r="K446" i="9"/>
  <c r="N446" i="9" s="1"/>
  <c r="O446" i="9" s="1"/>
  <c r="K328" i="9"/>
  <c r="N328" i="9" s="1"/>
  <c r="O328" i="9" s="1"/>
  <c r="K332" i="9"/>
  <c r="N332" i="9" s="1"/>
  <c r="O332" i="9" s="1"/>
  <c r="K371" i="9"/>
  <c r="N371" i="9" s="1"/>
  <c r="O371" i="9" s="1"/>
  <c r="K199" i="9"/>
  <c r="N199" i="9" s="1"/>
  <c r="O199" i="9" s="1"/>
  <c r="K207" i="9"/>
  <c r="N207" i="9" s="1"/>
  <c r="O207" i="9" s="1"/>
  <c r="K198" i="9"/>
  <c r="N198" i="9" s="1"/>
  <c r="O198" i="9" s="1"/>
  <c r="K317" i="9"/>
  <c r="N317" i="9" s="1"/>
  <c r="O317" i="9" s="1"/>
  <c r="K325" i="9"/>
  <c r="N325" i="9" s="1"/>
  <c r="O325" i="9" s="1"/>
  <c r="K982" i="9"/>
  <c r="N982" i="9" s="1"/>
  <c r="O982" i="9" s="1"/>
  <c r="K954" i="9"/>
  <c r="N954" i="9" s="1"/>
  <c r="O954" i="9" s="1"/>
  <c r="K873" i="9"/>
  <c r="N873" i="9" s="1"/>
  <c r="O873" i="9" s="1"/>
  <c r="K865" i="9"/>
  <c r="N865" i="9" s="1"/>
  <c r="O865" i="9" s="1"/>
  <c r="K838" i="9"/>
  <c r="N838" i="9" s="1"/>
  <c r="O838" i="9" s="1"/>
  <c r="K827" i="9"/>
  <c r="N827" i="9" s="1"/>
  <c r="O827" i="9" s="1"/>
  <c r="K811" i="9"/>
  <c r="N811" i="9" s="1"/>
  <c r="O811" i="9" s="1"/>
  <c r="K790" i="9"/>
  <c r="N790" i="9" s="1"/>
  <c r="O790" i="9" s="1"/>
  <c r="K817" i="9"/>
  <c r="N817" i="9" s="1"/>
  <c r="O817" i="9" s="1"/>
  <c r="K666" i="9"/>
  <c r="N666" i="9" s="1"/>
  <c r="O666" i="9" s="1"/>
  <c r="K721" i="9"/>
  <c r="N721" i="9" s="1"/>
  <c r="O721" i="9" s="1"/>
  <c r="K583" i="9"/>
  <c r="N583" i="9" s="1"/>
  <c r="O583" i="9" s="1"/>
  <c r="K465" i="9"/>
  <c r="N465" i="9" s="1"/>
  <c r="O465" i="9" s="1"/>
  <c r="K407" i="9"/>
  <c r="N407" i="9" s="1"/>
  <c r="O407" i="9" s="1"/>
  <c r="K586" i="9"/>
  <c r="N586" i="9" s="1"/>
  <c r="O586" i="9" s="1"/>
  <c r="K562" i="9"/>
  <c r="N562" i="9" s="1"/>
  <c r="O562" i="9" s="1"/>
  <c r="K413" i="9"/>
  <c r="N413" i="9" s="1"/>
  <c r="O413" i="9" s="1"/>
  <c r="K354" i="9"/>
  <c r="N354" i="9" s="1"/>
  <c r="O354" i="9" s="1"/>
  <c r="K346" i="9"/>
  <c r="N346" i="9" s="1"/>
  <c r="O346" i="9" s="1"/>
  <c r="K68" i="9"/>
  <c r="N68" i="9" s="1"/>
  <c r="O68" i="9" s="1"/>
  <c r="K81" i="9"/>
  <c r="N81" i="9" s="1"/>
  <c r="O81" i="9" s="1"/>
  <c r="K167" i="9"/>
  <c r="N167" i="9" s="1"/>
  <c r="O167" i="9" s="1"/>
  <c r="K287" i="9"/>
  <c r="N287" i="9" s="1"/>
  <c r="O287" i="9" s="1"/>
  <c r="K183" i="9"/>
  <c r="N183" i="9" s="1"/>
  <c r="O183" i="9" s="1"/>
  <c r="K235" i="9"/>
  <c r="N235" i="9" s="1"/>
  <c r="O235" i="9" s="1"/>
  <c r="K309" i="9"/>
  <c r="N309" i="9" s="1"/>
  <c r="O309" i="9" s="1"/>
  <c r="K442" i="9"/>
  <c r="N442" i="9" s="1"/>
  <c r="O442" i="9" s="1"/>
  <c r="K98" i="9"/>
  <c r="N98" i="9" s="1"/>
  <c r="O98" i="9" s="1"/>
  <c r="K193" i="9"/>
  <c r="N193" i="9" s="1"/>
  <c r="O193" i="9" s="1"/>
  <c r="K21" i="9"/>
  <c r="N21" i="9" s="1"/>
  <c r="O21" i="9" s="1"/>
  <c r="K155" i="9"/>
  <c r="N155" i="9" s="1"/>
  <c r="O155" i="9" s="1"/>
  <c r="K134" i="9"/>
  <c r="N134" i="9" s="1"/>
  <c r="O134" i="9" s="1"/>
  <c r="K174" i="9"/>
  <c r="N174" i="9" s="1"/>
  <c r="O174" i="9" s="1"/>
  <c r="K277" i="9"/>
  <c r="N277" i="9" s="1"/>
  <c r="O277" i="9" s="1"/>
  <c r="K188" i="9"/>
  <c r="N188" i="9" s="1"/>
  <c r="O188" i="9" s="1"/>
  <c r="K891" i="9"/>
  <c r="N891" i="9" s="1"/>
  <c r="O891" i="9" s="1"/>
  <c r="K883" i="9"/>
  <c r="N883" i="9" s="1"/>
  <c r="O883" i="9" s="1"/>
  <c r="K850" i="9"/>
  <c r="N850" i="9" s="1"/>
  <c r="O850" i="9" s="1"/>
  <c r="K776" i="9"/>
  <c r="N776" i="9" s="1"/>
  <c r="O776" i="9" s="1"/>
  <c r="K723" i="9"/>
  <c r="N723" i="9" s="1"/>
  <c r="O723" i="9" s="1"/>
  <c r="K719" i="9"/>
  <c r="N719" i="9" s="1"/>
  <c r="O719" i="9" s="1"/>
  <c r="K701" i="9"/>
  <c r="N701" i="9" s="1"/>
  <c r="O701" i="9" s="1"/>
  <c r="K620" i="9"/>
  <c r="N620" i="9" s="1"/>
  <c r="O620" i="9" s="1"/>
  <c r="K705" i="9"/>
  <c r="N705" i="9" s="1"/>
  <c r="O705" i="9" s="1"/>
  <c r="K673" i="9"/>
  <c r="N673" i="9" s="1"/>
  <c r="O673" i="9" s="1"/>
  <c r="K469" i="9"/>
  <c r="N469" i="9" s="1"/>
  <c r="O469" i="9" s="1"/>
  <c r="K482" i="9"/>
  <c r="N482" i="9" s="1"/>
  <c r="O482" i="9" s="1"/>
  <c r="K478" i="9"/>
  <c r="N478" i="9" s="1"/>
  <c r="O478" i="9" s="1"/>
  <c r="K450" i="9"/>
  <c r="N450" i="9" s="1"/>
  <c r="O450" i="9" s="1"/>
  <c r="K400" i="9"/>
  <c r="N400" i="9" s="1"/>
  <c r="O400" i="9" s="1"/>
  <c r="K398" i="9"/>
  <c r="N398" i="9" s="1"/>
  <c r="O398" i="9" s="1"/>
  <c r="K72" i="9"/>
  <c r="N72" i="9" s="1"/>
  <c r="O72" i="9" s="1"/>
  <c r="K201" i="9"/>
  <c r="N201" i="9" s="1"/>
  <c r="O201" i="9" s="1"/>
  <c r="K342" i="9"/>
  <c r="N342" i="9" s="1"/>
  <c r="O342" i="9" s="1"/>
  <c r="K62" i="9"/>
  <c r="N62" i="9" s="1"/>
  <c r="O62" i="9" s="1"/>
  <c r="K119" i="9"/>
  <c r="N119" i="9" s="1"/>
  <c r="O119" i="9" s="1"/>
  <c r="K195" i="9"/>
  <c r="N195" i="9" s="1"/>
  <c r="O195" i="9" s="1"/>
  <c r="K230" i="9"/>
  <c r="N230" i="9" s="1"/>
  <c r="O230" i="9" s="1"/>
  <c r="K124" i="9"/>
  <c r="N124" i="9" s="1"/>
  <c r="O124" i="9" s="1"/>
  <c r="K228" i="9"/>
  <c r="N228" i="9" s="1"/>
  <c r="O228" i="9" s="1"/>
  <c r="K329" i="9"/>
  <c r="N329" i="9" s="1"/>
  <c r="O329" i="9" s="1"/>
  <c r="K365" i="9"/>
  <c r="N365" i="9" s="1"/>
  <c r="O365" i="9" s="1"/>
  <c r="K25" i="9"/>
  <c r="N25" i="9" s="1"/>
  <c r="O25" i="9" s="1"/>
  <c r="K177" i="9"/>
  <c r="N177" i="9" s="1"/>
  <c r="O177" i="9" s="1"/>
  <c r="K265" i="9"/>
  <c r="N265" i="9" s="1"/>
  <c r="O265" i="9" s="1"/>
  <c r="K232" i="9"/>
  <c r="N232" i="9" s="1"/>
  <c r="O232" i="9" s="1"/>
  <c r="K171" i="9"/>
  <c r="N171" i="9" s="1"/>
  <c r="O171" i="9" s="1"/>
  <c r="K138" i="9"/>
  <c r="N138" i="9" s="1"/>
  <c r="O138" i="9" s="1"/>
  <c r="K142" i="9"/>
  <c r="N142" i="9" s="1"/>
  <c r="O142" i="9" s="1"/>
  <c r="K222" i="9"/>
  <c r="N222" i="9" s="1"/>
  <c r="O222" i="9" s="1"/>
  <c r="K220" i="9"/>
  <c r="N220" i="9" s="1"/>
  <c r="O220" i="9" s="1"/>
  <c r="K958" i="9"/>
  <c r="N958" i="9" s="1"/>
  <c r="O958" i="9" s="1"/>
  <c r="K868" i="9"/>
  <c r="N868" i="9" s="1"/>
  <c r="O868" i="9" s="1"/>
  <c r="K936" i="9"/>
  <c r="N936" i="9" s="1"/>
  <c r="O936" i="9" s="1"/>
  <c r="K897" i="9"/>
  <c r="N897" i="9" s="1"/>
  <c r="O897" i="9" s="1"/>
  <c r="K785" i="9"/>
  <c r="N785" i="9" s="1"/>
  <c r="O785" i="9" s="1"/>
  <c r="K777" i="9"/>
  <c r="N777" i="9" s="1"/>
  <c r="O777" i="9" s="1"/>
  <c r="K815" i="9"/>
  <c r="N815" i="9" s="1"/>
  <c r="O815" i="9" s="1"/>
  <c r="K793" i="9"/>
  <c r="N793" i="9" s="1"/>
  <c r="O793" i="9" s="1"/>
  <c r="K739" i="9"/>
  <c r="N739" i="9" s="1"/>
  <c r="O739" i="9" s="1"/>
  <c r="K727" i="9"/>
  <c r="N727" i="9" s="1"/>
  <c r="O727" i="9" s="1"/>
  <c r="K674" i="9"/>
  <c r="N674" i="9" s="1"/>
  <c r="O674" i="9" s="1"/>
  <c r="K685" i="9"/>
  <c r="N685" i="9" s="1"/>
  <c r="O685" i="9" s="1"/>
  <c r="K821" i="9"/>
  <c r="N821" i="9" s="1"/>
  <c r="O821" i="9" s="1"/>
  <c r="K624" i="9"/>
  <c r="N624" i="9" s="1"/>
  <c r="O624" i="9" s="1"/>
  <c r="K713" i="9"/>
  <c r="N713" i="9" s="1"/>
  <c r="O713" i="9" s="1"/>
  <c r="K607" i="9"/>
  <c r="N607" i="9" s="1"/>
  <c r="O607" i="9" s="1"/>
  <c r="K591" i="9"/>
  <c r="N591" i="9" s="1"/>
  <c r="O591" i="9" s="1"/>
  <c r="K529" i="9"/>
  <c r="N529" i="9" s="1"/>
  <c r="O529" i="9" s="1"/>
  <c r="K401" i="9"/>
  <c r="N401" i="9" s="1"/>
  <c r="O401" i="9" s="1"/>
  <c r="K385" i="9"/>
  <c r="N385" i="9" s="1"/>
  <c r="O385" i="9" s="1"/>
  <c r="K383" i="9"/>
  <c r="N383" i="9" s="1"/>
  <c r="O383" i="9" s="1"/>
  <c r="K578" i="9"/>
  <c r="N578" i="9" s="1"/>
  <c r="O578" i="9" s="1"/>
  <c r="K570" i="9"/>
  <c r="N570" i="9" s="1"/>
  <c r="O570" i="9" s="1"/>
  <c r="K486" i="9"/>
  <c r="N486" i="9" s="1"/>
  <c r="O486" i="9" s="1"/>
  <c r="K429" i="9"/>
  <c r="N429" i="9" s="1"/>
  <c r="O429" i="9" s="1"/>
  <c r="K394" i="9"/>
  <c r="N394" i="9" s="1"/>
  <c r="O394" i="9" s="1"/>
  <c r="K344" i="9"/>
  <c r="N344" i="9" s="1"/>
  <c r="O344" i="9" s="1"/>
  <c r="K358" i="9"/>
  <c r="N358" i="9" s="1"/>
  <c r="O358" i="9" s="1"/>
  <c r="K12" i="9"/>
  <c r="N12" i="9" s="1"/>
  <c r="O12" i="9" s="1"/>
  <c r="K56" i="9"/>
  <c r="N56" i="9" s="1"/>
  <c r="O56" i="9" s="1"/>
  <c r="K51" i="9"/>
  <c r="N51" i="9" s="1"/>
  <c r="O51" i="9" s="1"/>
  <c r="K14" i="9"/>
  <c r="N14" i="9" s="1"/>
  <c r="O14" i="9" s="1"/>
  <c r="K42" i="9"/>
  <c r="N42" i="9" s="1"/>
  <c r="O42" i="9" s="1"/>
  <c r="K145" i="9"/>
  <c r="N145" i="9" s="1"/>
  <c r="O145" i="9" s="1"/>
  <c r="K161" i="9"/>
  <c r="N161" i="9" s="1"/>
  <c r="O161" i="9" s="1"/>
  <c r="K288" i="9"/>
  <c r="N288" i="9" s="1"/>
  <c r="O288" i="9" s="1"/>
  <c r="K243" i="9"/>
  <c r="N243" i="9" s="1"/>
  <c r="O243" i="9" s="1"/>
  <c r="K149" i="9"/>
  <c r="N149" i="9" s="1"/>
  <c r="O149" i="9" s="1"/>
  <c r="K169" i="9"/>
  <c r="N169" i="9" s="1"/>
  <c r="O169" i="9" s="1"/>
  <c r="K115" i="9"/>
  <c r="N115" i="9" s="1"/>
  <c r="O115" i="9" s="1"/>
  <c r="K86" i="9"/>
  <c r="N86" i="9" s="1"/>
  <c r="O86" i="9" s="1"/>
  <c r="K9" i="9"/>
  <c r="N9" i="9" s="1"/>
  <c r="O9" i="9" s="1"/>
  <c r="K139" i="9"/>
  <c r="N139" i="9" s="1"/>
  <c r="O139" i="9" s="1"/>
  <c r="K158" i="9"/>
  <c r="N158" i="9" s="1"/>
  <c r="O158" i="9" s="1"/>
  <c r="K213" i="9"/>
  <c r="N213" i="9" s="1"/>
  <c r="O213" i="9" s="1"/>
  <c r="E696" i="9"/>
  <c r="E465" i="9"/>
  <c r="E157" i="9"/>
  <c r="F639" i="9"/>
  <c r="F315" i="9"/>
  <c r="F33" i="9"/>
  <c r="D931" i="9"/>
  <c r="D166" i="9"/>
  <c r="D35" i="9"/>
  <c r="F881" i="9"/>
  <c r="F294" i="9"/>
  <c r="F85" i="9"/>
  <c r="D343" i="9"/>
  <c r="D301" i="9"/>
  <c r="D170" i="9"/>
  <c r="E576" i="9"/>
  <c r="E378" i="9"/>
  <c r="F238" i="9"/>
  <c r="F125" i="9"/>
  <c r="F11" i="9"/>
  <c r="D308" i="9"/>
  <c r="D140" i="9"/>
  <c r="E580" i="9"/>
  <c r="E321" i="9"/>
  <c r="E259" i="9"/>
  <c r="E76" i="9"/>
  <c r="E152" i="9"/>
  <c r="F233" i="9"/>
  <c r="F340" i="9"/>
  <c r="F304" i="9"/>
  <c r="F116" i="9"/>
  <c r="D271" i="9"/>
  <c r="D168" i="9"/>
  <c r="E634" i="9"/>
  <c r="E395" i="9"/>
  <c r="E305" i="9"/>
  <c r="E205" i="9"/>
  <c r="E83" i="9"/>
  <c r="F655" i="9"/>
  <c r="F178" i="9"/>
  <c r="F48" i="9"/>
  <c r="F355" i="9"/>
  <c r="D918" i="9"/>
  <c r="D330" i="9"/>
  <c r="D105" i="9"/>
  <c r="D263" i="9"/>
  <c r="D53" i="9"/>
  <c r="E914" i="9"/>
  <c r="E633" i="9"/>
  <c r="E149" i="9"/>
  <c r="F313" i="9"/>
  <c r="F426" i="9"/>
  <c r="F458" i="9"/>
  <c r="D300" i="9"/>
  <c r="D201" i="9"/>
  <c r="E274" i="9"/>
  <c r="E61" i="9"/>
  <c r="E216" i="9"/>
  <c r="E194" i="9"/>
  <c r="E230" i="9"/>
  <c r="E564" i="9"/>
  <c r="E303" i="9"/>
  <c r="E215" i="9"/>
  <c r="E52" i="9"/>
  <c r="F847" i="9"/>
  <c r="F859" i="9"/>
  <c r="F437" i="9"/>
  <c r="F433" i="9"/>
  <c r="D318" i="9"/>
  <c r="D167" i="9"/>
  <c r="D127" i="9"/>
  <c r="D217" i="9"/>
  <c r="D7" i="9"/>
  <c r="D582" i="9"/>
  <c r="F269" i="9"/>
  <c r="F324" i="9"/>
  <c r="F430" i="9"/>
  <c r="D296" i="9"/>
  <c r="D196" i="9"/>
  <c r="D70" i="9"/>
  <c r="D19" i="9"/>
  <c r="D40" i="9"/>
  <c r="E953" i="9"/>
  <c r="E250" i="9"/>
  <c r="E283" i="9"/>
  <c r="E36" i="9"/>
  <c r="E912" i="9"/>
  <c r="E505" i="9"/>
  <c r="E396" i="9"/>
  <c r="E82" i="9"/>
  <c r="F295" i="9"/>
  <c r="F86" i="9"/>
  <c r="D190" i="9"/>
  <c r="D160" i="9"/>
  <c r="D494" i="9"/>
  <c r="E653" i="9"/>
  <c r="E750" i="9"/>
  <c r="E690" i="9"/>
  <c r="E323" i="9"/>
  <c r="E461" i="9"/>
  <c r="E227" i="9"/>
  <c r="E712" i="9"/>
  <c r="E648" i="9"/>
  <c r="E292" i="9"/>
  <c r="E20" i="9"/>
  <c r="D408" i="9"/>
  <c r="D376" i="9"/>
  <c r="D358" i="9"/>
  <c r="D128" i="9"/>
  <c r="D27" i="9"/>
  <c r="D112" i="9"/>
  <c r="D68" i="9"/>
  <c r="D8" i="9"/>
  <c r="F647" i="9"/>
  <c r="F195" i="9"/>
  <c r="E249" i="9"/>
  <c r="E234" i="9"/>
  <c r="J903" i="9"/>
  <c r="J880" i="9"/>
  <c r="J856" i="9"/>
  <c r="J857" i="9"/>
  <c r="J659" i="9"/>
  <c r="J653" i="9"/>
  <c r="J284" i="9"/>
  <c r="J256" i="9"/>
  <c r="J250" i="9"/>
  <c r="J274" i="9"/>
  <c r="J248" i="9"/>
  <c r="J253" i="9"/>
  <c r="J204" i="9"/>
  <c r="J178" i="9"/>
  <c r="J240" i="9"/>
  <c r="J345" i="9"/>
  <c r="J36" i="9"/>
  <c r="J92" i="9"/>
  <c r="J191" i="9"/>
  <c r="J205" i="9"/>
  <c r="J212" i="9"/>
  <c r="J307" i="9"/>
  <c r="J315" i="9"/>
  <c r="J255" i="9"/>
  <c r="J241" i="9"/>
  <c r="J141" i="9"/>
  <c r="J313" i="9"/>
  <c r="J890" i="9"/>
  <c r="J879" i="9"/>
  <c r="J861" i="9"/>
  <c r="J322" i="9"/>
  <c r="J282" i="9"/>
  <c r="J304" i="9"/>
  <c r="J172" i="9"/>
  <c r="J50" i="9"/>
  <c r="J55" i="9"/>
  <c r="J101" i="9"/>
  <c r="J97" i="9"/>
  <c r="J261" i="9"/>
  <c r="J113" i="9"/>
  <c r="J353" i="9"/>
  <c r="J77" i="9"/>
  <c r="J8" i="9"/>
  <c r="J180" i="9"/>
  <c r="J166" i="9"/>
  <c r="J225" i="9"/>
  <c r="J321" i="9"/>
  <c r="J874" i="9"/>
  <c r="J668" i="9"/>
  <c r="J662" i="9"/>
  <c r="J654" i="9"/>
  <c r="J330" i="9"/>
  <c r="J316" i="9"/>
  <c r="J102" i="9"/>
  <c r="J245" i="9"/>
  <c r="J355" i="9"/>
  <c r="J13" i="9"/>
  <c r="J41" i="9"/>
  <c r="J100" i="9"/>
  <c r="J91" i="9"/>
  <c r="J215" i="9"/>
  <c r="J237" i="9"/>
  <c r="J895" i="9"/>
  <c r="J866" i="9"/>
  <c r="J839" i="9"/>
  <c r="J848" i="9"/>
  <c r="J849" i="9"/>
  <c r="J840" i="9"/>
  <c r="J656" i="9"/>
  <c r="J638" i="9"/>
  <c r="J272" i="9"/>
  <c r="J254" i="9"/>
  <c r="J252" i="9"/>
  <c r="J10" i="9"/>
  <c r="J15" i="9"/>
  <c r="J129" i="9"/>
  <c r="J122" i="9"/>
  <c r="J65" i="9"/>
  <c r="J20" i="9"/>
  <c r="J175" i="9"/>
  <c r="J363" i="9"/>
  <c r="J347" i="9"/>
  <c r="F984" i="9"/>
  <c r="J969" i="9"/>
  <c r="D975" i="9"/>
  <c r="J974" i="9"/>
  <c r="D959" i="9"/>
  <c r="J932" i="9"/>
  <c r="J939" i="9"/>
  <c r="J916" i="9"/>
  <c r="J960" i="9"/>
  <c r="D880" i="9"/>
  <c r="D868" i="9"/>
  <c r="J789" i="9"/>
  <c r="J781" i="9"/>
  <c r="F814" i="9"/>
  <c r="F827" i="9"/>
  <c r="F804" i="9"/>
  <c r="K706" i="9"/>
  <c r="N706" i="9" s="1"/>
  <c r="O706" i="9" s="1"/>
  <c r="D743" i="9"/>
  <c r="J694" i="9"/>
  <c r="J686" i="9"/>
  <c r="D679" i="9"/>
  <c r="F708" i="9"/>
  <c r="D645" i="9"/>
  <c r="D615" i="9"/>
  <c r="D601" i="9"/>
  <c r="J606" i="9"/>
  <c r="J602" i="9"/>
  <c r="F614" i="9"/>
  <c r="J526" i="9"/>
  <c r="F588" i="9"/>
  <c r="J509" i="9"/>
  <c r="E491" i="9"/>
  <c r="J477" i="9"/>
  <c r="F464" i="9"/>
  <c r="K440" i="9"/>
  <c r="N440" i="9" s="1"/>
  <c r="O440" i="9" s="1"/>
  <c r="F409" i="9"/>
  <c r="F399" i="9"/>
  <c r="F381" i="9"/>
  <c r="J484" i="9"/>
  <c r="D439" i="9"/>
  <c r="J420" i="9"/>
  <c r="J372" i="9"/>
  <c r="F366" i="9"/>
  <c r="K343" i="9"/>
  <c r="N343" i="9" s="1"/>
  <c r="O343" i="9" s="1"/>
  <c r="K314" i="9"/>
  <c r="N314" i="9" s="1"/>
  <c r="O314" i="9" s="1"/>
  <c r="K306" i="9"/>
  <c r="N306" i="9" s="1"/>
  <c r="O306" i="9" s="1"/>
  <c r="K274" i="9"/>
  <c r="N274" i="9" s="1"/>
  <c r="O274" i="9" s="1"/>
  <c r="K422" i="9"/>
  <c r="N422" i="9" s="1"/>
  <c r="O422" i="9" s="1"/>
  <c r="F379" i="9"/>
  <c r="F357" i="9"/>
  <c r="K935" i="9"/>
  <c r="N935" i="9" s="1"/>
  <c r="O935" i="9" s="1"/>
  <c r="K882" i="9"/>
  <c r="N882" i="9" s="1"/>
  <c r="O882" i="9" s="1"/>
  <c r="K858" i="9"/>
  <c r="N858" i="9" s="1"/>
  <c r="O858" i="9" s="1"/>
  <c r="K889" i="9"/>
  <c r="N889" i="9" s="1"/>
  <c r="O889" i="9" s="1"/>
  <c r="K837" i="9"/>
  <c r="N837" i="9" s="1"/>
  <c r="O837" i="9" s="1"/>
  <c r="K846" i="9"/>
  <c r="N846" i="9" s="1"/>
  <c r="O846" i="9" s="1"/>
  <c r="K904" i="9"/>
  <c r="N904" i="9" s="1"/>
  <c r="O904" i="9" s="1"/>
  <c r="K819" i="9"/>
  <c r="N819" i="9" s="1"/>
  <c r="O819" i="9" s="1"/>
  <c r="K795" i="9"/>
  <c r="N795" i="9" s="1"/>
  <c r="O795" i="9" s="1"/>
  <c r="K917" i="9"/>
  <c r="N917" i="9" s="1"/>
  <c r="O917" i="9" s="1"/>
  <c r="K809" i="9"/>
  <c r="N809" i="9" s="1"/>
  <c r="O809" i="9" s="1"/>
  <c r="K648" i="9"/>
  <c r="N648" i="9" s="1"/>
  <c r="O648" i="9" s="1"/>
  <c r="K805" i="9"/>
  <c r="N805" i="9" s="1"/>
  <c r="O805" i="9" s="1"/>
  <c r="K608" i="9"/>
  <c r="N608" i="9" s="1"/>
  <c r="O608" i="9" s="1"/>
  <c r="K651" i="9"/>
  <c r="N651" i="9" s="1"/>
  <c r="O651" i="9" s="1"/>
  <c r="K490" i="9"/>
  <c r="N490" i="9" s="1"/>
  <c r="O490" i="9" s="1"/>
  <c r="K425" i="9"/>
  <c r="N425" i="9" s="1"/>
  <c r="O425" i="9" s="1"/>
  <c r="K390" i="9"/>
  <c r="N390" i="9" s="1"/>
  <c r="O390" i="9" s="1"/>
  <c r="K384" i="9"/>
  <c r="N384" i="9" s="1"/>
  <c r="O384" i="9" s="1"/>
  <c r="K360" i="9"/>
  <c r="N360" i="9" s="1"/>
  <c r="O360" i="9" s="1"/>
  <c r="K64" i="9"/>
  <c r="N64" i="9" s="1"/>
  <c r="O64" i="9" s="1"/>
  <c r="K90" i="9"/>
  <c r="N90" i="9" s="1"/>
  <c r="O90" i="9" s="1"/>
  <c r="K279" i="9"/>
  <c r="N279" i="9" s="1"/>
  <c r="O279" i="9" s="1"/>
  <c r="K331" i="9"/>
  <c r="N331" i="9" s="1"/>
  <c r="O331" i="9" s="1"/>
  <c r="K227" i="9"/>
  <c r="N227" i="9" s="1"/>
  <c r="O227" i="9" s="1"/>
  <c r="K133" i="9"/>
  <c r="N133" i="9" s="1"/>
  <c r="O133" i="9" s="1"/>
  <c r="K165" i="9"/>
  <c r="N165" i="9" s="1"/>
  <c r="O165" i="9" s="1"/>
  <c r="K373" i="9"/>
  <c r="N373" i="9" s="1"/>
  <c r="O373" i="9" s="1"/>
  <c r="K114" i="9"/>
  <c r="N114" i="9" s="1"/>
  <c r="O114" i="9" s="1"/>
  <c r="K108" i="9"/>
  <c r="N108" i="9" s="1"/>
  <c r="O108" i="9" s="1"/>
  <c r="K112" i="9"/>
  <c r="N112" i="9" s="1"/>
  <c r="O112" i="9" s="1"/>
  <c r="K106" i="9"/>
  <c r="N106" i="9" s="1"/>
  <c r="O106" i="9" s="1"/>
  <c r="K190" i="9"/>
  <c r="N190" i="9" s="1"/>
  <c r="O190" i="9" s="1"/>
  <c r="K238" i="9"/>
  <c r="N238" i="9" s="1"/>
  <c r="O238" i="9" s="1"/>
  <c r="K173" i="9"/>
  <c r="N173" i="9" s="1"/>
  <c r="O173" i="9" s="1"/>
  <c r="K132" i="9"/>
  <c r="N132" i="9" s="1"/>
  <c r="O132" i="9" s="1"/>
  <c r="K910" i="9"/>
  <c r="N910" i="9" s="1"/>
  <c r="O910" i="9" s="1"/>
  <c r="K860" i="9"/>
  <c r="N860" i="9" s="1"/>
  <c r="O860" i="9" s="1"/>
  <c r="K950" i="9"/>
  <c r="N950" i="9" s="1"/>
  <c r="O950" i="9" s="1"/>
  <c r="K912" i="9"/>
  <c r="N912" i="9" s="1"/>
  <c r="O912" i="9" s="1"/>
  <c r="K908" i="9"/>
  <c r="N908" i="9" s="1"/>
  <c r="O908" i="9" s="1"/>
  <c r="K898" i="9"/>
  <c r="N898" i="9" s="1"/>
  <c r="O898" i="9" s="1"/>
  <c r="K823" i="9"/>
  <c r="N823" i="9" s="1"/>
  <c r="O823" i="9" s="1"/>
  <c r="K707" i="9"/>
  <c r="N707" i="9" s="1"/>
  <c r="O707" i="9" s="1"/>
  <c r="K672" i="9"/>
  <c r="N672" i="9" s="1"/>
  <c r="O672" i="9" s="1"/>
  <c r="K675" i="9"/>
  <c r="N675" i="9" s="1"/>
  <c r="O675" i="9" s="1"/>
  <c r="K671" i="9"/>
  <c r="N671" i="9" s="1"/>
  <c r="O671" i="9" s="1"/>
  <c r="K655" i="9"/>
  <c r="N655" i="9" s="1"/>
  <c r="O655" i="9" s="1"/>
  <c r="K626" i="9"/>
  <c r="N626" i="9" s="1"/>
  <c r="O626" i="9" s="1"/>
  <c r="K610" i="9"/>
  <c r="N610" i="9" s="1"/>
  <c r="O610" i="9" s="1"/>
  <c r="K681" i="9"/>
  <c r="N681" i="9" s="1"/>
  <c r="O681" i="9" s="1"/>
  <c r="K669" i="9"/>
  <c r="N669" i="9" s="1"/>
  <c r="O669" i="9" s="1"/>
  <c r="K537" i="9"/>
  <c r="N537" i="9" s="1"/>
  <c r="O537" i="9" s="1"/>
  <c r="K533" i="9"/>
  <c r="N533" i="9" s="1"/>
  <c r="O533" i="9" s="1"/>
  <c r="K625" i="9"/>
  <c r="N625" i="9" s="1"/>
  <c r="O625" i="9" s="1"/>
  <c r="K617" i="9"/>
  <c r="N617" i="9" s="1"/>
  <c r="O617" i="9" s="1"/>
  <c r="K502" i="9"/>
  <c r="N502" i="9" s="1"/>
  <c r="O502" i="9" s="1"/>
  <c r="K462" i="9"/>
  <c r="N462" i="9" s="1"/>
  <c r="O462" i="9" s="1"/>
  <c r="K374" i="9"/>
  <c r="N374" i="9" s="1"/>
  <c r="O374" i="9" s="1"/>
  <c r="K32" i="9"/>
  <c r="N32" i="9" s="1"/>
  <c r="O32" i="9" s="1"/>
  <c r="K48" i="9"/>
  <c r="N48" i="9" s="1"/>
  <c r="O48" i="9" s="1"/>
  <c r="K123" i="9"/>
  <c r="N123" i="9" s="1"/>
  <c r="O123" i="9" s="1"/>
  <c r="K59" i="9"/>
  <c r="N59" i="9" s="1"/>
  <c r="O59" i="9" s="1"/>
  <c r="K87" i="9"/>
  <c r="N87" i="9" s="1"/>
  <c r="O87" i="9" s="1"/>
  <c r="K135" i="9"/>
  <c r="N135" i="9" s="1"/>
  <c r="O135" i="9" s="1"/>
  <c r="K283" i="9"/>
  <c r="N283" i="9" s="1"/>
  <c r="O283" i="9" s="1"/>
  <c r="K339" i="9"/>
  <c r="N339" i="9" s="1"/>
  <c r="O339" i="9" s="1"/>
  <c r="K260" i="9"/>
  <c r="N260" i="9" s="1"/>
  <c r="O260" i="9" s="1"/>
  <c r="K268" i="9"/>
  <c r="N268" i="9" s="1"/>
  <c r="O268" i="9" s="1"/>
  <c r="K276" i="9"/>
  <c r="N276" i="9" s="1"/>
  <c r="O276" i="9" s="1"/>
  <c r="K324" i="9"/>
  <c r="N324" i="9" s="1"/>
  <c r="O324" i="9" s="1"/>
  <c r="K163" i="9"/>
  <c r="N163" i="9" s="1"/>
  <c r="O163" i="9" s="1"/>
  <c r="K337" i="9"/>
  <c r="N337" i="9" s="1"/>
  <c r="O337" i="9" s="1"/>
  <c r="K357" i="9"/>
  <c r="N357" i="9" s="1"/>
  <c r="O357" i="9" s="1"/>
  <c r="K105" i="9"/>
  <c r="N105" i="9" s="1"/>
  <c r="O105" i="9" s="1"/>
  <c r="K127" i="9"/>
  <c r="N127" i="9" s="1"/>
  <c r="O127" i="9" s="1"/>
  <c r="K137" i="9"/>
  <c r="N137" i="9" s="1"/>
  <c r="O137" i="9" s="1"/>
  <c r="K209" i="9"/>
  <c r="N209" i="9" s="1"/>
  <c r="O209" i="9" s="1"/>
  <c r="K110" i="9"/>
  <c r="N110" i="9" s="1"/>
  <c r="O110" i="9" s="1"/>
  <c r="K229" i="9"/>
  <c r="N229" i="9" s="1"/>
  <c r="O229" i="9" s="1"/>
  <c r="K116" i="9"/>
  <c r="N116" i="9" s="1"/>
  <c r="O116" i="9" s="1"/>
  <c r="K164" i="9"/>
  <c r="N164" i="9" s="1"/>
  <c r="O164" i="9" s="1"/>
  <c r="K969" i="9"/>
  <c r="N969" i="9" s="1"/>
  <c r="O969" i="9" s="1"/>
  <c r="K874" i="9"/>
  <c r="N874" i="9" s="1"/>
  <c r="O874" i="9" s="1"/>
  <c r="K923" i="9"/>
  <c r="N923" i="9" s="1"/>
  <c r="O923" i="9" s="1"/>
  <c r="K942" i="9"/>
  <c r="N942" i="9" s="1"/>
  <c r="O942" i="9" s="1"/>
  <c r="K780" i="9"/>
  <c r="N780" i="9" s="1"/>
  <c r="O780" i="9" s="1"/>
  <c r="K668" i="9"/>
  <c r="N668" i="9" s="1"/>
  <c r="O668" i="9" s="1"/>
  <c r="K662" i="9"/>
  <c r="N662" i="9" s="1"/>
  <c r="O662" i="9" s="1"/>
  <c r="K654" i="9"/>
  <c r="N654" i="9" s="1"/>
  <c r="O654" i="9" s="1"/>
  <c r="K689" i="9"/>
  <c r="N689" i="9" s="1"/>
  <c r="O689" i="9" s="1"/>
  <c r="K517" i="9"/>
  <c r="N517" i="9" s="1"/>
  <c r="O517" i="9" s="1"/>
  <c r="K497" i="9"/>
  <c r="N497" i="9" s="1"/>
  <c r="O497" i="9" s="1"/>
  <c r="K453" i="9"/>
  <c r="N453" i="9" s="1"/>
  <c r="O453" i="9" s="1"/>
  <c r="K405" i="9"/>
  <c r="N405" i="9" s="1"/>
  <c r="O405" i="9" s="1"/>
  <c r="K395" i="9"/>
  <c r="N395" i="9" s="1"/>
  <c r="O395" i="9" s="1"/>
  <c r="K554" i="9"/>
  <c r="N554" i="9" s="1"/>
  <c r="O554" i="9" s="1"/>
  <c r="K498" i="9"/>
  <c r="N498" i="9" s="1"/>
  <c r="O498" i="9" s="1"/>
  <c r="K494" i="9"/>
  <c r="N494" i="9" s="1"/>
  <c r="O494" i="9" s="1"/>
  <c r="K458" i="9"/>
  <c r="N458" i="9" s="1"/>
  <c r="O458" i="9" s="1"/>
  <c r="K441" i="9"/>
  <c r="N441" i="9" s="1"/>
  <c r="O441" i="9" s="1"/>
  <c r="K91" i="9"/>
  <c r="N91" i="9" s="1"/>
  <c r="O91" i="9" s="1"/>
  <c r="K316" i="9"/>
  <c r="N316" i="9" s="1"/>
  <c r="O316" i="9" s="1"/>
  <c r="K355" i="9"/>
  <c r="N355" i="9" s="1"/>
  <c r="O355" i="9" s="1"/>
  <c r="K100" i="9"/>
  <c r="N100" i="9" s="1"/>
  <c r="O100" i="9" s="1"/>
  <c r="K13" i="9"/>
  <c r="N13" i="9" s="1"/>
  <c r="O13" i="9" s="1"/>
  <c r="K215" i="9"/>
  <c r="N215" i="9" s="1"/>
  <c r="O215" i="9" s="1"/>
  <c r="K237" i="9"/>
  <c r="N237" i="9" s="1"/>
  <c r="O237" i="9" s="1"/>
  <c r="K102" i="9"/>
  <c r="N102" i="9" s="1"/>
  <c r="O102" i="9" s="1"/>
  <c r="K41" i="9"/>
  <c r="N41" i="9" s="1"/>
  <c r="O41" i="9" s="1"/>
  <c r="K245" i="9"/>
  <c r="N245" i="9" s="1"/>
  <c r="O245" i="9" s="1"/>
  <c r="K922" i="9"/>
  <c r="N922" i="9" s="1"/>
  <c r="O922" i="9" s="1"/>
  <c r="K932" i="9"/>
  <c r="N932" i="9" s="1"/>
  <c r="O932" i="9" s="1"/>
  <c r="K905" i="9"/>
  <c r="N905" i="9" s="1"/>
  <c r="O905" i="9" s="1"/>
  <c r="K899" i="9"/>
  <c r="N899" i="9" s="1"/>
  <c r="O899" i="9" s="1"/>
  <c r="K869" i="9"/>
  <c r="N869" i="9" s="1"/>
  <c r="O869" i="9" s="1"/>
  <c r="K847" i="9"/>
  <c r="N847" i="9" s="1"/>
  <c r="O847" i="9" s="1"/>
  <c r="K843" i="9"/>
  <c r="N843" i="9" s="1"/>
  <c r="O843" i="9" s="1"/>
  <c r="K852" i="9"/>
  <c r="N852" i="9" s="1"/>
  <c r="O852" i="9" s="1"/>
  <c r="K788" i="9"/>
  <c r="N788" i="9" s="1"/>
  <c r="O788" i="9" s="1"/>
  <c r="K801" i="9"/>
  <c r="N801" i="9" s="1"/>
  <c r="O801" i="9" s="1"/>
  <c r="K660" i="9"/>
  <c r="N660" i="9" s="1"/>
  <c r="O660" i="9" s="1"/>
  <c r="K749" i="9"/>
  <c r="N749" i="9" s="1"/>
  <c r="O749" i="9" s="1"/>
  <c r="K717" i="9"/>
  <c r="N717" i="9" s="1"/>
  <c r="O717" i="9" s="1"/>
  <c r="K615" i="9"/>
  <c r="N615" i="9" s="1"/>
  <c r="O615" i="9" s="1"/>
  <c r="K571" i="9"/>
  <c r="N571" i="9" s="1"/>
  <c r="O571" i="9" s="1"/>
  <c r="K513" i="9"/>
  <c r="N513" i="9" s="1"/>
  <c r="O513" i="9" s="1"/>
  <c r="K509" i="9"/>
  <c r="N509" i="9" s="1"/>
  <c r="O509" i="9" s="1"/>
  <c r="K473" i="9"/>
  <c r="N473" i="9" s="1"/>
  <c r="O473" i="9" s="1"/>
  <c r="K457" i="9"/>
  <c r="N457" i="9" s="1"/>
  <c r="O457" i="9" s="1"/>
  <c r="K449" i="9"/>
  <c r="N449" i="9" s="1"/>
  <c r="O449" i="9" s="1"/>
  <c r="K602" i="9"/>
  <c r="N602" i="9" s="1"/>
  <c r="O602" i="9" s="1"/>
  <c r="K546" i="9"/>
  <c r="N546" i="9" s="1"/>
  <c r="O546" i="9" s="1"/>
  <c r="K474" i="9"/>
  <c r="N474" i="9" s="1"/>
  <c r="O474" i="9" s="1"/>
  <c r="K470" i="9"/>
  <c r="N470" i="9" s="1"/>
  <c r="O470" i="9" s="1"/>
  <c r="K406" i="9"/>
  <c r="N406" i="9" s="1"/>
  <c r="O406" i="9" s="1"/>
  <c r="K370" i="9"/>
  <c r="N370" i="9" s="1"/>
  <c r="O370" i="9" s="1"/>
  <c r="K366" i="9"/>
  <c r="N366" i="9" s="1"/>
  <c r="O366" i="9" s="1"/>
  <c r="K84" i="9"/>
  <c r="N84" i="9" s="1"/>
  <c r="O84" i="9" s="1"/>
  <c r="K83" i="9"/>
  <c r="N83" i="9" s="1"/>
  <c r="O83" i="9" s="1"/>
  <c r="K99" i="9"/>
  <c r="N99" i="9" s="1"/>
  <c r="O99" i="9" s="1"/>
  <c r="K74" i="9"/>
  <c r="N74" i="9" s="1"/>
  <c r="O74" i="9" s="1"/>
  <c r="K192" i="9"/>
  <c r="N192" i="9" s="1"/>
  <c r="O192" i="9" s="1"/>
  <c r="K430" i="9"/>
  <c r="N430" i="9" s="1"/>
  <c r="O430" i="9" s="1"/>
  <c r="K244" i="9"/>
  <c r="N244" i="9" s="1"/>
  <c r="O244" i="9" s="1"/>
  <c r="K320" i="9"/>
  <c r="N320" i="9" s="1"/>
  <c r="O320" i="9" s="1"/>
  <c r="K379" i="9"/>
  <c r="N379" i="9" s="1"/>
  <c r="O379" i="9" s="1"/>
  <c r="K61" i="9"/>
  <c r="N61" i="9" s="1"/>
  <c r="O61" i="9" s="1"/>
  <c r="K203" i="9"/>
  <c r="N203" i="9" s="1"/>
  <c r="O203" i="9" s="1"/>
  <c r="K189" i="9"/>
  <c r="N189" i="9" s="1"/>
  <c r="O189" i="9" s="1"/>
  <c r="K66" i="9"/>
  <c r="N66" i="9" s="1"/>
  <c r="O66" i="9" s="1"/>
  <c r="K82" i="9"/>
  <c r="N82" i="9" s="1"/>
  <c r="O82" i="9" s="1"/>
  <c r="K107" i="9"/>
  <c r="N107" i="9" s="1"/>
  <c r="O107" i="9" s="1"/>
  <c r="K200" i="9"/>
  <c r="N200" i="9" s="1"/>
  <c r="O200" i="9" s="1"/>
  <c r="K85" i="9"/>
  <c r="N85" i="9" s="1"/>
  <c r="O85" i="9" s="1"/>
  <c r="K150" i="9"/>
  <c r="N150" i="9" s="1"/>
  <c r="O150" i="9" s="1"/>
  <c r="K206" i="9"/>
  <c r="N206" i="9" s="1"/>
  <c r="O206" i="9" s="1"/>
  <c r="K104" i="9"/>
  <c r="N104" i="9" s="1"/>
  <c r="O104" i="9" s="1"/>
  <c r="K148" i="9"/>
  <c r="N148" i="9" s="1"/>
  <c r="O148" i="9" s="1"/>
  <c r="K953" i="9"/>
  <c r="N953" i="9" s="1"/>
  <c r="O953" i="9" s="1"/>
  <c r="K927" i="9"/>
  <c r="N927" i="9" s="1"/>
  <c r="O927" i="9" s="1"/>
  <c r="K881" i="9"/>
  <c r="N881" i="9" s="1"/>
  <c r="O881" i="9" s="1"/>
  <c r="K877" i="9"/>
  <c r="N877" i="9" s="1"/>
  <c r="O877" i="9" s="1"/>
  <c r="K853" i="9"/>
  <c r="N853" i="9" s="1"/>
  <c r="O853" i="9" s="1"/>
  <c r="K845" i="9"/>
  <c r="N845" i="9" s="1"/>
  <c r="O845" i="9" s="1"/>
  <c r="K841" i="9"/>
  <c r="N841" i="9" s="1"/>
  <c r="O841" i="9" s="1"/>
  <c r="K844" i="9"/>
  <c r="N844" i="9" s="1"/>
  <c r="O844" i="9" s="1"/>
  <c r="K913" i="9"/>
  <c r="N913" i="9" s="1"/>
  <c r="O913" i="9" s="1"/>
  <c r="K896" i="9"/>
  <c r="N896" i="9" s="1"/>
  <c r="O896" i="9" s="1"/>
  <c r="K799" i="9"/>
  <c r="N799" i="9" s="1"/>
  <c r="O799" i="9" s="1"/>
  <c r="K786" i="9"/>
  <c r="N786" i="9" s="1"/>
  <c r="O786" i="9" s="1"/>
  <c r="K825" i="9"/>
  <c r="N825" i="9" s="1"/>
  <c r="O825" i="9" s="1"/>
  <c r="K747" i="9"/>
  <c r="N747" i="9" s="1"/>
  <c r="O747" i="9" s="1"/>
  <c r="K683" i="9"/>
  <c r="N683" i="9" s="1"/>
  <c r="O683" i="9" s="1"/>
  <c r="K670" i="9"/>
  <c r="N670" i="9" s="1"/>
  <c r="O670" i="9" s="1"/>
  <c r="K652" i="9"/>
  <c r="N652" i="9" s="1"/>
  <c r="O652" i="9" s="1"/>
  <c r="K644" i="9"/>
  <c r="N644" i="9" s="1"/>
  <c r="O644" i="9" s="1"/>
  <c r="K614" i="9"/>
  <c r="N614" i="9" s="1"/>
  <c r="O614" i="9" s="1"/>
  <c r="K599" i="9"/>
  <c r="N599" i="9" s="1"/>
  <c r="O599" i="9" s="1"/>
  <c r="K563" i="9"/>
  <c r="N563" i="9" s="1"/>
  <c r="O563" i="9" s="1"/>
  <c r="K561" i="9"/>
  <c r="N561" i="9" s="1"/>
  <c r="O561" i="9" s="1"/>
  <c r="K553" i="9"/>
  <c r="N553" i="9" s="1"/>
  <c r="O553" i="9" s="1"/>
  <c r="K541" i="9"/>
  <c r="N541" i="9" s="1"/>
  <c r="O541" i="9" s="1"/>
  <c r="K525" i="9"/>
  <c r="N525" i="9" s="1"/>
  <c r="O525" i="9" s="1"/>
  <c r="K477" i="9"/>
  <c r="N477" i="9" s="1"/>
  <c r="O477" i="9" s="1"/>
  <c r="K600" i="9"/>
  <c r="N600" i="9" s="1"/>
  <c r="O600" i="9" s="1"/>
  <c r="K641" i="9"/>
  <c r="N641" i="9" s="1"/>
  <c r="O641" i="9" s="1"/>
  <c r="K582" i="9"/>
  <c r="N582" i="9" s="1"/>
  <c r="O582" i="9" s="1"/>
  <c r="K381" i="9"/>
  <c r="N381" i="9" s="1"/>
  <c r="O381" i="9" s="1"/>
  <c r="K538" i="9"/>
  <c r="N538" i="9" s="1"/>
  <c r="O538" i="9" s="1"/>
  <c r="K376" i="9"/>
  <c r="N376" i="9" s="1"/>
  <c r="O376" i="9" s="1"/>
  <c r="K52" i="9"/>
  <c r="N52" i="9" s="1"/>
  <c r="O52" i="9" s="1"/>
  <c r="K67" i="9"/>
  <c r="N67" i="9" s="1"/>
  <c r="O67" i="9" s="1"/>
  <c r="K22" i="9"/>
  <c r="N22" i="9" s="1"/>
  <c r="O22" i="9" s="1"/>
  <c r="K54" i="9"/>
  <c r="N54" i="9" s="1"/>
  <c r="O54" i="9" s="1"/>
  <c r="K291" i="9"/>
  <c r="N291" i="9" s="1"/>
  <c r="O291" i="9" s="1"/>
  <c r="K303" i="9"/>
  <c r="N303" i="9" s="1"/>
  <c r="O303" i="9" s="1"/>
  <c r="K264" i="9"/>
  <c r="N264" i="9" s="1"/>
  <c r="O264" i="9" s="1"/>
  <c r="K187" i="9"/>
  <c r="N187" i="9" s="1"/>
  <c r="O187" i="9" s="1"/>
  <c r="K231" i="9"/>
  <c r="N231" i="9" s="1"/>
  <c r="O231" i="9" s="1"/>
  <c r="K221" i="9"/>
  <c r="N221" i="9" s="1"/>
  <c r="O221" i="9" s="1"/>
  <c r="K285" i="9"/>
  <c r="N285" i="9" s="1"/>
  <c r="O285" i="9" s="1"/>
  <c r="K333" i="9"/>
  <c r="N333" i="9" s="1"/>
  <c r="O333" i="9" s="1"/>
  <c r="K573" i="9"/>
  <c r="N573" i="9" s="1"/>
  <c r="O573" i="9" s="1"/>
  <c r="K589" i="9"/>
  <c r="N589" i="9" s="1"/>
  <c r="O589" i="9" s="1"/>
  <c r="K259" i="9"/>
  <c r="N259" i="9" s="1"/>
  <c r="O259" i="9" s="1"/>
  <c r="K144" i="9"/>
  <c r="N144" i="9" s="1"/>
  <c r="O144" i="9" s="1"/>
  <c r="K69" i="9"/>
  <c r="N69" i="9" s="1"/>
  <c r="O69" i="9" s="1"/>
  <c r="D385" i="9"/>
  <c r="D118" i="9"/>
  <c r="D526" i="9"/>
  <c r="F842" i="9"/>
  <c r="F637" i="9"/>
  <c r="E818" i="9"/>
  <c r="E440" i="9"/>
  <c r="D607" i="9"/>
  <c r="D169" i="9"/>
  <c r="E924" i="9"/>
  <c r="E328" i="9"/>
  <c r="E316" i="9"/>
  <c r="F119" i="9"/>
  <c r="F113" i="9"/>
  <c r="D368" i="9"/>
  <c r="D193" i="9"/>
  <c r="E281" i="9"/>
  <c r="E206" i="9"/>
  <c r="E211" i="9"/>
  <c r="F276" i="9"/>
  <c r="F115" i="9"/>
  <c r="F57" i="9"/>
  <c r="F478" i="9"/>
  <c r="D336" i="9"/>
  <c r="D214" i="9"/>
  <c r="D187" i="9"/>
  <c r="D148" i="9"/>
  <c r="E754" i="9"/>
  <c r="E532" i="9"/>
  <c r="E286" i="9"/>
  <c r="E45" i="9"/>
  <c r="E574" i="9"/>
  <c r="E482" i="9"/>
  <c r="E308" i="9"/>
  <c r="E140" i="9"/>
  <c r="D380" i="9"/>
  <c r="D325" i="9"/>
  <c r="D121" i="9"/>
  <c r="F185" i="9"/>
  <c r="F23" i="9"/>
  <c r="F506" i="9"/>
  <c r="E684" i="9"/>
  <c r="E452" i="9"/>
  <c r="E609" i="9"/>
  <c r="E55" i="9"/>
  <c r="E46" i="9"/>
  <c r="D224" i="9"/>
  <c r="D107" i="9"/>
  <c r="F877" i="9"/>
  <c r="F879" i="9"/>
  <c r="F241" i="9"/>
  <c r="F24" i="9"/>
  <c r="D306" i="9"/>
  <c r="D407" i="9"/>
  <c r="E284" i="9"/>
  <c r="E453" i="9"/>
  <c r="E364" i="9"/>
  <c r="E373" i="9"/>
  <c r="E857" i="9"/>
  <c r="E894" i="9"/>
  <c r="E601" i="9"/>
  <c r="E579" i="9"/>
  <c r="F257" i="9"/>
  <c r="F59" i="9"/>
  <c r="F66" i="9"/>
  <c r="F354" i="9"/>
  <c r="D388" i="9"/>
  <c r="D39" i="9"/>
  <c r="E553" i="9"/>
  <c r="E352" i="9"/>
  <c r="F215" i="9"/>
  <c r="F303" i="9"/>
  <c r="F52" i="9"/>
  <c r="D402" i="9"/>
  <c r="D282" i="9"/>
  <c r="D47" i="9"/>
  <c r="D96" i="9"/>
  <c r="E730" i="9"/>
  <c r="E318" i="9"/>
  <c r="E7" i="9"/>
  <c r="E127" i="9"/>
  <c r="E217" i="9"/>
  <c r="E582" i="9"/>
  <c r="E167" i="9"/>
  <c r="D930" i="9"/>
  <c r="D390" i="9"/>
  <c r="D320" i="9"/>
  <c r="D69" i="9"/>
  <c r="D450" i="9"/>
  <c r="E851" i="9"/>
  <c r="E337" i="9"/>
  <c r="E207" i="9"/>
  <c r="F311" i="9"/>
  <c r="F279" i="9"/>
  <c r="F266" i="9"/>
  <c r="E508" i="9"/>
  <c r="E293" i="9"/>
  <c r="E875" i="9"/>
  <c r="E496" i="9"/>
  <c r="E567" i="9"/>
  <c r="E310" i="9"/>
  <c r="E590" i="9"/>
  <c r="E173" i="9"/>
  <c r="E682" i="9"/>
  <c r="E296" i="9"/>
  <c r="E196" i="9"/>
  <c r="E70" i="9"/>
  <c r="E40" i="9"/>
  <c r="E19" i="9"/>
  <c r="D220" i="9"/>
  <c r="D156" i="9"/>
  <c r="E163" i="9"/>
  <c r="E174" i="9"/>
  <c r="D58" i="9"/>
  <c r="D50" i="9"/>
  <c r="E981" i="9"/>
  <c r="E694" i="9"/>
  <c r="E822" i="9"/>
  <c r="D348" i="9"/>
  <c r="D264" i="9"/>
  <c r="E100" i="9"/>
  <c r="E367" i="9"/>
  <c r="E190" i="9"/>
  <c r="E160" i="9"/>
  <c r="F653" i="9"/>
  <c r="F323" i="9"/>
  <c r="F227" i="9"/>
  <c r="D159" i="9"/>
  <c r="D438" i="9"/>
  <c r="E78" i="9"/>
  <c r="E114" i="9"/>
  <c r="E219" i="9"/>
  <c r="E44" i="9"/>
  <c r="E179" i="9"/>
  <c r="E109" i="9"/>
  <c r="D338" i="9"/>
  <c r="D231" i="9"/>
  <c r="F56" i="9"/>
  <c r="F65" i="9"/>
  <c r="D374" i="9"/>
  <c r="D297" i="9"/>
  <c r="D345" i="9"/>
  <c r="E959" i="9"/>
  <c r="E651" i="9"/>
  <c r="E317" i="9"/>
  <c r="E129" i="9"/>
  <c r="E145" i="9"/>
  <c r="F122" i="9"/>
  <c r="F442" i="9"/>
  <c r="F351" i="9"/>
  <c r="E665" i="9"/>
  <c r="E291" i="9"/>
  <c r="E235" i="9"/>
  <c r="E243" i="9"/>
  <c r="F292" i="9"/>
  <c r="F20" i="9"/>
  <c r="D331" i="9"/>
  <c r="D218" i="9"/>
  <c r="E408" i="9"/>
  <c r="E376" i="9"/>
  <c r="E358" i="9"/>
  <c r="E112" i="9"/>
  <c r="E128" i="9"/>
  <c r="E27" i="9"/>
  <c r="D935" i="9"/>
  <c r="D403" i="9"/>
  <c r="E575" i="9"/>
  <c r="E8" i="9"/>
  <c r="E68" i="9"/>
  <c r="D606" i="9"/>
  <c r="D248" i="9"/>
  <c r="D111" i="9"/>
  <c r="D25" i="9"/>
  <c r="D414" i="9"/>
  <c r="E975" i="9"/>
  <c r="E138" i="9"/>
  <c r="D204" i="9"/>
  <c r="D51" i="9"/>
  <c r="D13" i="9"/>
  <c r="E925" i="9"/>
  <c r="E387" i="9"/>
  <c r="E571" i="9"/>
  <c r="E106" i="9"/>
  <c r="E514" i="9"/>
  <c r="E79" i="9"/>
  <c r="F155" i="9"/>
  <c r="F64" i="9"/>
  <c r="F38" i="9"/>
  <c r="D333" i="9"/>
  <c r="D81" i="9"/>
  <c r="E742" i="9"/>
  <c r="E706" i="9"/>
  <c r="E501" i="9"/>
  <c r="E135" i="9"/>
  <c r="F883" i="9"/>
  <c r="F189" i="9"/>
  <c r="F332" i="9"/>
  <c r="F162" i="9"/>
  <c r="F154" i="9"/>
  <c r="E965" i="9"/>
  <c r="E492" i="9"/>
  <c r="E629" i="9"/>
  <c r="E278" i="9"/>
  <c r="E143" i="9"/>
  <c r="E375" i="9"/>
  <c r="E99" i="9"/>
  <c r="E30" i="9"/>
  <c r="F869" i="9"/>
  <c r="F255" i="9"/>
  <c r="F97" i="9"/>
  <c r="E93" i="9"/>
  <c r="E240" i="9"/>
  <c r="E183" i="9"/>
  <c r="E202" i="9"/>
  <c r="F249" i="9"/>
  <c r="F234" i="9"/>
  <c r="I917" i="9"/>
  <c r="I904" i="9"/>
  <c r="I889" i="9"/>
  <c r="I882" i="9"/>
  <c r="I858" i="9"/>
  <c r="I846" i="9"/>
  <c r="I837" i="9"/>
  <c r="I651" i="9"/>
  <c r="I608" i="9"/>
  <c r="I648" i="9"/>
  <c r="I390" i="9"/>
  <c r="I384" i="9"/>
  <c r="I360" i="9"/>
  <c r="I106" i="9"/>
  <c r="I173" i="9"/>
  <c r="I132" i="9"/>
  <c r="I64" i="9"/>
  <c r="I90" i="9"/>
  <c r="I190" i="9"/>
  <c r="I238" i="9"/>
  <c r="I133" i="9"/>
  <c r="I165" i="9"/>
  <c r="I227" i="9"/>
  <c r="I114" i="9"/>
  <c r="I108" i="9"/>
  <c r="I112" i="9"/>
  <c r="I279" i="9"/>
  <c r="I331" i="9"/>
  <c r="I900" i="9"/>
  <c r="I892" i="9"/>
  <c r="I872" i="9"/>
  <c r="I643" i="9"/>
  <c r="I650" i="9"/>
  <c r="I382" i="9"/>
  <c r="I312" i="9"/>
  <c r="I308" i="9"/>
  <c r="I403" i="9"/>
  <c r="I289" i="9"/>
  <c r="I60" i="9"/>
  <c r="I76" i="9"/>
  <c r="I109" i="9"/>
  <c r="I249" i="9"/>
  <c r="I94" i="9"/>
  <c r="I93" i="9"/>
  <c r="I89" i="9"/>
  <c r="I319" i="9"/>
  <c r="I999" i="9"/>
  <c r="I898" i="9"/>
  <c r="I860" i="9"/>
  <c r="I675" i="9"/>
  <c r="I671" i="9"/>
  <c r="I669" i="9"/>
  <c r="I655" i="9"/>
  <c r="I672" i="9"/>
  <c r="I625" i="9"/>
  <c r="I617" i="9"/>
  <c r="I626" i="9"/>
  <c r="I610" i="9"/>
  <c r="I374" i="9"/>
  <c r="I324" i="9"/>
  <c r="I310" i="9"/>
  <c r="I110" i="9"/>
  <c r="I209" i="9"/>
  <c r="I116" i="9"/>
  <c r="I164" i="9"/>
  <c r="I337" i="9"/>
  <c r="I32" i="9"/>
  <c r="I48" i="9"/>
  <c r="I123" i="9"/>
  <c r="I59" i="9"/>
  <c r="I87" i="9"/>
  <c r="I135" i="9"/>
  <c r="I229" i="9"/>
  <c r="I163" i="9"/>
  <c r="I105" i="9"/>
  <c r="I127" i="9"/>
  <c r="I137" i="9"/>
  <c r="I283" i="9"/>
  <c r="I970" i="9"/>
  <c r="I902" i="9"/>
  <c r="I886" i="9"/>
  <c r="I876" i="9"/>
  <c r="I854" i="9"/>
  <c r="I657" i="9"/>
  <c r="I637" i="9"/>
  <c r="I634" i="9"/>
  <c r="I612" i="9"/>
  <c r="I53" i="9"/>
  <c r="I154" i="9"/>
  <c r="I121" i="9"/>
  <c r="I24" i="9"/>
  <c r="I80" i="9"/>
  <c r="I23" i="9"/>
  <c r="I63" i="9"/>
  <c r="I71" i="9"/>
  <c r="I95" i="9"/>
  <c r="I33" i="9"/>
  <c r="I131" i="9"/>
  <c r="I194" i="9"/>
  <c r="I156" i="9"/>
  <c r="I176" i="9"/>
  <c r="I208" i="9"/>
  <c r="I179" i="9"/>
  <c r="I223" i="9"/>
  <c r="I214" i="9"/>
  <c r="I271" i="9"/>
  <c r="I299" i="9"/>
  <c r="I311" i="9"/>
  <c r="I873" i="9"/>
  <c r="I865" i="9"/>
  <c r="I838" i="9"/>
  <c r="I790" i="9"/>
  <c r="I666" i="9"/>
  <c r="I354" i="9"/>
  <c r="I346" i="9"/>
  <c r="I407" i="9"/>
  <c r="I21" i="9"/>
  <c r="I155" i="9"/>
  <c r="I134" i="9"/>
  <c r="I193" i="9"/>
  <c r="I309" i="9"/>
  <c r="I343" i="9"/>
  <c r="I68" i="9"/>
  <c r="I81" i="9"/>
  <c r="I167" i="9"/>
  <c r="I174" i="9"/>
  <c r="I188" i="9"/>
  <c r="I277" i="9"/>
  <c r="I98" i="9"/>
  <c r="I183" i="9"/>
  <c r="I235" i="9"/>
  <c r="I287" i="9"/>
  <c r="I964" i="9"/>
  <c r="I924" i="9"/>
  <c r="I906" i="9"/>
  <c r="I888" i="9"/>
  <c r="I842" i="9"/>
  <c r="I621" i="9"/>
  <c r="I613" i="9"/>
  <c r="I605" i="9"/>
  <c r="I603" i="9"/>
  <c r="I632" i="9"/>
  <c r="I630" i="9"/>
  <c r="I618" i="9"/>
  <c r="I658" i="9"/>
  <c r="I396" i="9"/>
  <c r="I348" i="9"/>
  <c r="I340" i="9"/>
  <c r="I16" i="9"/>
  <c r="I170" i="9"/>
  <c r="I301" i="9"/>
  <c r="I375" i="9"/>
  <c r="I75" i="9"/>
  <c r="I103" i="9"/>
  <c r="I197" i="9"/>
  <c r="I152" i="9"/>
  <c r="I168" i="9"/>
  <c r="I210" i="9"/>
  <c r="I257" i="9"/>
  <c r="I185" i="9"/>
  <c r="I160" i="9"/>
  <c r="I883" i="9"/>
  <c r="I891" i="9"/>
  <c r="I850" i="9"/>
  <c r="I673" i="9"/>
  <c r="I620" i="9"/>
  <c r="I776" i="9"/>
  <c r="I400" i="9"/>
  <c r="I398" i="9"/>
  <c r="I342" i="9"/>
  <c r="I334" i="9"/>
  <c r="I171" i="9"/>
  <c r="I138" i="9"/>
  <c r="I142" i="9"/>
  <c r="I177" i="9"/>
  <c r="I232" i="9"/>
  <c r="I329" i="9"/>
  <c r="I359" i="9"/>
  <c r="I72" i="9"/>
  <c r="I222" i="9"/>
  <c r="I265" i="9"/>
  <c r="I220" i="9"/>
  <c r="I62" i="9"/>
  <c r="I119" i="9"/>
  <c r="I201" i="9"/>
  <c r="I124" i="9"/>
  <c r="I25" i="9"/>
  <c r="I195" i="9"/>
  <c r="I230" i="9"/>
  <c r="I228" i="9"/>
  <c r="I920" i="9"/>
  <c r="I871" i="9"/>
  <c r="I893" i="9"/>
  <c r="I884" i="9"/>
  <c r="I649" i="9"/>
  <c r="I627" i="9"/>
  <c r="I628" i="9"/>
  <c r="I368" i="9"/>
  <c r="I362" i="9"/>
  <c r="I352" i="9"/>
  <c r="I305" i="9"/>
  <c r="I31" i="9"/>
  <c r="I47" i="9"/>
  <c r="I34" i="9"/>
  <c r="I46" i="9"/>
  <c r="I17" i="9"/>
  <c r="I49" i="9"/>
  <c r="I267" i="9"/>
  <c r="I136" i="9"/>
  <c r="I140" i="9"/>
  <c r="I159" i="9"/>
  <c r="I239" i="9"/>
  <c r="I182" i="9"/>
  <c r="I196" i="9"/>
  <c r="I335" i="9"/>
  <c r="I897" i="9"/>
  <c r="I868" i="9"/>
  <c r="I785" i="9"/>
  <c r="I777" i="9"/>
  <c r="I674" i="9"/>
  <c r="I607" i="9"/>
  <c r="I624" i="9"/>
  <c r="I394" i="9"/>
  <c r="I358" i="9"/>
  <c r="I344" i="9"/>
  <c r="I306" i="9"/>
  <c r="I401" i="9"/>
  <c r="I385" i="9"/>
  <c r="I383" i="9"/>
  <c r="I115" i="9"/>
  <c r="I86" i="9"/>
  <c r="I9" i="9"/>
  <c r="I139" i="9"/>
  <c r="I243" i="9"/>
  <c r="I158" i="9"/>
  <c r="I351" i="9"/>
  <c r="I12" i="9"/>
  <c r="I56" i="9"/>
  <c r="I51" i="9"/>
  <c r="I14" i="9"/>
  <c r="I42" i="9"/>
  <c r="I145" i="9"/>
  <c r="I161" i="9"/>
  <c r="I213" i="9"/>
  <c r="I149" i="9"/>
  <c r="I169" i="9"/>
  <c r="I966" i="9"/>
  <c r="I919" i="9"/>
  <c r="I915" i="9"/>
  <c r="I859" i="9"/>
  <c r="I855" i="9"/>
  <c r="I791" i="9"/>
  <c r="I663" i="9"/>
  <c r="I623" i="9"/>
  <c r="I784" i="9"/>
  <c r="I392" i="9"/>
  <c r="I364" i="9"/>
  <c r="I356" i="9"/>
  <c r="I318" i="9"/>
  <c r="I130" i="9"/>
  <c r="I218" i="9"/>
  <c r="I234" i="9"/>
  <c r="I293" i="9"/>
  <c r="I27" i="9"/>
  <c r="I43" i="9"/>
  <c r="I18" i="9"/>
  <c r="I30" i="9"/>
  <c r="I236" i="9"/>
  <c r="I45" i="9"/>
  <c r="I242" i="9"/>
  <c r="I295" i="9"/>
  <c r="K999" i="9"/>
  <c r="N999" i="9" s="1"/>
  <c r="O999" i="9" s="1"/>
  <c r="J997" i="9"/>
  <c r="E982" i="9"/>
  <c r="K979" i="9"/>
  <c r="N979" i="9" s="1"/>
  <c r="O979" i="9" s="1"/>
  <c r="K995" i="9"/>
  <c r="N995" i="9" s="1"/>
  <c r="O995" i="9" s="1"/>
  <c r="J991" i="9"/>
  <c r="I983" i="9"/>
  <c r="F982" i="9"/>
  <c r="E994" i="9"/>
  <c r="J992" i="9"/>
  <c r="F990" i="9"/>
  <c r="I984" i="9"/>
  <c r="J982" i="9"/>
  <c r="J972" i="9"/>
  <c r="J968" i="9"/>
  <c r="J964" i="9"/>
  <c r="K977" i="9"/>
  <c r="N977" i="9" s="1"/>
  <c r="O977" i="9" s="1"/>
  <c r="F973" i="9"/>
  <c r="D970" i="9"/>
  <c r="D966" i="9"/>
  <c r="D987" i="9"/>
  <c r="D980" i="9"/>
  <c r="F978" i="9"/>
  <c r="J976" i="9"/>
  <c r="I973" i="9"/>
  <c r="D977" i="9"/>
  <c r="F975" i="9"/>
  <c r="D969" i="9"/>
  <c r="D965" i="9"/>
  <c r="J993" i="9"/>
  <c r="D958" i="9"/>
  <c r="J957" i="9"/>
  <c r="F963" i="9"/>
  <c r="F955" i="9"/>
  <c r="I953" i="9"/>
  <c r="F952" i="9"/>
  <c r="J949" i="9"/>
  <c r="E947" i="9"/>
  <c r="K944" i="9"/>
  <c r="N944" i="9" s="1"/>
  <c r="O944" i="9" s="1"/>
  <c r="J978" i="9"/>
  <c r="F976" i="9"/>
  <c r="D964" i="9"/>
  <c r="J963" i="9"/>
  <c r="J955" i="9"/>
  <c r="D951" i="9"/>
  <c r="J948" i="9"/>
  <c r="I944" i="9"/>
  <c r="I956" i="9"/>
  <c r="I950" i="9"/>
  <c r="I946" i="9"/>
  <c r="I942" i="9"/>
  <c r="E940" i="9"/>
  <c r="F935" i="9"/>
  <c r="J928" i="9"/>
  <c r="D912" i="9"/>
  <c r="D910" i="9"/>
  <c r="F957" i="9"/>
  <c r="I951" i="9"/>
  <c r="K943" i="9"/>
  <c r="N943" i="9" s="1"/>
  <c r="O943" i="9" s="1"/>
  <c r="K938" i="9"/>
  <c r="N938" i="9" s="1"/>
  <c r="O938" i="9" s="1"/>
  <c r="I935" i="9"/>
  <c r="F934" i="9"/>
  <c r="K930" i="9"/>
  <c r="N930" i="9" s="1"/>
  <c r="O930" i="9" s="1"/>
  <c r="I927" i="9"/>
  <c r="F926" i="9"/>
  <c r="F920" i="9"/>
  <c r="F916" i="9"/>
  <c r="F912" i="9"/>
  <c r="F910" i="9"/>
  <c r="K960" i="9"/>
  <c r="N960" i="9" s="1"/>
  <c r="O960" i="9" s="1"/>
  <c r="E946" i="9"/>
  <c r="D942" i="9"/>
  <c r="J940" i="9"/>
  <c r="F937" i="9"/>
  <c r="F933" i="9"/>
  <c r="I933" i="9"/>
  <c r="F932" i="9"/>
  <c r="J929" i="9"/>
  <c r="D904" i="9"/>
  <c r="D900" i="9"/>
  <c r="D896" i="9"/>
  <c r="D892" i="9"/>
  <c r="D888" i="9"/>
  <c r="E903" i="9"/>
  <c r="E899" i="9"/>
  <c r="E895" i="9"/>
  <c r="E891" i="9"/>
  <c r="D883" i="9"/>
  <c r="D879" i="9"/>
  <c r="D875" i="9"/>
  <c r="D871" i="9"/>
  <c r="D867" i="9"/>
  <c r="D863" i="9"/>
  <c r="D859" i="9"/>
  <c r="D855" i="9"/>
  <c r="D907" i="9"/>
  <c r="D903" i="9"/>
  <c r="D895" i="9"/>
  <c r="D891" i="9"/>
  <c r="F852" i="9"/>
  <c r="E849" i="9"/>
  <c r="F844" i="9"/>
  <c r="E841" i="9"/>
  <c r="E852" i="9"/>
  <c r="F961" i="9"/>
  <c r="E882" i="9"/>
  <c r="E874" i="9"/>
  <c r="E870" i="9"/>
  <c r="E866" i="9"/>
  <c r="E862" i="9"/>
  <c r="E858" i="9"/>
  <c r="E854" i="9"/>
  <c r="J792" i="9"/>
  <c r="J788" i="9"/>
  <c r="J784" i="9"/>
  <c r="J780" i="9"/>
  <c r="J776" i="9"/>
  <c r="E836" i="9"/>
  <c r="I829" i="9"/>
  <c r="E827" i="9"/>
  <c r="I825" i="9"/>
  <c r="I821" i="9"/>
  <c r="E819" i="9"/>
  <c r="I817" i="9"/>
  <c r="I813" i="9"/>
  <c r="I809" i="9"/>
  <c r="E807" i="9"/>
  <c r="I805" i="9"/>
  <c r="I801" i="9"/>
  <c r="E799" i="9"/>
  <c r="I797" i="9"/>
  <c r="E795" i="9"/>
  <c r="I793" i="9"/>
  <c r="E791" i="9"/>
  <c r="E783" i="9"/>
  <c r="E779" i="9"/>
  <c r="K833" i="9"/>
  <c r="N833" i="9" s="1"/>
  <c r="O833" i="9" s="1"/>
  <c r="D831" i="9"/>
  <c r="J830" i="9"/>
  <c r="I826" i="9"/>
  <c r="D823" i="9"/>
  <c r="J822" i="9"/>
  <c r="I818" i="9"/>
  <c r="D815" i="9"/>
  <c r="J814" i="9"/>
  <c r="I810" i="9"/>
  <c r="J806" i="9"/>
  <c r="I802" i="9"/>
  <c r="J798" i="9"/>
  <c r="I794" i="9"/>
  <c r="F791" i="9"/>
  <c r="F787" i="9"/>
  <c r="F783" i="9"/>
  <c r="E949" i="9"/>
  <c r="F845" i="9"/>
  <c r="F840" i="9"/>
  <c r="I836" i="9"/>
  <c r="J831" i="9"/>
  <c r="I827" i="9"/>
  <c r="J823" i="9"/>
  <c r="I819" i="9"/>
  <c r="J815" i="9"/>
  <c r="I811" i="9"/>
  <c r="D808" i="9"/>
  <c r="J807" i="9"/>
  <c r="I803" i="9"/>
  <c r="D800" i="9"/>
  <c r="J799" i="9"/>
  <c r="I795" i="9"/>
  <c r="K835" i="9"/>
  <c r="N835" i="9" s="1"/>
  <c r="O835" i="9" s="1"/>
  <c r="D833" i="9"/>
  <c r="E817" i="9"/>
  <c r="E809" i="9"/>
  <c r="D780" i="9"/>
  <c r="F774" i="9"/>
  <c r="J772" i="9"/>
  <c r="F770" i="9"/>
  <c r="J768" i="9"/>
  <c r="F766" i="9"/>
  <c r="J764" i="9"/>
  <c r="F762" i="9"/>
  <c r="J760" i="9"/>
  <c r="D758" i="9"/>
  <c r="J757" i="9"/>
  <c r="D754" i="9"/>
  <c r="J753" i="9"/>
  <c r="D750" i="9"/>
  <c r="J749" i="9"/>
  <c r="D746" i="9"/>
  <c r="J745" i="9"/>
  <c r="D742" i="9"/>
  <c r="J741" i="9"/>
  <c r="J737" i="9"/>
  <c r="D734" i="9"/>
  <c r="J733" i="9"/>
  <c r="D730" i="9"/>
  <c r="J729" i="9"/>
  <c r="D726" i="9"/>
  <c r="J725" i="9"/>
  <c r="J721" i="9"/>
  <c r="J717" i="9"/>
  <c r="D714" i="9"/>
  <c r="J713" i="9"/>
  <c r="D710" i="9"/>
  <c r="J709" i="9"/>
  <c r="D706" i="9"/>
  <c r="J705" i="9"/>
  <c r="J701" i="9"/>
  <c r="D698" i="9"/>
  <c r="J697" i="9"/>
  <c r="D694" i="9"/>
  <c r="J693" i="9"/>
  <c r="D690" i="9"/>
  <c r="J689" i="9"/>
  <c r="J685" i="9"/>
  <c r="D682" i="9"/>
  <c r="J681" i="9"/>
  <c r="D678" i="9"/>
  <c r="J677" i="9"/>
  <c r="D664" i="9"/>
  <c r="D660" i="9"/>
  <c r="D656" i="9"/>
  <c r="D652" i="9"/>
  <c r="D648" i="9"/>
  <c r="D644" i="9"/>
  <c r="D636" i="9"/>
  <c r="D632" i="9"/>
  <c r="J828" i="9"/>
  <c r="J820" i="9"/>
  <c r="J812" i="9"/>
  <c r="J804" i="9"/>
  <c r="J796" i="9"/>
  <c r="D790" i="9"/>
  <c r="F782" i="9"/>
  <c r="K775" i="9"/>
  <c r="N775" i="9" s="1"/>
  <c r="O775" i="9" s="1"/>
  <c r="K771" i="9"/>
  <c r="N771" i="9" s="1"/>
  <c r="O771" i="9" s="1"/>
  <c r="D769" i="9"/>
  <c r="K767" i="9"/>
  <c r="N767" i="9" s="1"/>
  <c r="O767" i="9" s="1"/>
  <c r="K763" i="9"/>
  <c r="N763" i="9" s="1"/>
  <c r="O763" i="9" s="1"/>
  <c r="F759" i="9"/>
  <c r="F735" i="9"/>
  <c r="F727" i="9"/>
  <c r="F703" i="9"/>
  <c r="F695" i="9"/>
  <c r="F687" i="9"/>
  <c r="F679" i="9"/>
  <c r="D784" i="9"/>
  <c r="E772" i="9"/>
  <c r="E768" i="9"/>
  <c r="E760" i="9"/>
  <c r="J759" i="9"/>
  <c r="I755" i="9"/>
  <c r="D752" i="9"/>
  <c r="J751" i="9"/>
  <c r="I747" i="9"/>
  <c r="D744" i="9"/>
  <c r="J743" i="9"/>
  <c r="I739" i="9"/>
  <c r="D736" i="9"/>
  <c r="J735" i="9"/>
  <c r="I731" i="9"/>
  <c r="D728" i="9"/>
  <c r="J727" i="9"/>
  <c r="I723" i="9"/>
  <c r="D720" i="9"/>
  <c r="J719" i="9"/>
  <c r="I715" i="9"/>
  <c r="D712" i="9"/>
  <c r="J711" i="9"/>
  <c r="I707" i="9"/>
  <c r="D704" i="9"/>
  <c r="J703" i="9"/>
  <c r="I699" i="9"/>
  <c r="D696" i="9"/>
  <c r="J695" i="9"/>
  <c r="I691" i="9"/>
  <c r="D688" i="9"/>
  <c r="J687" i="9"/>
  <c r="I683" i="9"/>
  <c r="J679" i="9"/>
  <c r="D670" i="9"/>
  <c r="D666" i="9"/>
  <c r="J627" i="9"/>
  <c r="J623" i="9"/>
  <c r="J619" i="9"/>
  <c r="J615" i="9"/>
  <c r="J611" i="9"/>
  <c r="J752" i="9"/>
  <c r="J744" i="9"/>
  <c r="J736" i="9"/>
  <c r="J728" i="9"/>
  <c r="J720" i="9"/>
  <c r="J712" i="9"/>
  <c r="J704" i="9"/>
  <c r="J696" i="9"/>
  <c r="J688" i="9"/>
  <c r="J680" i="9"/>
  <c r="F621" i="9"/>
  <c r="F617" i="9"/>
  <c r="I602" i="9"/>
  <c r="I600" i="9"/>
  <c r="I598" i="9"/>
  <c r="I596" i="9"/>
  <c r="I824" i="9"/>
  <c r="I808" i="9"/>
  <c r="F654" i="9"/>
  <c r="E622" i="9"/>
  <c r="E618" i="9"/>
  <c r="E614" i="9"/>
  <c r="F608" i="9"/>
  <c r="F600" i="9"/>
  <c r="D786" i="9"/>
  <c r="J756" i="9"/>
  <c r="J748" i="9"/>
  <c r="J740" i="9"/>
  <c r="J732" i="9"/>
  <c r="J724" i="9"/>
  <c r="J716" i="9"/>
  <c r="J708" i="9"/>
  <c r="J700" i="9"/>
  <c r="J692" i="9"/>
  <c r="J684" i="9"/>
  <c r="J676" i="9"/>
  <c r="F646" i="9"/>
  <c r="F638" i="9"/>
  <c r="D626" i="9"/>
  <c r="D622" i="9"/>
  <c r="D614" i="9"/>
  <c r="D610" i="9"/>
  <c r="J816" i="9"/>
  <c r="D775" i="9"/>
  <c r="K773" i="9"/>
  <c r="N773" i="9" s="1"/>
  <c r="O773" i="9" s="1"/>
  <c r="D771" i="9"/>
  <c r="K769" i="9"/>
  <c r="N769" i="9" s="1"/>
  <c r="O769" i="9" s="1"/>
  <c r="D767" i="9"/>
  <c r="K765" i="9"/>
  <c r="N765" i="9" s="1"/>
  <c r="O765" i="9" s="1"/>
  <c r="K761" i="9"/>
  <c r="N761" i="9" s="1"/>
  <c r="O761" i="9" s="1"/>
  <c r="F658" i="9"/>
  <c r="J590" i="9"/>
  <c r="J582" i="9"/>
  <c r="D575" i="9"/>
  <c r="J574" i="9"/>
  <c r="J566" i="9"/>
  <c r="D557" i="9"/>
  <c r="J554" i="9"/>
  <c r="I550" i="9"/>
  <c r="F545" i="9"/>
  <c r="D541" i="9"/>
  <c r="J538" i="9"/>
  <c r="I534" i="9"/>
  <c r="F529" i="9"/>
  <c r="J522" i="9"/>
  <c r="I518" i="9"/>
  <c r="F513" i="9"/>
  <c r="D509" i="9"/>
  <c r="J506" i="9"/>
  <c r="I502" i="9"/>
  <c r="F497" i="9"/>
  <c r="D493" i="9"/>
  <c r="J490" i="9"/>
  <c r="I486" i="9"/>
  <c r="F481" i="9"/>
  <c r="D477" i="9"/>
  <c r="J474" i="9"/>
  <c r="I470" i="9"/>
  <c r="F465" i="9"/>
  <c r="D461" i="9"/>
  <c r="J458" i="9"/>
  <c r="I454" i="9"/>
  <c r="F449" i="9"/>
  <c r="E581" i="9"/>
  <c r="E573" i="9"/>
  <c r="E569" i="9"/>
  <c r="E565" i="9"/>
  <c r="J561" i="9"/>
  <c r="E559" i="9"/>
  <c r="K556" i="9"/>
  <c r="N556" i="9" s="1"/>
  <c r="O556" i="9" s="1"/>
  <c r="I549" i="9"/>
  <c r="F548" i="9"/>
  <c r="J545" i="9"/>
  <c r="K540" i="9"/>
  <c r="N540" i="9" s="1"/>
  <c r="O540" i="9" s="1"/>
  <c r="I533" i="9"/>
  <c r="J529" i="9"/>
  <c r="I517" i="9"/>
  <c r="J513" i="9"/>
  <c r="K508" i="9"/>
  <c r="N508" i="9" s="1"/>
  <c r="O508" i="9" s="1"/>
  <c r="D504" i="9"/>
  <c r="I501" i="9"/>
  <c r="F500" i="9"/>
  <c r="J497" i="9"/>
  <c r="K492" i="9"/>
  <c r="N492" i="9" s="1"/>
  <c r="O492" i="9" s="1"/>
  <c r="I485" i="9"/>
  <c r="F484" i="9"/>
  <c r="J481" i="9"/>
  <c r="E479" i="9"/>
  <c r="K476" i="9"/>
  <c r="N476" i="9" s="1"/>
  <c r="O476" i="9" s="1"/>
  <c r="D472" i="9"/>
  <c r="I469" i="9"/>
  <c r="F468" i="9"/>
  <c r="J465" i="9"/>
  <c r="K460" i="9"/>
  <c r="N460" i="9" s="1"/>
  <c r="O460" i="9" s="1"/>
  <c r="D456" i="9"/>
  <c r="I453" i="9"/>
  <c r="J449" i="9"/>
  <c r="K444" i="9"/>
  <c r="N444" i="9" s="1"/>
  <c r="O444" i="9" s="1"/>
  <c r="D440" i="9"/>
  <c r="I437" i="9"/>
  <c r="F436" i="9"/>
  <c r="J433" i="9"/>
  <c r="E431" i="9"/>
  <c r="K428" i="9"/>
  <c r="N428" i="9" s="1"/>
  <c r="O428" i="9" s="1"/>
  <c r="I421" i="9"/>
  <c r="J417" i="9"/>
  <c r="K412" i="9"/>
  <c r="N412" i="9" s="1"/>
  <c r="O412" i="9" s="1"/>
  <c r="J408" i="9"/>
  <c r="J406" i="9"/>
  <c r="J404" i="9"/>
  <c r="J402" i="9"/>
  <c r="J400" i="9"/>
  <c r="J398" i="9"/>
  <c r="J396" i="9"/>
  <c r="J394" i="9"/>
  <c r="J392" i="9"/>
  <c r="J390" i="9"/>
  <c r="J388" i="9"/>
  <c r="J386" i="9"/>
  <c r="J384" i="9"/>
  <c r="J382" i="9"/>
  <c r="K832" i="9"/>
  <c r="N832" i="9" s="1"/>
  <c r="O832" i="9" s="1"/>
  <c r="E725" i="9"/>
  <c r="E717" i="9"/>
  <c r="E701" i="9"/>
  <c r="E693" i="9"/>
  <c r="E677" i="9"/>
  <c r="J588" i="9"/>
  <c r="J580" i="9"/>
  <c r="D573" i="9"/>
  <c r="J572" i="9"/>
  <c r="J564" i="9"/>
  <c r="J560" i="9"/>
  <c r="I556" i="9"/>
  <c r="F551" i="9"/>
  <c r="J544" i="9"/>
  <c r="I540" i="9"/>
  <c r="F535" i="9"/>
  <c r="D531" i="9"/>
  <c r="J528" i="9"/>
  <c r="I524" i="9"/>
  <c r="J512" i="9"/>
  <c r="I508" i="9"/>
  <c r="D499" i="9"/>
  <c r="J496" i="9"/>
  <c r="I492" i="9"/>
  <c r="F487" i="9"/>
  <c r="D483" i="9"/>
  <c r="J480" i="9"/>
  <c r="I476" i="9"/>
  <c r="F471" i="9"/>
  <c r="J464" i="9"/>
  <c r="I460" i="9"/>
  <c r="F455" i="9"/>
  <c r="J448" i="9"/>
  <c r="I444" i="9"/>
  <c r="D435" i="9"/>
  <c r="J432" i="9"/>
  <c r="I428" i="9"/>
  <c r="F423" i="9"/>
  <c r="D419" i="9"/>
  <c r="J416" i="9"/>
  <c r="I412" i="9"/>
  <c r="J593" i="9"/>
  <c r="J585" i="9"/>
  <c r="J577" i="9"/>
  <c r="J569" i="9"/>
  <c r="J559" i="9"/>
  <c r="J555" i="9"/>
  <c r="J551" i="9"/>
  <c r="J543" i="9"/>
  <c r="J535" i="9"/>
  <c r="J531" i="9"/>
  <c r="J527" i="9"/>
  <c r="J519" i="9"/>
  <c r="J515" i="9"/>
  <c r="J511" i="9"/>
  <c r="J507" i="9"/>
  <c r="J503" i="9"/>
  <c r="J495" i="9"/>
  <c r="J491" i="9"/>
  <c r="J487" i="9"/>
  <c r="J483" i="9"/>
  <c r="J479" i="9"/>
  <c r="J471" i="9"/>
  <c r="J467" i="9"/>
  <c r="J463" i="9"/>
  <c r="I443" i="9"/>
  <c r="K435" i="9"/>
  <c r="N435" i="9" s="1"/>
  <c r="O435" i="9" s="1"/>
  <c r="I427" i="9"/>
  <c r="I411" i="9"/>
  <c r="I304" i="9"/>
  <c r="I296" i="9"/>
  <c r="I288" i="9"/>
  <c r="I280" i="9"/>
  <c r="I272" i="9"/>
  <c r="I264" i="9"/>
  <c r="I256" i="9"/>
  <c r="I248" i="9"/>
  <c r="F594" i="9"/>
  <c r="F578" i="9"/>
  <c r="F570" i="9"/>
  <c r="F562" i="9"/>
  <c r="E542" i="9"/>
  <c r="F530" i="9"/>
  <c r="D522" i="9"/>
  <c r="F502" i="9"/>
  <c r="E445" i="9"/>
  <c r="E413" i="9"/>
  <c r="K377" i="9"/>
  <c r="N377" i="9" s="1"/>
  <c r="O377" i="9" s="1"/>
  <c r="E371" i="9"/>
  <c r="F368" i="9"/>
  <c r="F352" i="9"/>
  <c r="K345" i="9"/>
  <c r="N345" i="9" s="1"/>
  <c r="O345" i="9" s="1"/>
  <c r="I589" i="9"/>
  <c r="I573" i="9"/>
  <c r="F441" i="9"/>
  <c r="D429" i="9"/>
  <c r="K418" i="9"/>
  <c r="N418" i="9" s="1"/>
  <c r="O418" i="9" s="1"/>
  <c r="D371" i="9"/>
  <c r="D363" i="9"/>
  <c r="F566" i="9"/>
  <c r="I446" i="9"/>
  <c r="I438" i="9"/>
  <c r="I430" i="9"/>
  <c r="I422" i="9"/>
  <c r="I414" i="9"/>
  <c r="F377" i="9"/>
  <c r="F341" i="9"/>
  <c r="F88" i="9"/>
  <c r="F372" i="9"/>
  <c r="D924" i="9"/>
  <c r="D328" i="9"/>
  <c r="D316" i="9"/>
  <c r="E113" i="9"/>
  <c r="E119" i="9"/>
  <c r="D281" i="9"/>
  <c r="D206" i="9"/>
  <c r="D211" i="9"/>
  <c r="E276" i="9"/>
  <c r="E115" i="9"/>
  <c r="E57" i="9"/>
  <c r="F221" i="9"/>
  <c r="F158" i="9"/>
  <c r="F161" i="9"/>
  <c r="D286" i="9"/>
  <c r="D45" i="9"/>
  <c r="D574" i="9"/>
  <c r="D482" i="9"/>
  <c r="E657" i="9"/>
  <c r="E669" i="9"/>
  <c r="E188" i="9"/>
  <c r="E232" i="9"/>
  <c r="E541" i="9"/>
  <c r="E242" i="9"/>
  <c r="E257" i="9"/>
  <c r="E497" i="9"/>
  <c r="E354" i="9"/>
  <c r="E66" i="9"/>
  <c r="E59" i="9"/>
  <c r="F342" i="9"/>
  <c r="F270" i="9"/>
  <c r="F18" i="9"/>
  <c r="D289" i="9"/>
  <c r="D566" i="9"/>
  <c r="E969" i="9"/>
  <c r="E948" i="9"/>
  <c r="E557" i="9"/>
  <c r="E662" i="9"/>
  <c r="E312" i="9"/>
  <c r="E89" i="9"/>
  <c r="F200" i="9"/>
  <c r="F123" i="9"/>
  <c r="F92" i="9"/>
  <c r="D239" i="9"/>
  <c r="D171" i="9"/>
  <c r="D410" i="9"/>
  <c r="E94" i="9"/>
  <c r="E153" i="9"/>
  <c r="E164" i="9"/>
  <c r="D337" i="9"/>
  <c r="D207" i="9"/>
  <c r="E667" i="9"/>
  <c r="E472" i="9"/>
  <c r="E266" i="9"/>
  <c r="E587" i="9"/>
  <c r="E311" i="9"/>
  <c r="E279" i="9"/>
  <c r="F191" i="9"/>
  <c r="F180" i="9"/>
  <c r="F280" i="9"/>
  <c r="F133" i="9"/>
  <c r="D917" i="9"/>
  <c r="D314" i="9"/>
  <c r="D246" i="9"/>
  <c r="D142" i="9"/>
  <c r="D192" i="9"/>
  <c r="E830" i="9"/>
  <c r="E165" i="9"/>
  <c r="E108" i="9"/>
  <c r="E37" i="9"/>
  <c r="D109" i="9"/>
  <c r="D219" i="9"/>
  <c r="D179" i="9"/>
  <c r="D114" i="9"/>
  <c r="D78" i="9"/>
  <c r="D44" i="9"/>
  <c r="F199" i="9"/>
  <c r="F139" i="9"/>
  <c r="F71" i="9"/>
  <c r="E913" i="9"/>
  <c r="E658" i="9"/>
  <c r="E177" i="9"/>
  <c r="F273" i="9"/>
  <c r="F236" i="9"/>
  <c r="F63" i="9"/>
  <c r="D925" i="9"/>
  <c r="D387" i="9"/>
  <c r="D79" i="9"/>
  <c r="D106" i="9"/>
  <c r="E155" i="9"/>
  <c r="E64" i="9"/>
  <c r="E38" i="9"/>
  <c r="E923" i="9"/>
  <c r="E883" i="9"/>
  <c r="E680" i="9"/>
  <c r="E332" i="9"/>
  <c r="E398" i="9"/>
  <c r="E154" i="9"/>
  <c r="E162" i="9"/>
  <c r="E189" i="9"/>
  <c r="E869" i="9"/>
  <c r="E896" i="9"/>
  <c r="E536" i="9"/>
  <c r="E255" i="9"/>
  <c r="E97" i="9"/>
  <c r="D202" i="9"/>
  <c r="D183" i="9"/>
  <c r="D240" i="9"/>
  <c r="D93" i="9"/>
  <c r="D542" i="9"/>
  <c r="J901" i="9"/>
  <c r="J667" i="9"/>
  <c r="J661" i="9"/>
  <c r="J629" i="9"/>
  <c r="J642" i="9"/>
  <c r="J326" i="9"/>
  <c r="J78" i="9"/>
  <c r="J70" i="9"/>
  <c r="J120" i="9"/>
  <c r="J11" i="9"/>
  <c r="J181" i="9"/>
  <c r="J361" i="9"/>
  <c r="J143" i="9"/>
  <c r="J269" i="9"/>
  <c r="J117" i="9"/>
  <c r="J224" i="9"/>
  <c r="J29" i="9"/>
  <c r="J37" i="9"/>
  <c r="J73" i="9"/>
  <c r="J88" i="9"/>
  <c r="J146" i="9"/>
  <c r="J327" i="9"/>
  <c r="J79" i="9"/>
  <c r="J247" i="9"/>
  <c r="J186" i="9"/>
  <c r="J184" i="9"/>
  <c r="J273" i="9"/>
  <c r="J281" i="9"/>
  <c r="J297" i="9"/>
  <c r="J864" i="9"/>
  <c r="J875" i="9"/>
  <c r="J639" i="9"/>
  <c r="J635" i="9"/>
  <c r="J664" i="9"/>
  <c r="J646" i="9"/>
  <c r="J636" i="9"/>
  <c r="J314" i="9"/>
  <c r="J58" i="9"/>
  <c r="J111" i="9"/>
  <c r="J369" i="9"/>
  <c r="J147" i="9"/>
  <c r="J151" i="9"/>
  <c r="J226" i="9"/>
  <c r="J118" i="9"/>
  <c r="J126" i="9"/>
  <c r="J217" i="9"/>
  <c r="J378" i="9"/>
  <c r="J28" i="9"/>
  <c r="J202" i="9"/>
  <c r="J157" i="9"/>
  <c r="J905" i="9"/>
  <c r="J899" i="9"/>
  <c r="J843" i="9"/>
  <c r="J852" i="9"/>
  <c r="J869" i="9"/>
  <c r="J847" i="9"/>
  <c r="J660" i="9"/>
  <c r="J298" i="9"/>
  <c r="J320" i="9"/>
  <c r="J244" i="9"/>
  <c r="J148" i="9"/>
  <c r="J107" i="9"/>
  <c r="J82" i="9"/>
  <c r="J74" i="9"/>
  <c r="J66" i="9"/>
  <c r="J99" i="9"/>
  <c r="J104" i="9"/>
  <c r="J83" i="9"/>
  <c r="J206" i="9"/>
  <c r="J377" i="9"/>
  <c r="J192" i="9"/>
  <c r="J370" i="9"/>
  <c r="J61" i="9"/>
  <c r="J85" i="9"/>
  <c r="J84" i="9"/>
  <c r="J203" i="9"/>
  <c r="J189" i="9"/>
  <c r="J150" i="9"/>
  <c r="J200" i="9"/>
  <c r="J896" i="9"/>
  <c r="J853" i="9"/>
  <c r="J845" i="9"/>
  <c r="J844" i="9"/>
  <c r="J881" i="9"/>
  <c r="J877" i="9"/>
  <c r="J841" i="9"/>
  <c r="J670" i="9"/>
  <c r="J641" i="9"/>
  <c r="J652" i="9"/>
  <c r="J644" i="9"/>
  <c r="J338" i="9"/>
  <c r="J264" i="9"/>
  <c r="J144" i="9"/>
  <c r="J54" i="9"/>
  <c r="J22" i="9"/>
  <c r="J67" i="9"/>
  <c r="J259" i="9"/>
  <c r="J376" i="9"/>
  <c r="J69" i="9"/>
  <c r="J52" i="9"/>
  <c r="J187" i="9"/>
  <c r="J231" i="9"/>
  <c r="J221" i="9"/>
  <c r="J291" i="9"/>
  <c r="J303" i="9"/>
  <c r="J285" i="9"/>
  <c r="J333" i="9"/>
  <c r="J996" i="9"/>
  <c r="F943" i="9"/>
  <c r="K947" i="9"/>
  <c r="N947" i="9" s="1"/>
  <c r="O947" i="9" s="1"/>
  <c r="J943" i="9"/>
  <c r="J931" i="9"/>
  <c r="J918" i="9"/>
  <c r="J914" i="9"/>
  <c r="D876" i="9"/>
  <c r="D788" i="9"/>
  <c r="E766" i="9"/>
  <c r="K730" i="9"/>
  <c r="N730" i="9" s="1"/>
  <c r="O730" i="9" s="1"/>
  <c r="D711" i="9"/>
  <c r="J678" i="9"/>
  <c r="F797" i="9"/>
  <c r="K766" i="9"/>
  <c r="N766" i="9" s="1"/>
  <c r="O766" i="9" s="1"/>
  <c r="F732" i="9"/>
  <c r="F692" i="9"/>
  <c r="F668" i="9"/>
  <c r="D629" i="9"/>
  <c r="J604" i="9"/>
  <c r="J600" i="9"/>
  <c r="J598" i="9"/>
  <c r="F610" i="9"/>
  <c r="J558" i="9"/>
  <c r="J510" i="9"/>
  <c r="F485" i="9"/>
  <c r="F584" i="9"/>
  <c r="F572" i="9"/>
  <c r="J541" i="9"/>
  <c r="D532" i="9"/>
  <c r="F512" i="9"/>
  <c r="E507" i="9"/>
  <c r="E427" i="9"/>
  <c r="F389" i="9"/>
  <c r="F383" i="9"/>
  <c r="F475" i="9"/>
  <c r="J452" i="9"/>
  <c r="J435" i="9"/>
  <c r="D586" i="9"/>
  <c r="F558" i="9"/>
  <c r="K359" i="9"/>
  <c r="N359" i="9" s="1"/>
  <c r="O359" i="9" s="1"/>
  <c r="K250" i="9"/>
  <c r="N250" i="9" s="1"/>
  <c r="O250" i="9" s="1"/>
  <c r="J434" i="9"/>
  <c r="J418" i="9"/>
  <c r="J410" i="9"/>
  <c r="E972" i="9"/>
  <c r="E904" i="9"/>
  <c r="E595" i="9"/>
  <c r="E166" i="9"/>
  <c r="E35" i="9"/>
  <c r="D124" i="9"/>
  <c r="F850" i="9"/>
  <c r="F370" i="9"/>
  <c r="D334" i="9"/>
  <c r="D210" i="9"/>
  <c r="D203" i="9"/>
  <c r="D60" i="9"/>
  <c r="E630" i="9"/>
  <c r="E645" i="9"/>
  <c r="E631" i="9"/>
  <c r="F307" i="9"/>
  <c r="F272" i="9"/>
  <c r="D275" i="9"/>
  <c r="D14" i="9"/>
  <c r="D421" i="9"/>
  <c r="E963" i="9"/>
  <c r="E226" i="9"/>
  <c r="F657" i="9"/>
  <c r="F232" i="9"/>
  <c r="F188" i="9"/>
  <c r="D604" i="9"/>
  <c r="D322" i="9"/>
  <c r="D365" i="9"/>
  <c r="E343" i="9"/>
  <c r="E301" i="9"/>
  <c r="E498" i="9"/>
  <c r="E170" i="9"/>
  <c r="D309" i="9"/>
  <c r="D212" i="9"/>
  <c r="D41" i="9"/>
  <c r="F321" i="9"/>
  <c r="F259" i="9"/>
  <c r="F152" i="9"/>
  <c r="F76" i="9"/>
  <c r="E724" i="9"/>
  <c r="E444" i="9"/>
  <c r="E335" i="9"/>
  <c r="E261" i="9"/>
  <c r="E454" i="9"/>
  <c r="E209" i="9"/>
  <c r="F223" i="9"/>
  <c r="F254" i="9"/>
  <c r="F28" i="9"/>
  <c r="E922" i="9"/>
  <c r="E31" i="9"/>
  <c r="D302" i="9"/>
  <c r="D103" i="9"/>
  <c r="D21" i="9"/>
  <c r="D9" i="9"/>
  <c r="E271" i="9"/>
  <c r="E168" i="9"/>
  <c r="F305" i="9"/>
  <c r="F205" i="9"/>
  <c r="F83" i="9"/>
  <c r="D130" i="9"/>
  <c r="D67" i="9"/>
  <c r="E954" i="9"/>
  <c r="E918" i="9"/>
  <c r="E330" i="9"/>
  <c r="E263" i="9"/>
  <c r="E105" i="9"/>
  <c r="E53" i="9"/>
  <c r="F633" i="9"/>
  <c r="F149" i="9"/>
  <c r="E863" i="9"/>
  <c r="E480" i="9"/>
  <c r="E613" i="9"/>
  <c r="E300" i="9"/>
  <c r="E201" i="9"/>
  <c r="F230" i="9"/>
  <c r="F216" i="9"/>
  <c r="F194" i="9"/>
  <c r="F274" i="9"/>
  <c r="F61" i="9"/>
  <c r="D285" i="9"/>
  <c r="D117" i="9"/>
  <c r="D26" i="9"/>
  <c r="E617" i="9"/>
  <c r="E611" i="9"/>
  <c r="E289" i="9"/>
  <c r="E566" i="9"/>
  <c r="E615" i="9"/>
  <c r="E493" i="9"/>
  <c r="E137" i="9"/>
  <c r="E546" i="9"/>
  <c r="F312" i="9"/>
  <c r="F89" i="9"/>
  <c r="D258" i="9"/>
  <c r="D339" i="9"/>
  <c r="D329" i="9"/>
  <c r="D16" i="9"/>
  <c r="E820" i="9"/>
  <c r="E718" i="9"/>
  <c r="E549" i="9"/>
  <c r="E171" i="9"/>
  <c r="E239" i="9"/>
  <c r="F164" i="9"/>
  <c r="F153" i="9"/>
  <c r="F94" i="9"/>
  <c r="F283" i="9"/>
  <c r="F250" i="9"/>
  <c r="F36" i="9"/>
  <c r="D287" i="9"/>
  <c r="D229" i="9"/>
  <c r="D34" i="9"/>
  <c r="E917" i="9"/>
  <c r="E314" i="9"/>
  <c r="E246" i="9"/>
  <c r="E192" i="9"/>
  <c r="E142" i="9"/>
  <c r="F165" i="9"/>
  <c r="F108" i="9"/>
  <c r="F37" i="9"/>
  <c r="E999" i="9"/>
  <c r="E826" i="9"/>
  <c r="E714" i="9"/>
  <c r="E652" i="9"/>
  <c r="E277" i="9"/>
  <c r="F643" i="9"/>
  <c r="F87" i="9"/>
  <c r="F80" i="9"/>
  <c r="E873" i="9"/>
  <c r="E186" i="9"/>
  <c r="E136" i="9"/>
  <c r="K974" i="9"/>
  <c r="N974" i="9" s="1"/>
  <c r="O974" i="9" s="1"/>
  <c r="K965" i="9"/>
  <c r="N965" i="9" s="1"/>
  <c r="O965" i="9" s="1"/>
  <c r="K957" i="9"/>
  <c r="N957" i="9" s="1"/>
  <c r="O957" i="9" s="1"/>
  <c r="K901" i="9"/>
  <c r="N901" i="9" s="1"/>
  <c r="O901" i="9" s="1"/>
  <c r="K909" i="9"/>
  <c r="N909" i="9" s="1"/>
  <c r="O909" i="9" s="1"/>
  <c r="K831" i="9"/>
  <c r="N831" i="9" s="1"/>
  <c r="O831" i="9" s="1"/>
  <c r="K731" i="9"/>
  <c r="N731" i="9" s="1"/>
  <c r="O731" i="9" s="1"/>
  <c r="K679" i="9"/>
  <c r="N679" i="9" s="1"/>
  <c r="O679" i="9" s="1"/>
  <c r="K741" i="9"/>
  <c r="N741" i="9" s="1"/>
  <c r="O741" i="9" s="1"/>
  <c r="K667" i="9"/>
  <c r="N667" i="9" s="1"/>
  <c r="O667" i="9" s="1"/>
  <c r="K661" i="9"/>
  <c r="N661" i="9" s="1"/>
  <c r="O661" i="9" s="1"/>
  <c r="K642" i="9"/>
  <c r="N642" i="9" s="1"/>
  <c r="O642" i="9" s="1"/>
  <c r="K619" i="9"/>
  <c r="N619" i="9" s="1"/>
  <c r="O619" i="9" s="1"/>
  <c r="K549" i="9"/>
  <c r="N549" i="9" s="1"/>
  <c r="O549" i="9" s="1"/>
  <c r="K629" i="9"/>
  <c r="N629" i="9" s="1"/>
  <c r="O629" i="9" s="1"/>
  <c r="K606" i="9"/>
  <c r="N606" i="9" s="1"/>
  <c r="O606" i="9" s="1"/>
  <c r="K598" i="9"/>
  <c r="N598" i="9" s="1"/>
  <c r="O598" i="9" s="1"/>
  <c r="K574" i="9"/>
  <c r="N574" i="9" s="1"/>
  <c r="O574" i="9" s="1"/>
  <c r="K391" i="9"/>
  <c r="N391" i="9" s="1"/>
  <c r="O391" i="9" s="1"/>
  <c r="K387" i="9"/>
  <c r="N387" i="9" s="1"/>
  <c r="O387" i="9" s="1"/>
  <c r="K514" i="9"/>
  <c r="N514" i="9" s="1"/>
  <c r="O514" i="9" s="1"/>
  <c r="K437" i="9"/>
  <c r="N437" i="9" s="1"/>
  <c r="O437" i="9" s="1"/>
  <c r="K88" i="9"/>
  <c r="N88" i="9" s="1"/>
  <c r="O88" i="9" s="1"/>
  <c r="K11" i="9"/>
  <c r="N11" i="9" s="1"/>
  <c r="O11" i="9" s="1"/>
  <c r="K79" i="9"/>
  <c r="N79" i="9" s="1"/>
  <c r="O79" i="9" s="1"/>
  <c r="K120" i="9"/>
  <c r="N120" i="9" s="1"/>
  <c r="O120" i="9" s="1"/>
  <c r="K224" i="9"/>
  <c r="N224" i="9" s="1"/>
  <c r="O224" i="9" s="1"/>
  <c r="K327" i="9"/>
  <c r="N327" i="9" s="1"/>
  <c r="O327" i="9" s="1"/>
  <c r="K78" i="9"/>
  <c r="N78" i="9" s="1"/>
  <c r="O78" i="9" s="1"/>
  <c r="K29" i="9"/>
  <c r="N29" i="9" s="1"/>
  <c r="O29" i="9" s="1"/>
  <c r="K247" i="9"/>
  <c r="N247" i="9" s="1"/>
  <c r="O247" i="9" s="1"/>
  <c r="K273" i="9"/>
  <c r="N273" i="9" s="1"/>
  <c r="O273" i="9" s="1"/>
  <c r="K281" i="9"/>
  <c r="N281" i="9" s="1"/>
  <c r="O281" i="9" s="1"/>
  <c r="K297" i="9"/>
  <c r="N297" i="9" s="1"/>
  <c r="O297" i="9" s="1"/>
  <c r="K410" i="9"/>
  <c r="N410" i="9" s="1"/>
  <c r="O410" i="9" s="1"/>
  <c r="K73" i="9"/>
  <c r="N73" i="9" s="1"/>
  <c r="O73" i="9" s="1"/>
  <c r="K143" i="9"/>
  <c r="N143" i="9" s="1"/>
  <c r="O143" i="9" s="1"/>
  <c r="K186" i="9"/>
  <c r="N186" i="9" s="1"/>
  <c r="O186" i="9" s="1"/>
  <c r="K184" i="9"/>
  <c r="N184" i="9" s="1"/>
  <c r="O184" i="9" s="1"/>
  <c r="K70" i="9"/>
  <c r="N70" i="9" s="1"/>
  <c r="O70" i="9" s="1"/>
  <c r="K37" i="9"/>
  <c r="N37" i="9" s="1"/>
  <c r="O37" i="9" s="1"/>
  <c r="K146" i="9"/>
  <c r="N146" i="9" s="1"/>
  <c r="O146" i="9" s="1"/>
  <c r="K269" i="9"/>
  <c r="N269" i="9" s="1"/>
  <c r="O269" i="9" s="1"/>
  <c r="K117" i="9"/>
  <c r="N117" i="9" s="1"/>
  <c r="O117" i="9" s="1"/>
  <c r="K181" i="9"/>
  <c r="N181" i="9" s="1"/>
  <c r="O181" i="9" s="1"/>
  <c r="K946" i="9"/>
  <c r="N946" i="9" s="1"/>
  <c r="O946" i="9" s="1"/>
  <c r="K916" i="9"/>
  <c r="N916" i="9" s="1"/>
  <c r="O916" i="9" s="1"/>
  <c r="K879" i="9"/>
  <c r="N879" i="9" s="1"/>
  <c r="O879" i="9" s="1"/>
  <c r="K861" i="9"/>
  <c r="N861" i="9" s="1"/>
  <c r="O861" i="9" s="1"/>
  <c r="K890" i="9"/>
  <c r="N890" i="9" s="1"/>
  <c r="O890" i="9" s="1"/>
  <c r="K921" i="9"/>
  <c r="N921" i="9" s="1"/>
  <c r="O921" i="9" s="1"/>
  <c r="K781" i="9"/>
  <c r="N781" i="9" s="1"/>
  <c r="O781" i="9" s="1"/>
  <c r="K735" i="9"/>
  <c r="N735" i="9" s="1"/>
  <c r="O735" i="9" s="1"/>
  <c r="K715" i="9"/>
  <c r="N715" i="9" s="1"/>
  <c r="O715" i="9" s="1"/>
  <c r="K691" i="9"/>
  <c r="N691" i="9" s="1"/>
  <c r="O691" i="9" s="1"/>
  <c r="K611" i="9"/>
  <c r="N611" i="9" s="1"/>
  <c r="O611" i="9" s="1"/>
  <c r="K521" i="9"/>
  <c r="N521" i="9" s="1"/>
  <c r="O521" i="9" s="1"/>
  <c r="K601" i="9"/>
  <c r="N601" i="9" s="1"/>
  <c r="O601" i="9" s="1"/>
  <c r="K399" i="9"/>
  <c r="N399" i="9" s="1"/>
  <c r="O399" i="9" s="1"/>
  <c r="K518" i="9"/>
  <c r="N518" i="9" s="1"/>
  <c r="O518" i="9" s="1"/>
  <c r="K454" i="9"/>
  <c r="N454" i="9" s="1"/>
  <c r="O454" i="9" s="1"/>
  <c r="K433" i="9"/>
  <c r="N433" i="9" s="1"/>
  <c r="O433" i="9" s="1"/>
  <c r="K408" i="9"/>
  <c r="N408" i="9" s="1"/>
  <c r="O408" i="9" s="1"/>
  <c r="K388" i="9"/>
  <c r="N388" i="9" s="1"/>
  <c r="O388" i="9" s="1"/>
  <c r="K8" i="9"/>
  <c r="N8" i="9" s="1"/>
  <c r="O8" i="9" s="1"/>
  <c r="K55" i="9"/>
  <c r="N55" i="9" s="1"/>
  <c r="O55" i="9" s="1"/>
  <c r="K50" i="9"/>
  <c r="N50" i="9" s="1"/>
  <c r="O50" i="9" s="1"/>
  <c r="K97" i="9"/>
  <c r="N97" i="9" s="1"/>
  <c r="O97" i="9" s="1"/>
  <c r="K414" i="9"/>
  <c r="N414" i="9" s="1"/>
  <c r="O414" i="9" s="1"/>
  <c r="K304" i="9"/>
  <c r="N304" i="9" s="1"/>
  <c r="O304" i="9" s="1"/>
  <c r="K77" i="9"/>
  <c r="N77" i="9" s="1"/>
  <c r="O77" i="9" s="1"/>
  <c r="K172" i="9"/>
  <c r="N172" i="9" s="1"/>
  <c r="O172" i="9" s="1"/>
  <c r="K180" i="9"/>
  <c r="N180" i="9" s="1"/>
  <c r="O180" i="9" s="1"/>
  <c r="K321" i="9"/>
  <c r="N321" i="9" s="1"/>
  <c r="O321" i="9" s="1"/>
  <c r="K225" i="9"/>
  <c r="N225" i="9" s="1"/>
  <c r="O225" i="9" s="1"/>
  <c r="K261" i="9"/>
  <c r="N261" i="9" s="1"/>
  <c r="O261" i="9" s="1"/>
  <c r="K101" i="9"/>
  <c r="N101" i="9" s="1"/>
  <c r="O101" i="9" s="1"/>
  <c r="K166" i="9"/>
  <c r="N166" i="9" s="1"/>
  <c r="O166" i="9" s="1"/>
  <c r="K113" i="9"/>
  <c r="N113" i="9" s="1"/>
  <c r="O113" i="9" s="1"/>
  <c r="K980" i="9"/>
  <c r="N980" i="9" s="1"/>
  <c r="O980" i="9" s="1"/>
  <c r="K964" i="9"/>
  <c r="N964" i="9" s="1"/>
  <c r="O964" i="9" s="1"/>
  <c r="K924" i="9"/>
  <c r="N924" i="9" s="1"/>
  <c r="O924" i="9" s="1"/>
  <c r="K906" i="9"/>
  <c r="N906" i="9" s="1"/>
  <c r="O906" i="9" s="1"/>
  <c r="K888" i="9"/>
  <c r="N888" i="9" s="1"/>
  <c r="O888" i="9" s="1"/>
  <c r="K842" i="9"/>
  <c r="N842" i="9" s="1"/>
  <c r="O842" i="9" s="1"/>
  <c r="K658" i="9"/>
  <c r="N658" i="9" s="1"/>
  <c r="O658" i="9" s="1"/>
  <c r="K632" i="9"/>
  <c r="N632" i="9" s="1"/>
  <c r="O632" i="9" s="1"/>
  <c r="K630" i="9"/>
  <c r="N630" i="9" s="1"/>
  <c r="O630" i="9" s="1"/>
  <c r="K618" i="9"/>
  <c r="N618" i="9" s="1"/>
  <c r="O618" i="9" s="1"/>
  <c r="K603" i="9"/>
  <c r="N603" i="9" s="1"/>
  <c r="O603" i="9" s="1"/>
  <c r="K595" i="9"/>
  <c r="N595" i="9" s="1"/>
  <c r="O595" i="9" s="1"/>
  <c r="K501" i="9"/>
  <c r="N501" i="9" s="1"/>
  <c r="O501" i="9" s="1"/>
  <c r="K596" i="9"/>
  <c r="N596" i="9" s="1"/>
  <c r="O596" i="9" s="1"/>
  <c r="K621" i="9"/>
  <c r="N621" i="9" s="1"/>
  <c r="O621" i="9" s="1"/>
  <c r="K613" i="9"/>
  <c r="N613" i="9" s="1"/>
  <c r="O613" i="9" s="1"/>
  <c r="K605" i="9"/>
  <c r="N605" i="9" s="1"/>
  <c r="O605" i="9" s="1"/>
  <c r="K534" i="9"/>
  <c r="N534" i="9" s="1"/>
  <c r="O534" i="9" s="1"/>
  <c r="K396" i="9"/>
  <c r="N396" i="9" s="1"/>
  <c r="O396" i="9" s="1"/>
  <c r="K348" i="9"/>
  <c r="N348" i="9" s="1"/>
  <c r="O348" i="9" s="1"/>
  <c r="K75" i="9"/>
  <c r="N75" i="9" s="1"/>
  <c r="O75" i="9" s="1"/>
  <c r="K103" i="9"/>
  <c r="N103" i="9" s="1"/>
  <c r="O103" i="9" s="1"/>
  <c r="K210" i="9"/>
  <c r="N210" i="9" s="1"/>
  <c r="O210" i="9" s="1"/>
  <c r="K185" i="9"/>
  <c r="N185" i="9" s="1"/>
  <c r="O185" i="9" s="1"/>
  <c r="K152" i="9"/>
  <c r="N152" i="9" s="1"/>
  <c r="O152" i="9" s="1"/>
  <c r="K168" i="9"/>
  <c r="N168" i="9" s="1"/>
  <c r="O168" i="9" s="1"/>
  <c r="K301" i="9"/>
  <c r="N301" i="9" s="1"/>
  <c r="O301" i="9" s="1"/>
  <c r="K340" i="9"/>
  <c r="N340" i="9" s="1"/>
  <c r="O340" i="9" s="1"/>
  <c r="K160" i="9"/>
  <c r="N160" i="9" s="1"/>
  <c r="O160" i="9" s="1"/>
  <c r="K16" i="9"/>
  <c r="N16" i="9" s="1"/>
  <c r="O16" i="9" s="1"/>
  <c r="K170" i="9"/>
  <c r="N170" i="9" s="1"/>
  <c r="O170" i="9" s="1"/>
  <c r="K257" i="9"/>
  <c r="N257" i="9" s="1"/>
  <c r="O257" i="9" s="1"/>
  <c r="K197" i="9"/>
  <c r="N197" i="9" s="1"/>
  <c r="O197" i="9" s="1"/>
  <c r="K962" i="9"/>
  <c r="N962" i="9" s="1"/>
  <c r="O962" i="9" s="1"/>
  <c r="K884" i="9"/>
  <c r="N884" i="9" s="1"/>
  <c r="O884" i="9" s="1"/>
  <c r="K893" i="9"/>
  <c r="N893" i="9" s="1"/>
  <c r="O893" i="9" s="1"/>
  <c r="K920" i="9"/>
  <c r="N920" i="9" s="1"/>
  <c r="O920" i="9" s="1"/>
  <c r="K871" i="9"/>
  <c r="N871" i="9" s="1"/>
  <c r="O871" i="9" s="1"/>
  <c r="K945" i="9"/>
  <c r="N945" i="9" s="1"/>
  <c r="O945" i="9" s="1"/>
  <c r="K628" i="9"/>
  <c r="N628" i="9" s="1"/>
  <c r="O628" i="9" s="1"/>
  <c r="K649" i="9"/>
  <c r="N649" i="9" s="1"/>
  <c r="O649" i="9" s="1"/>
  <c r="K813" i="9"/>
  <c r="N813" i="9" s="1"/>
  <c r="O813" i="9" s="1"/>
  <c r="K627" i="9"/>
  <c r="N627" i="9" s="1"/>
  <c r="O627" i="9" s="1"/>
  <c r="K557" i="9"/>
  <c r="N557" i="9" s="1"/>
  <c r="O557" i="9" s="1"/>
  <c r="K506" i="9"/>
  <c r="N506" i="9" s="1"/>
  <c r="O506" i="9" s="1"/>
  <c r="K362" i="9"/>
  <c r="N362" i="9" s="1"/>
  <c r="O362" i="9" s="1"/>
  <c r="K368" i="9"/>
  <c r="N368" i="9" s="1"/>
  <c r="O368" i="9" s="1"/>
  <c r="K352" i="9"/>
  <c r="N352" i="9" s="1"/>
  <c r="O352" i="9" s="1"/>
  <c r="K31" i="9"/>
  <c r="N31" i="9" s="1"/>
  <c r="O31" i="9" s="1"/>
  <c r="K47" i="9"/>
  <c r="N47" i="9" s="1"/>
  <c r="O47" i="9" s="1"/>
  <c r="K34" i="9"/>
  <c r="N34" i="9" s="1"/>
  <c r="O34" i="9" s="1"/>
  <c r="K46" i="9"/>
  <c r="N46" i="9" s="1"/>
  <c r="O46" i="9" s="1"/>
  <c r="K17" i="9"/>
  <c r="N17" i="9" s="1"/>
  <c r="O17" i="9" s="1"/>
  <c r="K49" i="9"/>
  <c r="N49" i="9" s="1"/>
  <c r="O49" i="9" s="1"/>
  <c r="K136" i="9"/>
  <c r="N136" i="9" s="1"/>
  <c r="O136" i="9" s="1"/>
  <c r="K335" i="9"/>
  <c r="N335" i="9" s="1"/>
  <c r="O335" i="9" s="1"/>
  <c r="K292" i="9"/>
  <c r="N292" i="9" s="1"/>
  <c r="O292" i="9" s="1"/>
  <c r="K239" i="9"/>
  <c r="N239" i="9" s="1"/>
  <c r="O239" i="9" s="1"/>
  <c r="K182" i="9"/>
  <c r="N182" i="9" s="1"/>
  <c r="O182" i="9" s="1"/>
  <c r="K140" i="9"/>
  <c r="N140" i="9" s="1"/>
  <c r="O140" i="9" s="1"/>
  <c r="K196" i="9"/>
  <c r="N196" i="9" s="1"/>
  <c r="O196" i="9" s="1"/>
  <c r="K305" i="9"/>
  <c r="N305" i="9" s="1"/>
  <c r="O305" i="9" s="1"/>
  <c r="K341" i="9"/>
  <c r="N341" i="9" s="1"/>
  <c r="O341" i="9" s="1"/>
  <c r="K565" i="9"/>
  <c r="N565" i="9" s="1"/>
  <c r="O565" i="9" s="1"/>
  <c r="K159" i="9"/>
  <c r="N159" i="9" s="1"/>
  <c r="O159" i="9" s="1"/>
  <c r="K267" i="9"/>
  <c r="N267" i="9" s="1"/>
  <c r="O267" i="9" s="1"/>
  <c r="K966" i="9"/>
  <c r="N966" i="9" s="1"/>
  <c r="O966" i="9" s="1"/>
  <c r="K919" i="9"/>
  <c r="N919" i="9" s="1"/>
  <c r="O919" i="9" s="1"/>
  <c r="K915" i="9"/>
  <c r="N915" i="9" s="1"/>
  <c r="O915" i="9" s="1"/>
  <c r="K911" i="9"/>
  <c r="N911" i="9" s="1"/>
  <c r="O911" i="9" s="1"/>
  <c r="K859" i="9"/>
  <c r="N859" i="9" s="1"/>
  <c r="O859" i="9" s="1"/>
  <c r="K855" i="9"/>
  <c r="N855" i="9" s="1"/>
  <c r="O855" i="9" s="1"/>
  <c r="K791" i="9"/>
  <c r="N791" i="9" s="1"/>
  <c r="O791" i="9" s="1"/>
  <c r="K784" i="9"/>
  <c r="N784" i="9" s="1"/>
  <c r="O784" i="9" s="1"/>
  <c r="K759" i="9"/>
  <c r="N759" i="9" s="1"/>
  <c r="O759" i="9" s="1"/>
  <c r="K687" i="9"/>
  <c r="N687" i="9" s="1"/>
  <c r="O687" i="9" s="1"/>
  <c r="K663" i="9"/>
  <c r="N663" i="9" s="1"/>
  <c r="O663" i="9" s="1"/>
  <c r="K753" i="9"/>
  <c r="N753" i="9" s="1"/>
  <c r="O753" i="9" s="1"/>
  <c r="K729" i="9"/>
  <c r="N729" i="9" s="1"/>
  <c r="O729" i="9" s="1"/>
  <c r="K697" i="9"/>
  <c r="N697" i="9" s="1"/>
  <c r="O697" i="9" s="1"/>
  <c r="K623" i="9"/>
  <c r="N623" i="9" s="1"/>
  <c r="O623" i="9" s="1"/>
  <c r="K421" i="9"/>
  <c r="N421" i="9" s="1"/>
  <c r="O421" i="9" s="1"/>
  <c r="K392" i="9"/>
  <c r="N392" i="9" s="1"/>
  <c r="O392" i="9" s="1"/>
  <c r="K364" i="9"/>
  <c r="N364" i="9" s="1"/>
  <c r="O364" i="9" s="1"/>
  <c r="K356" i="9"/>
  <c r="N356" i="9" s="1"/>
  <c r="O356" i="9" s="1"/>
  <c r="K27" i="9"/>
  <c r="N27" i="9" s="1"/>
  <c r="O27" i="9" s="1"/>
  <c r="K43" i="9"/>
  <c r="N43" i="9" s="1"/>
  <c r="O43" i="9" s="1"/>
  <c r="K18" i="9"/>
  <c r="N18" i="9" s="1"/>
  <c r="O18" i="9" s="1"/>
  <c r="K30" i="9"/>
  <c r="N30" i="9" s="1"/>
  <c r="O30" i="9" s="1"/>
  <c r="K242" i="9"/>
  <c r="N242" i="9" s="1"/>
  <c r="O242" i="9" s="1"/>
  <c r="K295" i="9"/>
  <c r="N295" i="9" s="1"/>
  <c r="O295" i="9" s="1"/>
  <c r="K45" i="9"/>
  <c r="N45" i="9" s="1"/>
  <c r="O45" i="9" s="1"/>
  <c r="K293" i="9"/>
  <c r="N293" i="9" s="1"/>
  <c r="O293" i="9" s="1"/>
  <c r="K218" i="9"/>
  <c r="N218" i="9" s="1"/>
  <c r="O218" i="9" s="1"/>
  <c r="K234" i="9"/>
  <c r="N234" i="9" s="1"/>
  <c r="O234" i="9" s="1"/>
  <c r="K130" i="9"/>
  <c r="N130" i="9" s="1"/>
  <c r="O130" i="9" s="1"/>
  <c r="K236" i="9"/>
  <c r="N236" i="9" s="1"/>
  <c r="O236" i="9" s="1"/>
  <c r="D603" i="9"/>
  <c r="D315" i="9"/>
  <c r="D33" i="9"/>
  <c r="E540" i="9"/>
  <c r="E385" i="9"/>
  <c r="E469" i="9"/>
  <c r="E118" i="9"/>
  <c r="F166" i="9"/>
  <c r="F35" i="9"/>
  <c r="E654" i="9"/>
  <c r="E525" i="9"/>
  <c r="E124" i="9"/>
  <c r="D372" i="9"/>
  <c r="D341" i="9"/>
  <c r="D88" i="9"/>
  <c r="E983" i="9"/>
  <c r="E600" i="9"/>
  <c r="E607" i="9"/>
  <c r="E513" i="9"/>
  <c r="E169" i="9"/>
  <c r="F328" i="9"/>
  <c r="F316" i="9"/>
  <c r="E368" i="9"/>
  <c r="E193" i="9"/>
  <c r="F211" i="9"/>
  <c r="F206" i="9"/>
  <c r="F281" i="9"/>
  <c r="D997" i="9"/>
  <c r="D161" i="9"/>
  <c r="D158" i="9"/>
  <c r="D221" i="9"/>
  <c r="E336" i="9"/>
  <c r="E509" i="9"/>
  <c r="E187" i="9"/>
  <c r="E214" i="9"/>
  <c r="E148" i="9"/>
  <c r="F286" i="9"/>
  <c r="F45" i="9"/>
  <c r="E334" i="9"/>
  <c r="E203" i="9"/>
  <c r="E210" i="9"/>
  <c r="E60" i="9"/>
  <c r="F645" i="9"/>
  <c r="F631" i="9"/>
  <c r="E644" i="9"/>
  <c r="E698" i="9"/>
  <c r="E436" i="9"/>
  <c r="E275" i="9"/>
  <c r="E14" i="9"/>
  <c r="D294" i="9"/>
  <c r="D85" i="9"/>
  <c r="E604" i="9"/>
  <c r="E322" i="9"/>
  <c r="E365" i="9"/>
  <c r="F343" i="9"/>
  <c r="F301" i="9"/>
  <c r="F170" i="9"/>
  <c r="D238" i="9"/>
  <c r="D125" i="9"/>
  <c r="D11" i="9"/>
  <c r="E560" i="9"/>
  <c r="E309" i="9"/>
  <c r="E212" i="9"/>
  <c r="E41" i="9"/>
  <c r="F308" i="9"/>
  <c r="F140" i="9"/>
  <c r="D605" i="9"/>
  <c r="D360" i="9"/>
  <c r="D340" i="9"/>
  <c r="D304" i="9"/>
  <c r="D233" i="9"/>
  <c r="D116" i="9"/>
  <c r="E704" i="9"/>
  <c r="E325" i="9"/>
  <c r="E380" i="9"/>
  <c r="E121" i="9"/>
  <c r="E839" i="9"/>
  <c r="E290" i="9"/>
  <c r="F261" i="9"/>
  <c r="F209" i="9"/>
  <c r="F361" i="9"/>
  <c r="D146" i="9"/>
  <c r="D74" i="9"/>
  <c r="F55" i="9"/>
  <c r="F46" i="9"/>
  <c r="D147" i="9"/>
  <c r="D77" i="9"/>
  <c r="E416" i="9"/>
  <c r="E224" i="9"/>
  <c r="E107" i="9"/>
  <c r="F31" i="9"/>
  <c r="F418" i="9"/>
  <c r="D401" i="9"/>
  <c r="D98" i="9"/>
  <c r="D101" i="9"/>
  <c r="D73" i="9"/>
  <c r="E306" i="9"/>
  <c r="E407" i="9"/>
  <c r="F284" i="9"/>
  <c r="F364" i="9"/>
  <c r="D916" i="9"/>
  <c r="D381" i="9"/>
  <c r="E900" i="9"/>
  <c r="E902" i="9"/>
  <c r="E740" i="9"/>
  <c r="D399" i="9"/>
  <c r="D90" i="9"/>
  <c r="E432" i="9"/>
  <c r="E302" i="9"/>
  <c r="E537" i="9"/>
  <c r="E9" i="9"/>
  <c r="E21" i="9"/>
  <c r="E103" i="9"/>
  <c r="F271" i="9"/>
  <c r="F168" i="9"/>
  <c r="D178" i="9"/>
  <c r="D48" i="9"/>
  <c r="E738" i="9"/>
  <c r="E130" i="9"/>
  <c r="E67" i="9"/>
  <c r="F263" i="9"/>
  <c r="F330" i="9"/>
  <c r="F105" i="9"/>
  <c r="F53" i="9"/>
  <c r="D313" i="9"/>
  <c r="D426" i="9"/>
  <c r="F863" i="9"/>
  <c r="F201" i="9"/>
  <c r="F300" i="9"/>
  <c r="D175" i="9"/>
  <c r="D369" i="9"/>
  <c r="E952" i="9"/>
  <c r="E516" i="9"/>
  <c r="E285" i="9"/>
  <c r="E473" i="9"/>
  <c r="E117" i="9"/>
  <c r="E26" i="9"/>
  <c r="D998" i="9"/>
  <c r="D342" i="9"/>
  <c r="D270" i="9"/>
  <c r="D18" i="9"/>
  <c r="E966" i="9"/>
  <c r="E867" i="9"/>
  <c r="E675" i="9"/>
  <c r="E22" i="9"/>
  <c r="E544" i="9"/>
  <c r="E388" i="9"/>
  <c r="E39" i="9"/>
  <c r="E663" i="9"/>
  <c r="E282" i="9"/>
  <c r="E402" i="9"/>
  <c r="E96" i="9"/>
  <c r="E47" i="9"/>
  <c r="F217" i="9"/>
  <c r="F318" i="9"/>
  <c r="F167" i="9"/>
  <c r="F127" i="9"/>
  <c r="F7" i="9"/>
  <c r="D326" i="9"/>
  <c r="D252" i="9"/>
  <c r="D228" i="9"/>
  <c r="D265" i="9"/>
  <c r="D181" i="9"/>
  <c r="E798" i="9"/>
  <c r="E320" i="9"/>
  <c r="E390" i="9"/>
  <c r="E450" i="9"/>
  <c r="E69" i="9"/>
  <c r="D608" i="9"/>
  <c r="D200" i="9"/>
  <c r="D123" i="9"/>
  <c r="D92" i="9"/>
  <c r="E824" i="9"/>
  <c r="E476" i="9"/>
  <c r="E258" i="9"/>
  <c r="E339" i="9"/>
  <c r="E329" i="9"/>
  <c r="E16" i="9"/>
  <c r="F239" i="9"/>
  <c r="F171" i="9"/>
  <c r="F410" i="9"/>
  <c r="D926" i="9"/>
  <c r="D256" i="9"/>
  <c r="F337" i="9"/>
  <c r="F207" i="9"/>
  <c r="D280" i="9"/>
  <c r="D133" i="9"/>
  <c r="D191" i="9"/>
  <c r="D180" i="9"/>
  <c r="D394" i="9"/>
  <c r="D366" i="9"/>
  <c r="D104" i="9"/>
  <c r="D29" i="9"/>
  <c r="D17" i="9"/>
  <c r="E635" i="9"/>
  <c r="E102" i="9"/>
  <c r="F875" i="9"/>
  <c r="F310" i="9"/>
  <c r="F173" i="9"/>
  <c r="D324" i="9"/>
  <c r="D269" i="9"/>
  <c r="D430" i="9"/>
  <c r="F196" i="9"/>
  <c r="F296" i="9"/>
  <c r="F19" i="9"/>
  <c r="F40" i="9"/>
  <c r="F70" i="9"/>
  <c r="E287" i="9"/>
  <c r="E229" i="9"/>
  <c r="E34" i="9"/>
  <c r="F846" i="9"/>
  <c r="F192" i="9"/>
  <c r="F314" i="9"/>
  <c r="F246" i="9"/>
  <c r="F142" i="9"/>
  <c r="D927" i="9"/>
  <c r="D91" i="9"/>
  <c r="E671" i="9"/>
  <c r="E470" i="9"/>
  <c r="F873" i="9"/>
  <c r="F186" i="9"/>
  <c r="F136" i="9"/>
  <c r="D222" i="9"/>
  <c r="D12" i="9"/>
  <c r="E673" i="9"/>
  <c r="E220" i="9"/>
  <c r="E156" i="9"/>
  <c r="F849" i="9"/>
  <c r="F174" i="9"/>
  <c r="F163" i="9"/>
  <c r="D934" i="9"/>
  <c r="D406" i="9"/>
  <c r="D208" i="9"/>
  <c r="D42" i="9"/>
  <c r="D32" i="9"/>
  <c r="D357" i="9"/>
  <c r="E50" i="9"/>
  <c r="E58" i="9"/>
  <c r="D384" i="9"/>
  <c r="D298" i="9"/>
  <c r="D141" i="9"/>
  <c r="D253" i="9"/>
  <c r="D172" i="9"/>
  <c r="E746" i="9"/>
  <c r="E264" i="9"/>
  <c r="E348" i="9"/>
  <c r="E359" i="9"/>
  <c r="D382" i="9"/>
  <c r="D295" i="9"/>
  <c r="D86" i="9"/>
  <c r="E720" i="9"/>
  <c r="E592" i="9"/>
  <c r="E391" i="9"/>
  <c r="F190" i="9"/>
  <c r="F160" i="9"/>
  <c r="E664" i="9"/>
  <c r="E159" i="9"/>
  <c r="F179" i="9"/>
  <c r="F219" i="9"/>
  <c r="F114" i="9"/>
  <c r="F109" i="9"/>
  <c r="F44" i="9"/>
  <c r="F78" i="9"/>
  <c r="D268" i="9"/>
  <c r="D198" i="9"/>
  <c r="D462" i="9"/>
  <c r="E734" i="9"/>
  <c r="E338" i="9"/>
  <c r="E231" i="9"/>
  <c r="D919" i="9"/>
  <c r="D182" i="9"/>
  <c r="D132" i="9"/>
  <c r="D62" i="9"/>
  <c r="D400" i="9"/>
  <c r="D362" i="9"/>
  <c r="D409" i="9"/>
  <c r="D110" i="9"/>
  <c r="D49" i="9"/>
  <c r="E468" i="9"/>
  <c r="E288" i="9"/>
  <c r="F15" i="9"/>
  <c r="F446" i="9"/>
  <c r="D356" i="9"/>
  <c r="D213" i="9"/>
  <c r="D144" i="9"/>
  <c r="E794" i="9"/>
  <c r="E297" i="9"/>
  <c r="E374" i="9"/>
  <c r="F651" i="9"/>
  <c r="F317" i="9"/>
  <c r="F145" i="9"/>
  <c r="F129" i="9"/>
  <c r="D184" i="9"/>
  <c r="D353" i="9"/>
  <c r="E888" i="9"/>
  <c r="E678" i="9"/>
  <c r="E262" i="9"/>
  <c r="E529" i="9"/>
  <c r="E481" i="9"/>
  <c r="E855" i="9"/>
  <c r="E920" i="9"/>
  <c r="E670" i="9"/>
  <c r="F665" i="9"/>
  <c r="F291" i="9"/>
  <c r="F243" i="9"/>
  <c r="F235" i="9"/>
  <c r="E672" i="9"/>
  <c r="E331" i="9"/>
  <c r="E218" i="9"/>
  <c r="F128" i="9"/>
  <c r="F27" i="9"/>
  <c r="F112" i="9"/>
  <c r="D392" i="9"/>
  <c r="D244" i="9"/>
  <c r="D397" i="9"/>
  <c r="D383" i="9"/>
  <c r="E700" i="9"/>
  <c r="E659" i="9"/>
  <c r="E403" i="9"/>
  <c r="F68" i="9"/>
  <c r="F8" i="9"/>
  <c r="D199" i="9"/>
  <c r="D139" i="9"/>
  <c r="D71" i="9"/>
  <c r="E606" i="9"/>
  <c r="E248" i="9"/>
  <c r="E25" i="9"/>
  <c r="E111" i="9"/>
  <c r="D273" i="9"/>
  <c r="D236" i="9"/>
  <c r="D63" i="9"/>
  <c r="E898" i="9"/>
  <c r="E13" i="9"/>
  <c r="E204" i="9"/>
  <c r="E51" i="9"/>
  <c r="F106" i="9"/>
  <c r="F79" i="9"/>
  <c r="E970" i="9"/>
  <c r="E728" i="9"/>
  <c r="E646" i="9"/>
  <c r="E412" i="9"/>
  <c r="E333" i="9"/>
  <c r="E81" i="9"/>
  <c r="E748" i="9"/>
  <c r="E641" i="9"/>
  <c r="F629" i="9"/>
  <c r="F278" i="9"/>
  <c r="F143" i="9"/>
  <c r="F99" i="9"/>
  <c r="F30" i="9"/>
  <c r="F422" i="9"/>
  <c r="F375" i="9"/>
  <c r="D260" i="9"/>
  <c r="D126" i="9"/>
  <c r="D75" i="9"/>
  <c r="E979" i="9"/>
  <c r="E910" i="9"/>
  <c r="E726" i="9"/>
  <c r="E393" i="9"/>
  <c r="F183" i="9"/>
  <c r="F240" i="9"/>
  <c r="F202" i="9"/>
  <c r="F93" i="9"/>
  <c r="D150" i="9"/>
  <c r="D134" i="9"/>
  <c r="D54" i="9"/>
  <c r="J904" i="9"/>
  <c r="J889" i="9"/>
  <c r="J882" i="9"/>
  <c r="J858" i="9"/>
  <c r="J837" i="9"/>
  <c r="J846" i="9"/>
  <c r="J651" i="9"/>
  <c r="J648" i="9"/>
  <c r="J132" i="9"/>
  <c r="J106" i="9"/>
  <c r="J90" i="9"/>
  <c r="J112" i="9"/>
  <c r="J108" i="9"/>
  <c r="J190" i="9"/>
  <c r="J238" i="9"/>
  <c r="J360" i="9"/>
  <c r="J114" i="9"/>
  <c r="J133" i="9"/>
  <c r="J165" i="9"/>
  <c r="J64" i="9"/>
  <c r="J227" i="9"/>
  <c r="J279" i="9"/>
  <c r="J331" i="9"/>
  <c r="J173" i="9"/>
  <c r="J373" i="9"/>
  <c r="J900" i="9"/>
  <c r="J892" i="9"/>
  <c r="J872" i="9"/>
  <c r="J643" i="9"/>
  <c r="J650" i="9"/>
  <c r="J312" i="9"/>
  <c r="J308" i="9"/>
  <c r="J296" i="9"/>
  <c r="J94" i="9"/>
  <c r="J93" i="9"/>
  <c r="J89" i="9"/>
  <c r="J249" i="9"/>
  <c r="J109" i="9"/>
  <c r="J60" i="9"/>
  <c r="J76" i="9"/>
  <c r="J319" i="9"/>
  <c r="J289" i="9"/>
  <c r="J898" i="9"/>
  <c r="J860" i="9"/>
  <c r="J675" i="9"/>
  <c r="J672" i="9"/>
  <c r="J671" i="9"/>
  <c r="J669" i="9"/>
  <c r="J655" i="9"/>
  <c r="J310" i="9"/>
  <c r="J324" i="9"/>
  <c r="J276" i="9"/>
  <c r="J268" i="9"/>
  <c r="J260" i="9"/>
  <c r="J164" i="9"/>
  <c r="J116" i="9"/>
  <c r="J105" i="9"/>
  <c r="J229" i="9"/>
  <c r="J339" i="9"/>
  <c r="J87" i="9"/>
  <c r="J127" i="9"/>
  <c r="J135" i="9"/>
  <c r="J163" i="9"/>
  <c r="J32" i="9"/>
  <c r="J48" i="9"/>
  <c r="J59" i="9"/>
  <c r="J110" i="9"/>
  <c r="J137" i="9"/>
  <c r="J283" i="9"/>
  <c r="J123" i="9"/>
  <c r="J209" i="9"/>
  <c r="J337" i="9"/>
  <c r="J902" i="9"/>
  <c r="J886" i="9"/>
  <c r="J876" i="9"/>
  <c r="J854" i="9"/>
  <c r="J657" i="9"/>
  <c r="J637" i="9"/>
  <c r="J634" i="9"/>
  <c r="J300" i="9"/>
  <c r="J156" i="9"/>
  <c r="J23" i="9"/>
  <c r="J154" i="9"/>
  <c r="J71" i="9"/>
  <c r="J131" i="9"/>
  <c r="J194" i="9"/>
  <c r="J176" i="9"/>
  <c r="J208" i="9"/>
  <c r="J349" i="9"/>
  <c r="J33" i="9"/>
  <c r="J53" i="9"/>
  <c r="J24" i="9"/>
  <c r="J80" i="9"/>
  <c r="J179" i="9"/>
  <c r="J223" i="9"/>
  <c r="J214" i="9"/>
  <c r="J121" i="9"/>
  <c r="J271" i="9"/>
  <c r="J299" i="9"/>
  <c r="J311" i="9"/>
  <c r="J63" i="9"/>
  <c r="J95" i="9"/>
  <c r="J873" i="9"/>
  <c r="J865" i="9"/>
  <c r="J838" i="9"/>
  <c r="J666" i="9"/>
  <c r="J302" i="9"/>
  <c r="J294" i="9"/>
  <c r="J286" i="9"/>
  <c r="J98" i="9"/>
  <c r="J174" i="9"/>
  <c r="J188" i="9"/>
  <c r="J155" i="9"/>
  <c r="J167" i="9"/>
  <c r="J277" i="9"/>
  <c r="J346" i="9"/>
  <c r="J354" i="9"/>
  <c r="J21" i="9"/>
  <c r="J81" i="9"/>
  <c r="J68" i="9"/>
  <c r="J183" i="9"/>
  <c r="J235" i="9"/>
  <c r="J287" i="9"/>
  <c r="J134" i="9"/>
  <c r="J193" i="9"/>
  <c r="J309" i="9"/>
  <c r="J906" i="9"/>
  <c r="J888" i="9"/>
  <c r="J842" i="9"/>
  <c r="J658" i="9"/>
  <c r="J632" i="9"/>
  <c r="J630" i="9"/>
  <c r="J340" i="9"/>
  <c r="J246" i="9"/>
  <c r="J266" i="9"/>
  <c r="J258" i="9"/>
  <c r="J168" i="9"/>
  <c r="J160" i="9"/>
  <c r="J152" i="9"/>
  <c r="J103" i="9"/>
  <c r="J170" i="9"/>
  <c r="J197" i="9"/>
  <c r="J210" i="9"/>
  <c r="J257" i="9"/>
  <c r="J185" i="9"/>
  <c r="J16" i="9"/>
  <c r="J75" i="9"/>
  <c r="J301" i="9"/>
  <c r="J891" i="9"/>
  <c r="J883" i="9"/>
  <c r="J850" i="9"/>
  <c r="J673" i="9"/>
  <c r="J342" i="9"/>
  <c r="J334" i="9"/>
  <c r="J124" i="9"/>
  <c r="J62" i="9"/>
  <c r="J119" i="9"/>
  <c r="J222" i="9"/>
  <c r="J138" i="9"/>
  <c r="J265" i="9"/>
  <c r="J220" i="9"/>
  <c r="J365" i="9"/>
  <c r="J171" i="9"/>
  <c r="J142" i="9"/>
  <c r="J201" i="9"/>
  <c r="J25" i="9"/>
  <c r="J72" i="9"/>
  <c r="J195" i="9"/>
  <c r="J230" i="9"/>
  <c r="J228" i="9"/>
  <c r="J177" i="9"/>
  <c r="J232" i="9"/>
  <c r="J329" i="9"/>
  <c r="J893" i="9"/>
  <c r="J884" i="9"/>
  <c r="J871" i="9"/>
  <c r="J649" i="9"/>
  <c r="J628" i="9"/>
  <c r="J290" i="9"/>
  <c r="J292" i="9"/>
  <c r="J140" i="9"/>
  <c r="J136" i="9"/>
  <c r="J46" i="9"/>
  <c r="J34" i="9"/>
  <c r="J47" i="9"/>
  <c r="J31" i="9"/>
  <c r="J267" i="9"/>
  <c r="J352" i="9"/>
  <c r="J368" i="9"/>
  <c r="J159" i="9"/>
  <c r="J362" i="9"/>
  <c r="J17" i="9"/>
  <c r="J49" i="9"/>
  <c r="J239" i="9"/>
  <c r="J182" i="9"/>
  <c r="J196" i="9"/>
  <c r="J335" i="9"/>
  <c r="J305" i="9"/>
  <c r="J897" i="9"/>
  <c r="J868" i="9"/>
  <c r="J674" i="9"/>
  <c r="J306" i="9"/>
  <c r="J288" i="9"/>
  <c r="J278" i="9"/>
  <c r="J86" i="9"/>
  <c r="J42" i="9"/>
  <c r="J14" i="9"/>
  <c r="J51" i="9"/>
  <c r="J213" i="9"/>
  <c r="J145" i="9"/>
  <c r="J161" i="9"/>
  <c r="J344" i="9"/>
  <c r="J139" i="9"/>
  <c r="J158" i="9"/>
  <c r="J149" i="9"/>
  <c r="J351" i="9"/>
  <c r="J9" i="9"/>
  <c r="J115" i="9"/>
  <c r="J12" i="9"/>
  <c r="J56" i="9"/>
  <c r="J169" i="9"/>
  <c r="J243" i="9"/>
  <c r="J859" i="9"/>
  <c r="J855" i="9"/>
  <c r="J663" i="9"/>
  <c r="J318" i="9"/>
  <c r="J270" i="9"/>
  <c r="J262" i="9"/>
  <c r="J30" i="9"/>
  <c r="J18" i="9"/>
  <c r="J43" i="9"/>
  <c r="J27" i="9"/>
  <c r="J236" i="9"/>
  <c r="J242" i="9"/>
  <c r="J45" i="9"/>
  <c r="J130" i="9"/>
  <c r="J295" i="9"/>
  <c r="J218" i="9"/>
  <c r="J234" i="9"/>
  <c r="J293" i="9"/>
  <c r="J999" i="9"/>
  <c r="I997" i="9"/>
  <c r="K997" i="9"/>
  <c r="N997" i="9" s="1"/>
  <c r="O997" i="9" s="1"/>
  <c r="I994" i="9"/>
  <c r="D992" i="9"/>
  <c r="I990" i="9"/>
  <c r="D988" i="9"/>
  <c r="I986" i="9"/>
  <c r="D984" i="9"/>
  <c r="D983" i="9"/>
  <c r="D979" i="9"/>
  <c r="J995" i="9"/>
  <c r="F993" i="9"/>
  <c r="I987" i="9"/>
  <c r="K983" i="9"/>
  <c r="N983" i="9" s="1"/>
  <c r="O983" i="9" s="1"/>
  <c r="F994" i="9"/>
  <c r="I988" i="9"/>
  <c r="D986" i="9"/>
  <c r="K984" i="9"/>
  <c r="N984" i="9" s="1"/>
  <c r="O984" i="9" s="1"/>
  <c r="D981" i="9"/>
  <c r="J971" i="9"/>
  <c r="J967" i="9"/>
  <c r="I981" i="9"/>
  <c r="E974" i="9"/>
  <c r="F972" i="9"/>
  <c r="F968" i="9"/>
  <c r="D995" i="9"/>
  <c r="I989" i="9"/>
  <c r="E987" i="9"/>
  <c r="F980" i="9"/>
  <c r="I976" i="9"/>
  <c r="E977" i="9"/>
  <c r="I974" i="9"/>
  <c r="F967" i="9"/>
  <c r="D991" i="9"/>
  <c r="I985" i="9"/>
  <c r="I961" i="9"/>
  <c r="F953" i="9"/>
  <c r="J975" i="9"/>
  <c r="E964" i="9"/>
  <c r="E960" i="9"/>
  <c r="J953" i="9"/>
  <c r="E951" i="9"/>
  <c r="K948" i="9"/>
  <c r="N948" i="9" s="1"/>
  <c r="O948" i="9" s="1"/>
  <c r="D944" i="9"/>
  <c r="I978" i="9"/>
  <c r="F964" i="9"/>
  <c r="I959" i="9"/>
  <c r="F951" i="9"/>
  <c r="D947" i="9"/>
  <c r="J944" i="9"/>
  <c r="J956" i="9"/>
  <c r="J950" i="9"/>
  <c r="J946" i="9"/>
  <c r="J942" i="9"/>
  <c r="F940" i="9"/>
  <c r="I936" i="9"/>
  <c r="F931" i="9"/>
  <c r="E927" i="9"/>
  <c r="I911" i="9"/>
  <c r="I909" i="9"/>
  <c r="J951" i="9"/>
  <c r="I947" i="9"/>
  <c r="D941" i="9"/>
  <c r="I939" i="9"/>
  <c r="E938" i="9"/>
  <c r="J935" i="9"/>
  <c r="D933" i="9"/>
  <c r="E930" i="9"/>
  <c r="J927" i="9"/>
  <c r="J925" i="9"/>
  <c r="J923" i="9"/>
  <c r="J921" i="9"/>
  <c r="J919" i="9"/>
  <c r="J917" i="9"/>
  <c r="J915" i="9"/>
  <c r="J913" i="9"/>
  <c r="J911" i="9"/>
  <c r="J909" i="9"/>
  <c r="E950" i="9"/>
  <c r="D946" i="9"/>
  <c r="F942" i="9"/>
  <c r="I938" i="9"/>
  <c r="I934" i="9"/>
  <c r="I930" i="9"/>
  <c r="I926" i="9"/>
  <c r="I937" i="9"/>
  <c r="J933" i="9"/>
  <c r="K929" i="9"/>
  <c r="N929" i="9" s="1"/>
  <c r="O929" i="9" s="1"/>
  <c r="D928" i="9"/>
  <c r="F904" i="9"/>
  <c r="F900" i="9"/>
  <c r="F896" i="9"/>
  <c r="F892" i="9"/>
  <c r="F888" i="9"/>
  <c r="I941" i="9"/>
  <c r="F907" i="9"/>
  <c r="F903" i="9"/>
  <c r="F899" i="9"/>
  <c r="F895" i="9"/>
  <c r="F891" i="9"/>
  <c r="E884" i="9"/>
  <c r="E880" i="9"/>
  <c r="E876" i="9"/>
  <c r="E872" i="9"/>
  <c r="E868" i="9"/>
  <c r="E856" i="9"/>
  <c r="F851" i="9"/>
  <c r="F843" i="9"/>
  <c r="D852" i="9"/>
  <c r="D841" i="9"/>
  <c r="F886" i="9"/>
  <c r="F882" i="9"/>
  <c r="F878" i="9"/>
  <c r="F874" i="9"/>
  <c r="F870" i="9"/>
  <c r="F866" i="9"/>
  <c r="F862" i="9"/>
  <c r="F858" i="9"/>
  <c r="D854" i="9"/>
  <c r="E846" i="9"/>
  <c r="D843" i="9"/>
  <c r="J791" i="9"/>
  <c r="J787" i="9"/>
  <c r="J783" i="9"/>
  <c r="J779" i="9"/>
  <c r="F836" i="9"/>
  <c r="J834" i="9"/>
  <c r="K830" i="9"/>
  <c r="N830" i="9" s="1"/>
  <c r="O830" i="9" s="1"/>
  <c r="K826" i="9"/>
  <c r="N826" i="9" s="1"/>
  <c r="O826" i="9" s="1"/>
  <c r="K822" i="9"/>
  <c r="N822" i="9" s="1"/>
  <c r="O822" i="9" s="1"/>
  <c r="K818" i="9"/>
  <c r="N818" i="9" s="1"/>
  <c r="O818" i="9" s="1"/>
  <c r="K814" i="9"/>
  <c r="N814" i="9" s="1"/>
  <c r="O814" i="9" s="1"/>
  <c r="K810" i="9"/>
  <c r="N810" i="9" s="1"/>
  <c r="O810" i="9" s="1"/>
  <c r="K806" i="9"/>
  <c r="N806" i="9" s="1"/>
  <c r="O806" i="9" s="1"/>
  <c r="K802" i="9"/>
  <c r="N802" i="9" s="1"/>
  <c r="O802" i="9" s="1"/>
  <c r="K798" i="9"/>
  <c r="N798" i="9" s="1"/>
  <c r="O798" i="9" s="1"/>
  <c r="K794" i="9"/>
  <c r="N794" i="9" s="1"/>
  <c r="O794" i="9" s="1"/>
  <c r="E853" i="9"/>
  <c r="F831" i="9"/>
  <c r="F823" i="9"/>
  <c r="F815" i="9"/>
  <c r="F807" i="9"/>
  <c r="F799" i="9"/>
  <c r="D791" i="9"/>
  <c r="D787" i="9"/>
  <c r="D783" i="9"/>
  <c r="D779" i="9"/>
  <c r="D949" i="9"/>
  <c r="D845" i="9"/>
  <c r="K836" i="9"/>
  <c r="N836" i="9" s="1"/>
  <c r="O836" i="9" s="1"/>
  <c r="F832" i="9"/>
  <c r="F816" i="9"/>
  <c r="F808" i="9"/>
  <c r="F800" i="9"/>
  <c r="F837" i="9"/>
  <c r="E833" i="9"/>
  <c r="D825" i="9"/>
  <c r="D817" i="9"/>
  <c r="D801" i="9"/>
  <c r="D793" i="9"/>
  <c r="E788" i="9"/>
  <c r="I772" i="9"/>
  <c r="I768" i="9"/>
  <c r="I764" i="9"/>
  <c r="I760" i="9"/>
  <c r="F758" i="9"/>
  <c r="F754" i="9"/>
  <c r="F750" i="9"/>
  <c r="F742" i="9"/>
  <c r="F730" i="9"/>
  <c r="F726" i="9"/>
  <c r="F722" i="9"/>
  <c r="F718" i="9"/>
  <c r="F714" i="9"/>
  <c r="F706" i="9"/>
  <c r="F702" i="9"/>
  <c r="F698" i="9"/>
  <c r="F694" i="9"/>
  <c r="F690" i="9"/>
  <c r="F686" i="9"/>
  <c r="F682" i="9"/>
  <c r="F678" i="9"/>
  <c r="D675" i="9"/>
  <c r="D671" i="9"/>
  <c r="K828" i="9"/>
  <c r="N828" i="9" s="1"/>
  <c r="O828" i="9" s="1"/>
  <c r="K820" i="9"/>
  <c r="N820" i="9" s="1"/>
  <c r="O820" i="9" s="1"/>
  <c r="K812" i="9"/>
  <c r="N812" i="9" s="1"/>
  <c r="O812" i="9" s="1"/>
  <c r="K804" i="9"/>
  <c r="N804" i="9" s="1"/>
  <c r="O804" i="9" s="1"/>
  <c r="K796" i="9"/>
  <c r="N796" i="9" s="1"/>
  <c r="O796" i="9" s="1"/>
  <c r="D782" i="9"/>
  <c r="E773" i="9"/>
  <c r="E761" i="9"/>
  <c r="I758" i="9"/>
  <c r="D755" i="9"/>
  <c r="J754" i="9"/>
  <c r="I750" i="9"/>
  <c r="D747" i="9"/>
  <c r="J746" i="9"/>
  <c r="I742" i="9"/>
  <c r="D739" i="9"/>
  <c r="J738" i="9"/>
  <c r="I734" i="9"/>
  <c r="D731" i="9"/>
  <c r="J730" i="9"/>
  <c r="I726" i="9"/>
  <c r="J722" i="9"/>
  <c r="I718" i="9"/>
  <c r="D715" i="9"/>
  <c r="J714" i="9"/>
  <c r="I710" i="9"/>
  <c r="D707" i="9"/>
  <c r="J706" i="9"/>
  <c r="I702" i="9"/>
  <c r="J698" i="9"/>
  <c r="I694" i="9"/>
  <c r="D691" i="9"/>
  <c r="J690" i="9"/>
  <c r="I686" i="9"/>
  <c r="D683" i="9"/>
  <c r="J682" i="9"/>
  <c r="I678" i="9"/>
  <c r="E829" i="9"/>
  <c r="E821" i="9"/>
  <c r="E813" i="9"/>
  <c r="E805" i="9"/>
  <c r="E797" i="9"/>
  <c r="D776" i="9"/>
  <c r="J774" i="9"/>
  <c r="F772" i="9"/>
  <c r="J770" i="9"/>
  <c r="F768" i="9"/>
  <c r="J766" i="9"/>
  <c r="F764" i="9"/>
  <c r="J762" i="9"/>
  <c r="F760" i="9"/>
  <c r="F752" i="9"/>
  <c r="F744" i="9"/>
  <c r="F736" i="9"/>
  <c r="F712" i="9"/>
  <c r="F704" i="9"/>
  <c r="F696" i="9"/>
  <c r="F688" i="9"/>
  <c r="F680" i="9"/>
  <c r="F674" i="9"/>
  <c r="F670" i="9"/>
  <c r="F666" i="9"/>
  <c r="D663" i="9"/>
  <c r="D659" i="9"/>
  <c r="D655" i="9"/>
  <c r="D647" i="9"/>
  <c r="D639" i="9"/>
  <c r="D635" i="9"/>
  <c r="D631" i="9"/>
  <c r="J626" i="9"/>
  <c r="J622" i="9"/>
  <c r="J618" i="9"/>
  <c r="J614" i="9"/>
  <c r="J610" i="9"/>
  <c r="K752" i="9"/>
  <c r="N752" i="9" s="1"/>
  <c r="O752" i="9" s="1"/>
  <c r="K744" i="9"/>
  <c r="N744" i="9" s="1"/>
  <c r="O744" i="9" s="1"/>
  <c r="K736" i="9"/>
  <c r="N736" i="9" s="1"/>
  <c r="O736" i="9" s="1"/>
  <c r="K728" i="9"/>
  <c r="N728" i="9" s="1"/>
  <c r="O728" i="9" s="1"/>
  <c r="K720" i="9"/>
  <c r="N720" i="9" s="1"/>
  <c r="O720" i="9" s="1"/>
  <c r="K712" i="9"/>
  <c r="N712" i="9" s="1"/>
  <c r="O712" i="9" s="1"/>
  <c r="K704" i="9"/>
  <c r="N704" i="9" s="1"/>
  <c r="O704" i="9" s="1"/>
  <c r="K696" i="9"/>
  <c r="N696" i="9" s="1"/>
  <c r="O696" i="9" s="1"/>
  <c r="K688" i="9"/>
  <c r="N688" i="9" s="1"/>
  <c r="O688" i="9" s="1"/>
  <c r="K680" i="9"/>
  <c r="N680" i="9" s="1"/>
  <c r="O680" i="9" s="1"/>
  <c r="F660" i="9"/>
  <c r="D625" i="9"/>
  <c r="D621" i="9"/>
  <c r="D617" i="9"/>
  <c r="D613" i="9"/>
  <c r="D600" i="9"/>
  <c r="D598" i="9"/>
  <c r="D596" i="9"/>
  <c r="E745" i="9"/>
  <c r="E737" i="9"/>
  <c r="E729" i="9"/>
  <c r="E721" i="9"/>
  <c r="E713" i="9"/>
  <c r="E705" i="9"/>
  <c r="J607" i="9"/>
  <c r="J605" i="9"/>
  <c r="J603" i="9"/>
  <c r="J601" i="9"/>
  <c r="J599" i="9"/>
  <c r="J597" i="9"/>
  <c r="J595" i="9"/>
  <c r="K756" i="9"/>
  <c r="N756" i="9" s="1"/>
  <c r="O756" i="9" s="1"/>
  <c r="K740" i="9"/>
  <c r="N740" i="9" s="1"/>
  <c r="O740" i="9" s="1"/>
  <c r="K732" i="9"/>
  <c r="N732" i="9" s="1"/>
  <c r="O732" i="9" s="1"/>
  <c r="K724" i="9"/>
  <c r="N724" i="9" s="1"/>
  <c r="O724" i="9" s="1"/>
  <c r="K716" i="9"/>
  <c r="N716" i="9" s="1"/>
  <c r="O716" i="9" s="1"/>
  <c r="K708" i="9"/>
  <c r="N708" i="9" s="1"/>
  <c r="O708" i="9" s="1"/>
  <c r="K700" i="9"/>
  <c r="N700" i="9" s="1"/>
  <c r="O700" i="9" s="1"/>
  <c r="K692" i="9"/>
  <c r="N692" i="9" s="1"/>
  <c r="O692" i="9" s="1"/>
  <c r="K684" i="9"/>
  <c r="N684" i="9" s="1"/>
  <c r="O684" i="9" s="1"/>
  <c r="K676" i="9"/>
  <c r="N676" i="9" s="1"/>
  <c r="O676" i="9" s="1"/>
  <c r="F656" i="9"/>
  <c r="F636" i="9"/>
  <c r="F628" i="9"/>
  <c r="F624" i="9"/>
  <c r="F620" i="9"/>
  <c r="F616" i="9"/>
  <c r="F612" i="9"/>
  <c r="K816" i="9"/>
  <c r="N816" i="9" s="1"/>
  <c r="O816" i="9" s="1"/>
  <c r="E775" i="9"/>
  <c r="E771" i="9"/>
  <c r="E767" i="9"/>
  <c r="I594" i="9"/>
  <c r="F591" i="9"/>
  <c r="I586" i="9"/>
  <c r="F583" i="9"/>
  <c r="I578" i="9"/>
  <c r="F575" i="9"/>
  <c r="I570" i="9"/>
  <c r="F567" i="9"/>
  <c r="I562" i="9"/>
  <c r="F557" i="9"/>
  <c r="D553" i="9"/>
  <c r="J550" i="9"/>
  <c r="I546" i="9"/>
  <c r="F541" i="9"/>
  <c r="D537" i="9"/>
  <c r="J534" i="9"/>
  <c r="I530" i="9"/>
  <c r="F525" i="9"/>
  <c r="D521" i="9"/>
  <c r="J518" i="9"/>
  <c r="I514" i="9"/>
  <c r="J502" i="9"/>
  <c r="I498" i="9"/>
  <c r="F493" i="9"/>
  <c r="D489" i="9"/>
  <c r="J486" i="9"/>
  <c r="I482" i="9"/>
  <c r="D473" i="9"/>
  <c r="J470" i="9"/>
  <c r="I466" i="9"/>
  <c r="F461" i="9"/>
  <c r="D457" i="9"/>
  <c r="J454" i="9"/>
  <c r="I450" i="9"/>
  <c r="K592" i="9"/>
  <c r="N592" i="9" s="1"/>
  <c r="O592" i="9" s="1"/>
  <c r="I591" i="9"/>
  <c r="K588" i="9"/>
  <c r="N588" i="9" s="1"/>
  <c r="O588" i="9" s="1"/>
  <c r="I587" i="9"/>
  <c r="K584" i="9"/>
  <c r="N584" i="9" s="1"/>
  <c r="O584" i="9" s="1"/>
  <c r="I583" i="9"/>
  <c r="K580" i="9"/>
  <c r="N580" i="9" s="1"/>
  <c r="O580" i="9" s="1"/>
  <c r="I579" i="9"/>
  <c r="K576" i="9"/>
  <c r="N576" i="9" s="1"/>
  <c r="O576" i="9" s="1"/>
  <c r="I575" i="9"/>
  <c r="K572" i="9"/>
  <c r="N572" i="9" s="1"/>
  <c r="O572" i="9" s="1"/>
  <c r="I571" i="9"/>
  <c r="K568" i="9"/>
  <c r="N568" i="9" s="1"/>
  <c r="O568" i="9" s="1"/>
  <c r="K564" i="9"/>
  <c r="N564" i="9" s="1"/>
  <c r="O564" i="9" s="1"/>
  <c r="I563" i="9"/>
  <c r="K560" i="9"/>
  <c r="N560" i="9" s="1"/>
  <c r="O560" i="9" s="1"/>
  <c r="D556" i="9"/>
  <c r="J549" i="9"/>
  <c r="E547" i="9"/>
  <c r="K544" i="9"/>
  <c r="N544" i="9" s="1"/>
  <c r="O544" i="9" s="1"/>
  <c r="D540" i="9"/>
  <c r="I537" i="9"/>
  <c r="F536" i="9"/>
  <c r="J533" i="9"/>
  <c r="E531" i="9"/>
  <c r="K528" i="9"/>
  <c r="N528" i="9" s="1"/>
  <c r="O528" i="9" s="1"/>
  <c r="D524" i="9"/>
  <c r="I521" i="9"/>
  <c r="J517" i="9"/>
  <c r="K512" i="9"/>
  <c r="N512" i="9" s="1"/>
  <c r="O512" i="9" s="1"/>
  <c r="D508" i="9"/>
  <c r="I505" i="9"/>
  <c r="F504" i="9"/>
  <c r="J501" i="9"/>
  <c r="E499" i="9"/>
  <c r="K496" i="9"/>
  <c r="N496" i="9" s="1"/>
  <c r="O496" i="9" s="1"/>
  <c r="I489" i="9"/>
  <c r="J485" i="9"/>
  <c r="E483" i="9"/>
  <c r="K480" i="9"/>
  <c r="N480" i="9" s="1"/>
  <c r="O480" i="9" s="1"/>
  <c r="D476" i="9"/>
  <c r="I473" i="9"/>
  <c r="F472" i="9"/>
  <c r="J469" i="9"/>
  <c r="E467" i="9"/>
  <c r="K464" i="9"/>
  <c r="N464" i="9" s="1"/>
  <c r="O464" i="9" s="1"/>
  <c r="D460" i="9"/>
  <c r="I457" i="9"/>
  <c r="F456" i="9"/>
  <c r="J453" i="9"/>
  <c r="K448" i="9"/>
  <c r="N448" i="9" s="1"/>
  <c r="O448" i="9" s="1"/>
  <c r="D444" i="9"/>
  <c r="J437" i="9"/>
  <c r="E435" i="9"/>
  <c r="K432" i="9"/>
  <c r="N432" i="9" s="1"/>
  <c r="O432" i="9" s="1"/>
  <c r="D428" i="9"/>
  <c r="I425" i="9"/>
  <c r="F424" i="9"/>
  <c r="J421" i="9"/>
  <c r="E419" i="9"/>
  <c r="K416" i="9"/>
  <c r="N416" i="9" s="1"/>
  <c r="O416" i="9" s="1"/>
  <c r="D412" i="9"/>
  <c r="I409" i="9"/>
  <c r="F408" i="9"/>
  <c r="F404" i="9"/>
  <c r="F398" i="9"/>
  <c r="F396" i="9"/>
  <c r="F392" i="9"/>
  <c r="F388" i="9"/>
  <c r="F382" i="9"/>
  <c r="I832" i="9"/>
  <c r="I800" i="9"/>
  <c r="D757" i="9"/>
  <c r="D749" i="9"/>
  <c r="D733" i="9"/>
  <c r="D725" i="9"/>
  <c r="D717" i="9"/>
  <c r="D709" i="9"/>
  <c r="D685" i="9"/>
  <c r="D677" i="9"/>
  <c r="I592" i="9"/>
  <c r="I584" i="9"/>
  <c r="I576" i="9"/>
  <c r="F573" i="9"/>
  <c r="I568" i="9"/>
  <c r="D559" i="9"/>
  <c r="J556" i="9"/>
  <c r="I552" i="9"/>
  <c r="F547" i="9"/>
  <c r="D543" i="9"/>
  <c r="J540" i="9"/>
  <c r="I536" i="9"/>
  <c r="F531" i="9"/>
  <c r="J524" i="9"/>
  <c r="I520" i="9"/>
  <c r="F515" i="9"/>
  <c r="D511" i="9"/>
  <c r="J508" i="9"/>
  <c r="I504" i="9"/>
  <c r="F499" i="9"/>
  <c r="D495" i="9"/>
  <c r="J492" i="9"/>
  <c r="I488" i="9"/>
  <c r="J476" i="9"/>
  <c r="I472" i="9"/>
  <c r="F467" i="9"/>
  <c r="D463" i="9"/>
  <c r="J460" i="9"/>
  <c r="I456" i="9"/>
  <c r="D447" i="9"/>
  <c r="J444" i="9"/>
  <c r="I440" i="9"/>
  <c r="F435" i="9"/>
  <c r="D431" i="9"/>
  <c r="J428" i="9"/>
  <c r="I424" i="9"/>
  <c r="F419" i="9"/>
  <c r="D415" i="9"/>
  <c r="J412" i="9"/>
  <c r="K593" i="9"/>
  <c r="N593" i="9" s="1"/>
  <c r="O593" i="9" s="1"/>
  <c r="K585" i="9"/>
  <c r="N585" i="9" s="1"/>
  <c r="O585" i="9" s="1"/>
  <c r="K577" i="9"/>
  <c r="N577" i="9" s="1"/>
  <c r="O577" i="9" s="1"/>
  <c r="K569" i="9"/>
  <c r="N569" i="9" s="1"/>
  <c r="O569" i="9" s="1"/>
  <c r="K559" i="9"/>
  <c r="N559" i="9" s="1"/>
  <c r="O559" i="9" s="1"/>
  <c r="K555" i="9"/>
  <c r="N555" i="9" s="1"/>
  <c r="O555" i="9" s="1"/>
  <c r="K551" i="9"/>
  <c r="N551" i="9" s="1"/>
  <c r="O551" i="9" s="1"/>
  <c r="K543" i="9"/>
  <c r="N543" i="9" s="1"/>
  <c r="O543" i="9" s="1"/>
  <c r="K539" i="9"/>
  <c r="N539" i="9" s="1"/>
  <c r="O539" i="9" s="1"/>
  <c r="K535" i="9"/>
  <c r="N535" i="9" s="1"/>
  <c r="O535" i="9" s="1"/>
  <c r="K531" i="9"/>
  <c r="N531" i="9" s="1"/>
  <c r="O531" i="9" s="1"/>
  <c r="K527" i="9"/>
  <c r="N527" i="9" s="1"/>
  <c r="O527" i="9" s="1"/>
  <c r="K523" i="9"/>
  <c r="N523" i="9" s="1"/>
  <c r="O523" i="9" s="1"/>
  <c r="K519" i="9"/>
  <c r="N519" i="9" s="1"/>
  <c r="O519" i="9" s="1"/>
  <c r="K515" i="9"/>
  <c r="N515" i="9" s="1"/>
  <c r="O515" i="9" s="1"/>
  <c r="K511" i="9"/>
  <c r="N511" i="9" s="1"/>
  <c r="O511" i="9" s="1"/>
  <c r="K507" i="9"/>
  <c r="N507" i="9" s="1"/>
  <c r="O507" i="9" s="1"/>
  <c r="K503" i="9"/>
  <c r="N503" i="9" s="1"/>
  <c r="O503" i="9" s="1"/>
  <c r="K499" i="9"/>
  <c r="N499" i="9" s="1"/>
  <c r="O499" i="9" s="1"/>
  <c r="K495" i="9"/>
  <c r="N495" i="9" s="1"/>
  <c r="O495" i="9" s="1"/>
  <c r="K491" i="9"/>
  <c r="N491" i="9" s="1"/>
  <c r="O491" i="9" s="1"/>
  <c r="K487" i="9"/>
  <c r="N487" i="9" s="1"/>
  <c r="O487" i="9" s="1"/>
  <c r="K483" i="9"/>
  <c r="N483" i="9" s="1"/>
  <c r="O483" i="9" s="1"/>
  <c r="K479" i="9"/>
  <c r="N479" i="9" s="1"/>
  <c r="O479" i="9" s="1"/>
  <c r="K475" i="9"/>
  <c r="N475" i="9" s="1"/>
  <c r="O475" i="9" s="1"/>
  <c r="K471" i="9"/>
  <c r="N471" i="9" s="1"/>
  <c r="O471" i="9" s="1"/>
  <c r="K467" i="9"/>
  <c r="N467" i="9" s="1"/>
  <c r="O467" i="9" s="1"/>
  <c r="K463" i="9"/>
  <c r="N463" i="9" s="1"/>
  <c r="O463" i="9" s="1"/>
  <c r="K459" i="9"/>
  <c r="N459" i="9" s="1"/>
  <c r="O459" i="9" s="1"/>
  <c r="K455" i="9"/>
  <c r="N455" i="9" s="1"/>
  <c r="O455" i="9" s="1"/>
  <c r="K451" i="9"/>
  <c r="N451" i="9" s="1"/>
  <c r="O451" i="9" s="1"/>
  <c r="K447" i="9"/>
  <c r="N447" i="9" s="1"/>
  <c r="O447" i="9" s="1"/>
  <c r="J443" i="9"/>
  <c r="K431" i="9"/>
  <c r="N431" i="9" s="1"/>
  <c r="O431" i="9" s="1"/>
  <c r="J427" i="9"/>
  <c r="I423" i="9"/>
  <c r="J411" i="9"/>
  <c r="I302" i="9"/>
  <c r="I294" i="9"/>
  <c r="I286" i="9"/>
  <c r="I278" i="9"/>
  <c r="I270" i="9"/>
  <c r="I262" i="9"/>
  <c r="I246" i="9"/>
  <c r="E558" i="9"/>
  <c r="F550" i="9"/>
  <c r="F542" i="9"/>
  <c r="D534" i="9"/>
  <c r="E526" i="9"/>
  <c r="E518" i="9"/>
  <c r="F514" i="9"/>
  <c r="D498" i="9"/>
  <c r="E490" i="9"/>
  <c r="F486" i="9"/>
  <c r="D474" i="9"/>
  <c r="F454" i="9"/>
  <c r="E434" i="9"/>
  <c r="E418" i="9"/>
  <c r="E410" i="9"/>
  <c r="E377" i="9"/>
  <c r="K367" i="9"/>
  <c r="N367" i="9" s="1"/>
  <c r="O367" i="9" s="1"/>
  <c r="J364" i="9"/>
  <c r="E361" i="9"/>
  <c r="F358" i="9"/>
  <c r="K351" i="9"/>
  <c r="N351" i="9" s="1"/>
  <c r="O351" i="9" s="1"/>
  <c r="J348" i="9"/>
  <c r="E345" i="9"/>
  <c r="K334" i="9"/>
  <c r="N334" i="9" s="1"/>
  <c r="O334" i="9" s="1"/>
  <c r="K326" i="9"/>
  <c r="N326" i="9" s="1"/>
  <c r="O326" i="9" s="1"/>
  <c r="K318" i="9"/>
  <c r="N318" i="9" s="1"/>
  <c r="O318" i="9" s="1"/>
  <c r="K310" i="9"/>
  <c r="N310" i="9" s="1"/>
  <c r="O310" i="9" s="1"/>
  <c r="K302" i="9"/>
  <c r="N302" i="9" s="1"/>
  <c r="O302" i="9" s="1"/>
  <c r="K294" i="9"/>
  <c r="N294" i="9" s="1"/>
  <c r="O294" i="9" s="1"/>
  <c r="K286" i="9"/>
  <c r="N286" i="9" s="1"/>
  <c r="O286" i="9" s="1"/>
  <c r="K278" i="9"/>
  <c r="N278" i="9" s="1"/>
  <c r="O278" i="9" s="1"/>
  <c r="K270" i="9"/>
  <c r="N270" i="9" s="1"/>
  <c r="O270" i="9" s="1"/>
  <c r="K262" i="9"/>
  <c r="N262" i="9" s="1"/>
  <c r="O262" i="9" s="1"/>
  <c r="K246" i="9"/>
  <c r="N246" i="9" s="1"/>
  <c r="O246" i="9" s="1"/>
  <c r="J589" i="9"/>
  <c r="J573" i="9"/>
  <c r="F429" i="9"/>
  <c r="D417" i="9"/>
  <c r="J438" i="9"/>
  <c r="J430" i="9"/>
  <c r="J422" i="9"/>
  <c r="J414" i="9"/>
  <c r="F373" i="9"/>
  <c r="J359" i="9"/>
  <c r="J367" i="9"/>
  <c r="J343" i="9"/>
  <c r="F661" i="9"/>
  <c r="F95" i="9"/>
  <c r="E272" i="9"/>
  <c r="E307" i="9"/>
  <c r="E504" i="9"/>
  <c r="E185" i="9"/>
  <c r="E23" i="9"/>
  <c r="D261" i="9"/>
  <c r="D209" i="9"/>
  <c r="D361" i="9"/>
  <c r="E460" i="9"/>
  <c r="E533" i="9"/>
  <c r="E131" i="9"/>
  <c r="F146" i="9"/>
  <c r="F74" i="9"/>
  <c r="D609" i="9"/>
  <c r="D46" i="9"/>
  <c r="D55" i="9"/>
  <c r="E752" i="9"/>
  <c r="E254" i="9"/>
  <c r="E223" i="9"/>
  <c r="E28" i="9"/>
  <c r="F147" i="9"/>
  <c r="F77" i="9"/>
  <c r="D922" i="9"/>
  <c r="D31" i="9"/>
  <c r="D418" i="9"/>
  <c r="E879" i="9"/>
  <c r="E877" i="9"/>
  <c r="E24" i="9"/>
  <c r="E241" i="9"/>
  <c r="F101" i="9"/>
  <c r="F73" i="9"/>
  <c r="F98" i="9"/>
  <c r="D364" i="9"/>
  <c r="D284" i="9"/>
  <c r="D373" i="9"/>
  <c r="E808" i="9"/>
  <c r="E800" i="9"/>
  <c r="E688" i="9"/>
  <c r="E456" i="9"/>
  <c r="E428" i="9"/>
  <c r="F181" i="9"/>
  <c r="F265" i="9"/>
  <c r="F228" i="9"/>
  <c r="F326" i="9"/>
  <c r="F252" i="9"/>
  <c r="E796" i="9"/>
  <c r="E120" i="9"/>
  <c r="F104" i="9"/>
  <c r="F29" i="9"/>
  <c r="F17" i="9"/>
  <c r="D310" i="9"/>
  <c r="D173" i="9"/>
  <c r="D590" i="9"/>
  <c r="D999" i="9"/>
  <c r="D277" i="9"/>
  <c r="E802" i="9"/>
  <c r="E643" i="9"/>
  <c r="E466" i="9"/>
  <c r="E80" i="9"/>
  <c r="E87" i="9"/>
  <c r="F854" i="9"/>
  <c r="F649" i="9"/>
  <c r="F91" i="9"/>
  <c r="D186" i="9"/>
  <c r="D136" i="9"/>
  <c r="D510" i="9"/>
  <c r="E636" i="9"/>
  <c r="E556" i="9"/>
  <c r="E151" i="9"/>
  <c r="F222" i="9"/>
  <c r="F12" i="9"/>
  <c r="D174" i="9"/>
  <c r="D163" i="9"/>
  <c r="E890" i="9"/>
  <c r="E344" i="9"/>
  <c r="F208" i="9"/>
  <c r="F32" i="9"/>
  <c r="F42" i="9"/>
  <c r="E971" i="9"/>
  <c r="E449" i="9"/>
  <c r="F253" i="9"/>
  <c r="F298" i="9"/>
  <c r="F172" i="9"/>
  <c r="F141" i="9"/>
  <c r="F198" i="9"/>
  <c r="F268" i="9"/>
  <c r="F462" i="9"/>
  <c r="E350" i="9"/>
  <c r="E56" i="9"/>
  <c r="E65" i="9"/>
  <c r="F182" i="9"/>
  <c r="F132" i="9"/>
  <c r="F62" i="9"/>
  <c r="E810" i="9"/>
  <c r="E251" i="9"/>
  <c r="F110" i="9"/>
  <c r="F49" i="9"/>
  <c r="F362" i="9"/>
  <c r="D15" i="9"/>
  <c r="D446" i="9"/>
  <c r="F213" i="9"/>
  <c r="F144" i="9"/>
  <c r="F356" i="9"/>
  <c r="D317" i="9"/>
  <c r="D145" i="9"/>
  <c r="D129" i="9"/>
  <c r="E911" i="9"/>
  <c r="E660" i="9"/>
  <c r="E43" i="9"/>
  <c r="F871" i="9"/>
  <c r="F184" i="9"/>
  <c r="F353" i="9"/>
  <c r="E632" i="9"/>
  <c r="E351" i="9"/>
  <c r="E122" i="9"/>
  <c r="D291" i="9"/>
  <c r="D243" i="9"/>
  <c r="D235" i="9"/>
  <c r="F865" i="9"/>
  <c r="F349" i="9"/>
  <c r="E915" i="9"/>
  <c r="E405" i="9"/>
  <c r="E319" i="9"/>
  <c r="E962" i="9"/>
  <c r="E545" i="9"/>
  <c r="E197" i="9"/>
  <c r="D278" i="9"/>
  <c r="D143" i="9"/>
  <c r="D30" i="9"/>
  <c r="D99" i="9"/>
  <c r="D422" i="9"/>
  <c r="F260" i="9"/>
  <c r="F126" i="9"/>
  <c r="F75" i="9"/>
  <c r="F150" i="9"/>
  <c r="F134" i="9"/>
  <c r="F54" i="9"/>
  <c r="J870" i="9"/>
  <c r="J862" i="9"/>
  <c r="J863" i="9"/>
  <c r="J851" i="9"/>
  <c r="J885" i="9"/>
  <c r="J633" i="9"/>
  <c r="J631" i="9"/>
  <c r="J332" i="9"/>
  <c r="J328" i="9"/>
  <c r="J38" i="9"/>
  <c r="J39" i="9"/>
  <c r="J371" i="9"/>
  <c r="J40" i="9"/>
  <c r="J199" i="9"/>
  <c r="J207" i="9"/>
  <c r="J198" i="9"/>
  <c r="J323" i="9"/>
  <c r="J317" i="9"/>
  <c r="J325" i="9"/>
  <c r="J907" i="9"/>
  <c r="J894" i="9"/>
  <c r="J887" i="9"/>
  <c r="J878" i="9"/>
  <c r="J867" i="9"/>
  <c r="J665" i="9"/>
  <c r="J647" i="9"/>
  <c r="J645" i="9"/>
  <c r="J640" i="9"/>
  <c r="J336" i="9"/>
  <c r="J280" i="9"/>
  <c r="J128" i="9"/>
  <c r="J26" i="9"/>
  <c r="J35" i="9"/>
  <c r="J19" i="9"/>
  <c r="J263" i="9"/>
  <c r="J7" i="9"/>
  <c r="J233" i="9"/>
  <c r="J57" i="9"/>
  <c r="J44" i="9"/>
  <c r="J96" i="9"/>
  <c r="J211" i="9"/>
  <c r="J219" i="9"/>
  <c r="J162" i="9"/>
  <c r="J153" i="9"/>
  <c r="J275" i="9"/>
  <c r="J251" i="9"/>
  <c r="J125" i="9"/>
  <c r="J216" i="9"/>
  <c r="D994" i="9"/>
  <c r="J965" i="9"/>
  <c r="D963" i="9"/>
  <c r="J922" i="9"/>
  <c r="K940" i="9"/>
  <c r="N940" i="9" s="1"/>
  <c r="O940" i="9" s="1"/>
  <c r="K937" i="9"/>
  <c r="N937" i="9" s="1"/>
  <c r="O937" i="9" s="1"/>
  <c r="F906" i="9"/>
  <c r="F889" i="9"/>
  <c r="K834" i="9"/>
  <c r="N834" i="9" s="1"/>
  <c r="O834" i="9" s="1"/>
  <c r="F806" i="9"/>
  <c r="F811" i="9"/>
  <c r="E845" i="9"/>
  <c r="F812" i="9"/>
  <c r="E770" i="9"/>
  <c r="K754" i="9"/>
  <c r="N754" i="9" s="1"/>
  <c r="O754" i="9" s="1"/>
  <c r="K738" i="9"/>
  <c r="N738" i="9" s="1"/>
  <c r="O738" i="9" s="1"/>
  <c r="K710" i="9"/>
  <c r="N710" i="9" s="1"/>
  <c r="O710" i="9" s="1"/>
  <c r="K682" i="9"/>
  <c r="N682" i="9" s="1"/>
  <c r="O682" i="9" s="1"/>
  <c r="J758" i="9"/>
  <c r="J702" i="9"/>
  <c r="F716" i="9"/>
  <c r="F676" i="9"/>
  <c r="J616" i="9"/>
  <c r="F753" i="9"/>
  <c r="F681" i="9"/>
  <c r="F563" i="9"/>
  <c r="F517" i="9"/>
  <c r="J494" i="9"/>
  <c r="F568" i="9"/>
  <c r="F528" i="9"/>
  <c r="J525" i="9"/>
  <c r="F448" i="9"/>
  <c r="J445" i="9"/>
  <c r="F397" i="9"/>
  <c r="J516" i="9"/>
  <c r="J468" i="9"/>
  <c r="K439" i="9"/>
  <c r="N439" i="9" s="1"/>
  <c r="O439" i="9" s="1"/>
  <c r="K864" i="9"/>
  <c r="N864" i="9" s="1"/>
  <c r="O864" i="9" s="1"/>
  <c r="K875" i="9"/>
  <c r="N875" i="9" s="1"/>
  <c r="O875" i="9" s="1"/>
  <c r="K755" i="9"/>
  <c r="N755" i="9" s="1"/>
  <c r="O755" i="9" s="1"/>
  <c r="K664" i="9"/>
  <c r="N664" i="9" s="1"/>
  <c r="O664" i="9" s="1"/>
  <c r="K757" i="9"/>
  <c r="N757" i="9" s="1"/>
  <c r="O757" i="9" s="1"/>
  <c r="K646" i="9"/>
  <c r="N646" i="9" s="1"/>
  <c r="O646" i="9" s="1"/>
  <c r="K636" i="9"/>
  <c r="N636" i="9" s="1"/>
  <c r="O636" i="9" s="1"/>
  <c r="K639" i="9"/>
  <c r="N639" i="9" s="1"/>
  <c r="O639" i="9" s="1"/>
  <c r="K635" i="9"/>
  <c r="N635" i="9" s="1"/>
  <c r="O635" i="9" s="1"/>
  <c r="K579" i="9"/>
  <c r="N579" i="9" s="1"/>
  <c r="O579" i="9" s="1"/>
  <c r="K575" i="9"/>
  <c r="N575" i="9" s="1"/>
  <c r="O575" i="9" s="1"/>
  <c r="K397" i="9"/>
  <c r="N397" i="9" s="1"/>
  <c r="O397" i="9" s="1"/>
  <c r="K550" i="9"/>
  <c r="N550" i="9" s="1"/>
  <c r="O550" i="9" s="1"/>
  <c r="K510" i="9"/>
  <c r="N510" i="9" s="1"/>
  <c r="O510" i="9" s="1"/>
  <c r="K417" i="9"/>
  <c r="N417" i="9" s="1"/>
  <c r="O417" i="9" s="1"/>
  <c r="K404" i="9"/>
  <c r="N404" i="9" s="1"/>
  <c r="O404" i="9" s="1"/>
  <c r="K378" i="9"/>
  <c r="N378" i="9" s="1"/>
  <c r="O378" i="9" s="1"/>
  <c r="K372" i="9"/>
  <c r="N372" i="9" s="1"/>
  <c r="O372" i="9" s="1"/>
  <c r="K28" i="9"/>
  <c r="N28" i="9" s="1"/>
  <c r="O28" i="9" s="1"/>
  <c r="K58" i="9"/>
  <c r="N58" i="9" s="1"/>
  <c r="O58" i="9" s="1"/>
  <c r="K151" i="9"/>
  <c r="N151" i="9" s="1"/>
  <c r="O151" i="9" s="1"/>
  <c r="K226" i="9"/>
  <c r="N226" i="9" s="1"/>
  <c r="O226" i="9" s="1"/>
  <c r="K217" i="9"/>
  <c r="N217" i="9" s="1"/>
  <c r="O217" i="9" s="1"/>
  <c r="K111" i="9"/>
  <c r="N111" i="9" s="1"/>
  <c r="O111" i="9" s="1"/>
  <c r="K147" i="9"/>
  <c r="N147" i="9" s="1"/>
  <c r="O147" i="9" s="1"/>
  <c r="K118" i="9"/>
  <c r="N118" i="9" s="1"/>
  <c r="O118" i="9" s="1"/>
  <c r="K202" i="9"/>
  <c r="N202" i="9" s="1"/>
  <c r="O202" i="9" s="1"/>
  <c r="K126" i="9"/>
  <c r="N126" i="9" s="1"/>
  <c r="O126" i="9" s="1"/>
  <c r="K157" i="9"/>
  <c r="N157" i="9" s="1"/>
  <c r="O157" i="9" s="1"/>
  <c r="K872" i="9"/>
  <c r="N872" i="9" s="1"/>
  <c r="O872" i="9" s="1"/>
  <c r="K900" i="9"/>
  <c r="N900" i="9" s="1"/>
  <c r="O900" i="9" s="1"/>
  <c r="K892" i="9"/>
  <c r="N892" i="9" s="1"/>
  <c r="O892" i="9" s="1"/>
  <c r="K695" i="9"/>
  <c r="N695" i="9" s="1"/>
  <c r="O695" i="9" s="1"/>
  <c r="K650" i="9"/>
  <c r="N650" i="9" s="1"/>
  <c r="O650" i="9" s="1"/>
  <c r="K745" i="9"/>
  <c r="N745" i="9" s="1"/>
  <c r="O745" i="9" s="1"/>
  <c r="K643" i="9"/>
  <c r="N643" i="9" s="1"/>
  <c r="O643" i="9" s="1"/>
  <c r="K587" i="9"/>
  <c r="N587" i="9" s="1"/>
  <c r="O587" i="9" s="1"/>
  <c r="K493" i="9"/>
  <c r="N493" i="9" s="1"/>
  <c r="O493" i="9" s="1"/>
  <c r="K485" i="9"/>
  <c r="N485" i="9" s="1"/>
  <c r="O485" i="9" s="1"/>
  <c r="K461" i="9"/>
  <c r="N461" i="9" s="1"/>
  <c r="O461" i="9" s="1"/>
  <c r="K797" i="9"/>
  <c r="N797" i="9" s="1"/>
  <c r="O797" i="9" s="1"/>
  <c r="K590" i="9"/>
  <c r="N590" i="9" s="1"/>
  <c r="O590" i="9" s="1"/>
  <c r="K403" i="9"/>
  <c r="N403" i="9" s="1"/>
  <c r="O403" i="9" s="1"/>
  <c r="K542" i="9"/>
  <c r="N542" i="9" s="1"/>
  <c r="O542" i="9" s="1"/>
  <c r="K530" i="9"/>
  <c r="N530" i="9" s="1"/>
  <c r="O530" i="9" s="1"/>
  <c r="K382" i="9"/>
  <c r="N382" i="9" s="1"/>
  <c r="O382" i="9" s="1"/>
  <c r="K60" i="9"/>
  <c r="N60" i="9" s="1"/>
  <c r="O60" i="9" s="1"/>
  <c r="K76" i="9"/>
  <c r="N76" i="9" s="1"/>
  <c r="O76" i="9" s="1"/>
  <c r="K109" i="9"/>
  <c r="N109" i="9" s="1"/>
  <c r="O109" i="9" s="1"/>
  <c r="K319" i="9"/>
  <c r="N319" i="9" s="1"/>
  <c r="O319" i="9" s="1"/>
  <c r="K296" i="9"/>
  <c r="N296" i="9" s="1"/>
  <c r="O296" i="9" s="1"/>
  <c r="K308" i="9"/>
  <c r="N308" i="9" s="1"/>
  <c r="O308" i="9" s="1"/>
  <c r="K312" i="9"/>
  <c r="N312" i="9" s="1"/>
  <c r="O312" i="9" s="1"/>
  <c r="K94" i="9"/>
  <c r="N94" i="9" s="1"/>
  <c r="O94" i="9" s="1"/>
  <c r="K93" i="9"/>
  <c r="N93" i="9" s="1"/>
  <c r="O93" i="9" s="1"/>
  <c r="K289" i="9"/>
  <c r="N289" i="9" s="1"/>
  <c r="O289" i="9" s="1"/>
  <c r="K89" i="9"/>
  <c r="N89" i="9" s="1"/>
  <c r="O89" i="9" s="1"/>
  <c r="K249" i="9"/>
  <c r="N249" i="9" s="1"/>
  <c r="O249" i="9" s="1"/>
  <c r="K970" i="9"/>
  <c r="N970" i="9" s="1"/>
  <c r="O970" i="9" s="1"/>
  <c r="K886" i="9"/>
  <c r="N886" i="9" s="1"/>
  <c r="O886" i="9" s="1"/>
  <c r="K876" i="9"/>
  <c r="N876" i="9" s="1"/>
  <c r="O876" i="9" s="1"/>
  <c r="K902" i="9"/>
  <c r="N902" i="9" s="1"/>
  <c r="O902" i="9" s="1"/>
  <c r="K854" i="9"/>
  <c r="N854" i="9" s="1"/>
  <c r="O854" i="9" s="1"/>
  <c r="K803" i="9"/>
  <c r="N803" i="9" s="1"/>
  <c r="O803" i="9" s="1"/>
  <c r="K751" i="9"/>
  <c r="N751" i="9" s="1"/>
  <c r="O751" i="9" s="1"/>
  <c r="K677" i="9"/>
  <c r="N677" i="9" s="1"/>
  <c r="O677" i="9" s="1"/>
  <c r="K634" i="9"/>
  <c r="N634" i="9" s="1"/>
  <c r="O634" i="9" s="1"/>
  <c r="K612" i="9"/>
  <c r="N612" i="9" s="1"/>
  <c r="O612" i="9" s="1"/>
  <c r="K657" i="9"/>
  <c r="N657" i="9" s="1"/>
  <c r="O657" i="9" s="1"/>
  <c r="K545" i="9"/>
  <c r="N545" i="9" s="1"/>
  <c r="O545" i="9" s="1"/>
  <c r="K489" i="9"/>
  <c r="N489" i="9" s="1"/>
  <c r="O489" i="9" s="1"/>
  <c r="K637" i="9"/>
  <c r="N637" i="9" s="1"/>
  <c r="O637" i="9" s="1"/>
  <c r="K466" i="9"/>
  <c r="N466" i="9" s="1"/>
  <c r="O466" i="9" s="1"/>
  <c r="K24" i="9"/>
  <c r="N24" i="9" s="1"/>
  <c r="O24" i="9" s="1"/>
  <c r="K80" i="9"/>
  <c r="N80" i="9" s="1"/>
  <c r="O80" i="9" s="1"/>
  <c r="K23" i="9"/>
  <c r="N23" i="9" s="1"/>
  <c r="O23" i="9" s="1"/>
  <c r="K63" i="9"/>
  <c r="N63" i="9" s="1"/>
  <c r="O63" i="9" s="1"/>
  <c r="K71" i="9"/>
  <c r="N71" i="9" s="1"/>
  <c r="O71" i="9" s="1"/>
  <c r="K95" i="9"/>
  <c r="N95" i="9" s="1"/>
  <c r="O95" i="9" s="1"/>
  <c r="K33" i="9"/>
  <c r="N33" i="9" s="1"/>
  <c r="O33" i="9" s="1"/>
  <c r="K194" i="9"/>
  <c r="N194" i="9" s="1"/>
  <c r="O194" i="9" s="1"/>
  <c r="K176" i="9"/>
  <c r="N176" i="9" s="1"/>
  <c r="O176" i="9" s="1"/>
  <c r="K208" i="9"/>
  <c r="N208" i="9" s="1"/>
  <c r="O208" i="9" s="1"/>
  <c r="K271" i="9"/>
  <c r="N271" i="9" s="1"/>
  <c r="O271" i="9" s="1"/>
  <c r="K299" i="9"/>
  <c r="N299" i="9" s="1"/>
  <c r="O299" i="9" s="1"/>
  <c r="K311" i="9"/>
  <c r="N311" i="9" s="1"/>
  <c r="O311" i="9" s="1"/>
  <c r="K300" i="9"/>
  <c r="N300" i="9" s="1"/>
  <c r="O300" i="9" s="1"/>
  <c r="K131" i="9"/>
  <c r="N131" i="9" s="1"/>
  <c r="O131" i="9" s="1"/>
  <c r="K179" i="9"/>
  <c r="N179" i="9" s="1"/>
  <c r="O179" i="9" s="1"/>
  <c r="K223" i="9"/>
  <c r="N223" i="9" s="1"/>
  <c r="O223" i="9" s="1"/>
  <c r="K214" i="9"/>
  <c r="N214" i="9" s="1"/>
  <c r="O214" i="9" s="1"/>
  <c r="K156" i="9"/>
  <c r="N156" i="9" s="1"/>
  <c r="O156" i="9" s="1"/>
  <c r="K426" i="9"/>
  <c r="N426" i="9" s="1"/>
  <c r="O426" i="9" s="1"/>
  <c r="K581" i="9"/>
  <c r="N581" i="9" s="1"/>
  <c r="O581" i="9" s="1"/>
  <c r="K349" i="9"/>
  <c r="N349" i="9" s="1"/>
  <c r="O349" i="9" s="1"/>
  <c r="K53" i="9"/>
  <c r="N53" i="9" s="1"/>
  <c r="O53" i="9" s="1"/>
  <c r="K154" i="9"/>
  <c r="N154" i="9" s="1"/>
  <c r="O154" i="9" s="1"/>
  <c r="K121" i="9"/>
  <c r="N121" i="9" s="1"/>
  <c r="O121" i="9" s="1"/>
  <c r="K972" i="9"/>
  <c r="N972" i="9" s="1"/>
  <c r="O972" i="9" s="1"/>
  <c r="K918" i="9"/>
  <c r="N918" i="9" s="1"/>
  <c r="O918" i="9" s="1"/>
  <c r="K878" i="9"/>
  <c r="N878" i="9" s="1"/>
  <c r="O878" i="9" s="1"/>
  <c r="K907" i="9"/>
  <c r="N907" i="9" s="1"/>
  <c r="O907" i="9" s="1"/>
  <c r="K887" i="9"/>
  <c r="N887" i="9" s="1"/>
  <c r="O887" i="9" s="1"/>
  <c r="K867" i="9"/>
  <c r="N867" i="9" s="1"/>
  <c r="O867" i="9" s="1"/>
  <c r="K894" i="9"/>
  <c r="N894" i="9" s="1"/>
  <c r="O894" i="9" s="1"/>
  <c r="K789" i="9"/>
  <c r="N789" i="9" s="1"/>
  <c r="O789" i="9" s="1"/>
  <c r="K925" i="9"/>
  <c r="N925" i="9" s="1"/>
  <c r="O925" i="9" s="1"/>
  <c r="K782" i="9"/>
  <c r="N782" i="9" s="1"/>
  <c r="O782" i="9" s="1"/>
  <c r="K711" i="9"/>
  <c r="N711" i="9" s="1"/>
  <c r="O711" i="9" s="1"/>
  <c r="K647" i="9"/>
  <c r="N647" i="9" s="1"/>
  <c r="O647" i="9" s="1"/>
  <c r="K640" i="9"/>
  <c r="N640" i="9" s="1"/>
  <c r="O640" i="9" s="1"/>
  <c r="K665" i="9"/>
  <c r="N665" i="9" s="1"/>
  <c r="O665" i="9" s="1"/>
  <c r="K567" i="9"/>
  <c r="N567" i="9" s="1"/>
  <c r="O567" i="9" s="1"/>
  <c r="K481" i="9"/>
  <c r="N481" i="9" s="1"/>
  <c r="O481" i="9" s="1"/>
  <c r="K645" i="9"/>
  <c r="N645" i="9" s="1"/>
  <c r="O645" i="9" s="1"/>
  <c r="K566" i="9"/>
  <c r="N566" i="9" s="1"/>
  <c r="O566" i="9" s="1"/>
  <c r="K380" i="9"/>
  <c r="N380" i="9" s="1"/>
  <c r="O380" i="9" s="1"/>
  <c r="K44" i="9"/>
  <c r="N44" i="9" s="1"/>
  <c r="O44" i="9" s="1"/>
  <c r="K19" i="9"/>
  <c r="N19" i="9" s="1"/>
  <c r="O19" i="9" s="1"/>
  <c r="K35" i="9"/>
  <c r="N35" i="9" s="1"/>
  <c r="O35" i="9" s="1"/>
  <c r="K26" i="9"/>
  <c r="N26" i="9" s="1"/>
  <c r="O26" i="9" s="1"/>
  <c r="K233" i="9"/>
  <c r="N233" i="9" s="1"/>
  <c r="O233" i="9" s="1"/>
  <c r="K275" i="9"/>
  <c r="N275" i="9" s="1"/>
  <c r="O275" i="9" s="1"/>
  <c r="K280" i="9"/>
  <c r="N280" i="9" s="1"/>
  <c r="O280" i="9" s="1"/>
  <c r="K336" i="9"/>
  <c r="N336" i="9" s="1"/>
  <c r="O336" i="9" s="1"/>
  <c r="K211" i="9"/>
  <c r="N211" i="9" s="1"/>
  <c r="O211" i="9" s="1"/>
  <c r="K219" i="9"/>
  <c r="N219" i="9" s="1"/>
  <c r="O219" i="9" s="1"/>
  <c r="K251" i="9"/>
  <c r="N251" i="9" s="1"/>
  <c r="O251" i="9" s="1"/>
  <c r="K7" i="9"/>
  <c r="N7" i="9" s="1"/>
  <c r="O7" i="9" s="1"/>
  <c r="K96" i="9"/>
  <c r="N96" i="9" s="1"/>
  <c r="O96" i="9" s="1"/>
  <c r="K57" i="9"/>
  <c r="N57" i="9" s="1"/>
  <c r="O57" i="9" s="1"/>
  <c r="K153" i="9"/>
  <c r="N153" i="9" s="1"/>
  <c r="O153" i="9" s="1"/>
  <c r="K263" i="9"/>
  <c r="N263" i="9" s="1"/>
  <c r="O263" i="9" s="1"/>
  <c r="K128" i="9"/>
  <c r="N128" i="9" s="1"/>
  <c r="O128" i="9" s="1"/>
  <c r="K216" i="9"/>
  <c r="N216" i="9" s="1"/>
  <c r="O216" i="9" s="1"/>
  <c r="K162" i="9"/>
  <c r="N162" i="9" s="1"/>
  <c r="O162" i="9" s="1"/>
  <c r="K125" i="9"/>
  <c r="N125" i="9" s="1"/>
  <c r="O125" i="9" s="1"/>
  <c r="K971" i="9"/>
  <c r="N971" i="9" s="1"/>
  <c r="O971" i="9" s="1"/>
  <c r="K961" i="9"/>
  <c r="N961" i="9" s="1"/>
  <c r="O961" i="9" s="1"/>
  <c r="K866" i="9"/>
  <c r="N866" i="9" s="1"/>
  <c r="O866" i="9" s="1"/>
  <c r="K895" i="9"/>
  <c r="N895" i="9" s="1"/>
  <c r="O895" i="9" s="1"/>
  <c r="K849" i="9"/>
  <c r="N849" i="9" s="1"/>
  <c r="O849" i="9" s="1"/>
  <c r="K839" i="9"/>
  <c r="N839" i="9" s="1"/>
  <c r="O839" i="9" s="1"/>
  <c r="K848" i="9"/>
  <c r="N848" i="9" s="1"/>
  <c r="O848" i="9" s="1"/>
  <c r="K840" i="9"/>
  <c r="N840" i="9" s="1"/>
  <c r="O840" i="9" s="1"/>
  <c r="K783" i="9"/>
  <c r="N783" i="9" s="1"/>
  <c r="O783" i="9" s="1"/>
  <c r="K779" i="9"/>
  <c r="N779" i="9" s="1"/>
  <c r="O779" i="9" s="1"/>
  <c r="K699" i="9"/>
  <c r="N699" i="9" s="1"/>
  <c r="O699" i="9" s="1"/>
  <c r="K656" i="9"/>
  <c r="N656" i="9" s="1"/>
  <c r="O656" i="9" s="1"/>
  <c r="K709" i="9"/>
  <c r="N709" i="9" s="1"/>
  <c r="O709" i="9" s="1"/>
  <c r="K693" i="9"/>
  <c r="N693" i="9" s="1"/>
  <c r="O693" i="9" s="1"/>
  <c r="K638" i="9"/>
  <c r="N638" i="9" s="1"/>
  <c r="O638" i="9" s="1"/>
  <c r="K737" i="9"/>
  <c r="N737" i="9" s="1"/>
  <c r="O737" i="9" s="1"/>
  <c r="K505" i="9"/>
  <c r="N505" i="9" s="1"/>
  <c r="O505" i="9" s="1"/>
  <c r="K597" i="9"/>
  <c r="N597" i="9" s="1"/>
  <c r="O597" i="9" s="1"/>
  <c r="K402" i="9"/>
  <c r="N402" i="9" s="1"/>
  <c r="O402" i="9" s="1"/>
  <c r="K20" i="9"/>
  <c r="N20" i="9" s="1"/>
  <c r="O20" i="9" s="1"/>
  <c r="K15" i="9"/>
  <c r="N15" i="9" s="1"/>
  <c r="O15" i="9" s="1"/>
  <c r="K10" i="9"/>
  <c r="N10" i="9" s="1"/>
  <c r="O10" i="9" s="1"/>
  <c r="K65" i="9"/>
  <c r="N65" i="9" s="1"/>
  <c r="O65" i="9" s="1"/>
  <c r="K122" i="9"/>
  <c r="N122" i="9" s="1"/>
  <c r="O122" i="9" s="1"/>
  <c r="K129" i="9"/>
  <c r="N129" i="9" s="1"/>
  <c r="O129" i="9" s="1"/>
  <c r="K252" i="9"/>
  <c r="N252" i="9" s="1"/>
  <c r="O252" i="9" s="1"/>
  <c r="K272" i="9"/>
  <c r="N272" i="9" s="1"/>
  <c r="O272" i="9" s="1"/>
  <c r="K347" i="9"/>
  <c r="N347" i="9" s="1"/>
  <c r="O347" i="9" s="1"/>
  <c r="K363" i="9"/>
  <c r="N363" i="9" s="1"/>
  <c r="O363" i="9" s="1"/>
  <c r="K175" i="9"/>
  <c r="N175" i="9" s="1"/>
  <c r="O175" i="9" s="1"/>
  <c r="E722" i="9"/>
  <c r="E528" i="9"/>
  <c r="E639" i="9"/>
  <c r="E603" i="9"/>
  <c r="E315" i="9"/>
  <c r="E33" i="9"/>
  <c r="D938" i="9"/>
  <c r="D377" i="9"/>
  <c r="E661" i="9"/>
  <c r="E477" i="9"/>
  <c r="E95" i="9"/>
  <c r="E625" i="9"/>
  <c r="E591" i="9"/>
  <c r="E341" i="9"/>
  <c r="E372" i="9"/>
  <c r="E88" i="9"/>
  <c r="D113" i="9"/>
  <c r="D119" i="9"/>
  <c r="E692" i="9"/>
  <c r="E404" i="9"/>
  <c r="D276" i="9"/>
  <c r="D115" i="9"/>
  <c r="D57" i="9"/>
  <c r="D478" i="9"/>
  <c r="E997" i="9"/>
  <c r="E909" i="9"/>
  <c r="E843" i="9"/>
  <c r="E512" i="9"/>
  <c r="E561" i="9"/>
  <c r="E158" i="9"/>
  <c r="E221" i="9"/>
  <c r="E161" i="9"/>
  <c r="F214" i="9"/>
  <c r="F187" i="9"/>
  <c r="F336" i="9"/>
  <c r="F148" i="9"/>
  <c r="F210" i="9"/>
  <c r="F203" i="9"/>
  <c r="F334" i="9"/>
  <c r="F60" i="9"/>
  <c r="D272" i="9"/>
  <c r="D307" i="9"/>
  <c r="E814" i="9"/>
  <c r="E621" i="9"/>
  <c r="E247" i="9"/>
  <c r="F275" i="9"/>
  <c r="F14" i="9"/>
  <c r="F421" i="9"/>
  <c r="D232" i="9"/>
  <c r="D188" i="9"/>
  <c r="E973" i="9"/>
  <c r="E881" i="9"/>
  <c r="E294" i="9"/>
  <c r="E457" i="9"/>
  <c r="E85" i="9"/>
  <c r="F322" i="9"/>
  <c r="F365" i="9"/>
  <c r="F347" i="9"/>
  <c r="E238" i="9"/>
  <c r="E125" i="9"/>
  <c r="E11" i="9"/>
  <c r="F212" i="9"/>
  <c r="F309" i="9"/>
  <c r="F41" i="9"/>
  <c r="D321" i="9"/>
  <c r="D259" i="9"/>
  <c r="D152" i="9"/>
  <c r="D76" i="9"/>
  <c r="E968" i="9"/>
  <c r="E638" i="9"/>
  <c r="E605" i="9"/>
  <c r="E583" i="9"/>
  <c r="E340" i="9"/>
  <c r="E304" i="9"/>
  <c r="E360" i="9"/>
  <c r="E233" i="9"/>
  <c r="E116" i="9"/>
  <c r="F325" i="9"/>
  <c r="F121" i="9"/>
  <c r="F380" i="9"/>
  <c r="D185" i="9"/>
  <c r="D23" i="9"/>
  <c r="F839" i="9"/>
  <c r="F290" i="9"/>
  <c r="E146" i="9"/>
  <c r="E74" i="9"/>
  <c r="D254" i="9"/>
  <c r="D223" i="9"/>
  <c r="D28" i="9"/>
  <c r="E77" i="9"/>
  <c r="E147" i="9"/>
  <c r="F224" i="9"/>
  <c r="F107" i="9"/>
  <c r="D241" i="9"/>
  <c r="D24" i="9"/>
  <c r="D425" i="9"/>
  <c r="E732" i="9"/>
  <c r="E588" i="9"/>
  <c r="E401" i="9"/>
  <c r="E98" i="9"/>
  <c r="E73" i="9"/>
  <c r="E101" i="9"/>
  <c r="E885" i="9"/>
  <c r="E916" i="9"/>
  <c r="E381" i="9"/>
  <c r="E489" i="9"/>
  <c r="E686" i="9"/>
  <c r="E650" i="9"/>
  <c r="E399" i="9"/>
  <c r="E90" i="9"/>
  <c r="F302" i="9"/>
  <c r="F103" i="9"/>
  <c r="F21" i="9"/>
  <c r="F9" i="9"/>
  <c r="D395" i="9"/>
  <c r="D305" i="9"/>
  <c r="D205" i="9"/>
  <c r="D83" i="9"/>
  <c r="E676" i="9"/>
  <c r="E655" i="9"/>
  <c r="E178" i="9"/>
  <c r="E48" i="9"/>
  <c r="F130" i="9"/>
  <c r="F67" i="9"/>
  <c r="D914" i="9"/>
  <c r="D149" i="9"/>
  <c r="E597" i="9"/>
  <c r="E313" i="9"/>
  <c r="D274" i="9"/>
  <c r="D230" i="9"/>
  <c r="D194" i="9"/>
  <c r="D216" i="9"/>
  <c r="D61" i="9"/>
  <c r="E812" i="9"/>
  <c r="E175" i="9"/>
  <c r="F285" i="9"/>
  <c r="F117" i="9"/>
  <c r="F26" i="9"/>
  <c r="D354" i="9"/>
  <c r="D257" i="9"/>
  <c r="D66" i="9"/>
  <c r="D59" i="9"/>
  <c r="E998" i="9"/>
  <c r="E944" i="9"/>
  <c r="E424" i="9"/>
  <c r="E342" i="9"/>
  <c r="E270" i="9"/>
  <c r="E18" i="9"/>
  <c r="F867" i="9"/>
  <c r="F22" i="9"/>
  <c r="E710" i="9"/>
  <c r="E548" i="9"/>
  <c r="E389" i="9"/>
  <c r="D303" i="9"/>
  <c r="D215" i="9"/>
  <c r="D52" i="9"/>
  <c r="E955" i="9"/>
  <c r="E859" i="9"/>
  <c r="E847" i="9"/>
  <c r="F663" i="9"/>
  <c r="F282" i="9"/>
  <c r="F47" i="9"/>
  <c r="F96" i="9"/>
  <c r="E967" i="9"/>
  <c r="E326" i="9"/>
  <c r="E252" i="9"/>
  <c r="E265" i="9"/>
  <c r="E228" i="9"/>
  <c r="E181" i="9"/>
  <c r="F320" i="9"/>
  <c r="F69" i="9"/>
  <c r="F474" i="9"/>
  <c r="D312" i="9"/>
  <c r="D89" i="9"/>
  <c r="E608" i="9"/>
  <c r="E596" i="9"/>
  <c r="E627" i="9"/>
  <c r="E521" i="9"/>
  <c r="E200" i="9"/>
  <c r="E123" i="9"/>
  <c r="E92" i="9"/>
  <c r="F339" i="9"/>
  <c r="F329" i="9"/>
  <c r="F258" i="9"/>
  <c r="F16" i="9"/>
  <c r="D153" i="9"/>
  <c r="D164" i="9"/>
  <c r="D94" i="9"/>
  <c r="D266" i="9"/>
  <c r="D311" i="9"/>
  <c r="D279" i="9"/>
  <c r="E464" i="9"/>
  <c r="E598" i="9"/>
  <c r="E280" i="9"/>
  <c r="E180" i="9"/>
  <c r="E133" i="9"/>
  <c r="E191" i="9"/>
  <c r="E674" i="9"/>
  <c r="E394" i="9"/>
  <c r="E366" i="9"/>
  <c r="E29" i="9"/>
  <c r="E104" i="9"/>
  <c r="E17" i="9"/>
  <c r="F635" i="9"/>
  <c r="F102" i="9"/>
  <c r="E832" i="9"/>
  <c r="E906" i="9"/>
  <c r="E324" i="9"/>
  <c r="E619" i="9"/>
  <c r="E563" i="9"/>
  <c r="E269" i="9"/>
  <c r="D250" i="9"/>
  <c r="D283" i="9"/>
  <c r="D36" i="9"/>
  <c r="E736" i="9"/>
  <c r="E299" i="9"/>
  <c r="F287" i="9"/>
  <c r="F229" i="9"/>
  <c r="F34" i="9"/>
  <c r="F417" i="9"/>
  <c r="D165" i="9"/>
  <c r="D108" i="9"/>
  <c r="D37" i="9"/>
  <c r="D87" i="9"/>
  <c r="D80" i="9"/>
  <c r="D466" i="9"/>
  <c r="E649" i="9"/>
  <c r="E91" i="9"/>
  <c r="E222" i="9"/>
  <c r="E12" i="9"/>
  <c r="F220" i="9"/>
  <c r="F156" i="9"/>
  <c r="E656" i="9"/>
  <c r="E406" i="9"/>
  <c r="E208" i="9"/>
  <c r="E357" i="9"/>
  <c r="E32" i="9"/>
  <c r="E42" i="9"/>
  <c r="F58" i="9"/>
  <c r="F50" i="9"/>
  <c r="E816" i="9"/>
  <c r="E500" i="9"/>
  <c r="E298" i="9"/>
  <c r="E253" i="9"/>
  <c r="E517" i="9"/>
  <c r="E384" i="9"/>
  <c r="E172" i="9"/>
  <c r="E141" i="9"/>
  <c r="F264" i="9"/>
  <c r="F359" i="9"/>
  <c r="F348" i="9"/>
  <c r="D396" i="9"/>
  <c r="D82" i="9"/>
  <c r="E702" i="9"/>
  <c r="E642" i="9"/>
  <c r="E295" i="9"/>
  <c r="E382" i="9"/>
  <c r="E86" i="9"/>
  <c r="D323" i="9"/>
  <c r="D227" i="9"/>
  <c r="E584" i="9"/>
  <c r="E245" i="9"/>
  <c r="F159" i="9"/>
  <c r="F438" i="9"/>
  <c r="E756" i="9"/>
  <c r="E806" i="9"/>
  <c r="E268" i="9"/>
  <c r="E198" i="9"/>
  <c r="F231" i="9"/>
  <c r="F338" i="9"/>
  <c r="D350" i="9"/>
  <c r="D56" i="9"/>
  <c r="D65" i="9"/>
  <c r="E919" i="9"/>
  <c r="E62" i="9"/>
  <c r="E182" i="9"/>
  <c r="E132" i="9"/>
  <c r="F841" i="9"/>
  <c r="F267" i="9"/>
  <c r="E448" i="9"/>
  <c r="E409" i="9"/>
  <c r="E400" i="9"/>
  <c r="E362" i="9"/>
  <c r="E110" i="9"/>
  <c r="E49" i="9"/>
  <c r="E668" i="9"/>
  <c r="E356" i="9"/>
  <c r="E213" i="9"/>
  <c r="E144" i="9"/>
  <c r="F297" i="9"/>
  <c r="F345" i="9"/>
  <c r="E871" i="9"/>
  <c r="E758" i="9"/>
  <c r="E572" i="9"/>
  <c r="E568" i="9"/>
  <c r="E184" i="9"/>
  <c r="D122" i="9"/>
  <c r="D442" i="9"/>
  <c r="D292" i="9"/>
  <c r="D20" i="9"/>
  <c r="E958" i="9"/>
  <c r="E865" i="9"/>
  <c r="E623" i="9"/>
  <c r="E349" i="9"/>
  <c r="F218" i="9"/>
  <c r="F331" i="9"/>
  <c r="D915" i="9"/>
  <c r="D405" i="9"/>
  <c r="D319" i="9"/>
  <c r="D441" i="9"/>
  <c r="E892" i="9"/>
  <c r="E244" i="9"/>
  <c r="E397" i="9"/>
  <c r="E383" i="9"/>
  <c r="E392" i="9"/>
  <c r="E804" i="9"/>
  <c r="E708" i="9"/>
  <c r="E420" i="9"/>
  <c r="E199" i="9"/>
  <c r="E139" i="9"/>
  <c r="E71" i="9"/>
  <c r="F111" i="9"/>
  <c r="F248" i="9"/>
  <c r="F25" i="9"/>
  <c r="F414" i="9"/>
  <c r="D913" i="9"/>
  <c r="D939" i="9"/>
  <c r="D177" i="9"/>
  <c r="E273" i="9"/>
  <c r="E236" i="9"/>
  <c r="E63" i="9"/>
  <c r="F204" i="9"/>
  <c r="F51" i="9"/>
  <c r="F13" i="9"/>
  <c r="D155" i="9"/>
  <c r="D38" i="9"/>
  <c r="D64" i="9"/>
  <c r="E716" i="9"/>
  <c r="E484" i="9"/>
  <c r="E327" i="9"/>
  <c r="F333" i="9"/>
  <c r="F81" i="9"/>
  <c r="D923" i="9"/>
  <c r="D398" i="9"/>
  <c r="D332" i="9"/>
  <c r="D162" i="9"/>
  <c r="D154" i="9"/>
  <c r="D189" i="9"/>
  <c r="E666" i="9"/>
  <c r="E647" i="9"/>
  <c r="E485" i="9"/>
  <c r="E530" i="9"/>
  <c r="E195" i="9"/>
  <c r="F641" i="9"/>
  <c r="F538" i="9"/>
  <c r="D255" i="9"/>
  <c r="D97" i="9"/>
  <c r="E744" i="9"/>
  <c r="E520" i="9"/>
  <c r="E599" i="9"/>
  <c r="E260" i="9"/>
  <c r="E126" i="9"/>
  <c r="E75" i="9"/>
  <c r="D234" i="9"/>
  <c r="D249" i="9"/>
  <c r="E552" i="9"/>
  <c r="E134" i="9"/>
  <c r="E150" i="9"/>
  <c r="E54" i="9"/>
  <c r="I968" i="9"/>
  <c r="I967" i="9"/>
  <c r="I914" i="9"/>
  <c r="I857" i="9"/>
  <c r="I903" i="9"/>
  <c r="I880" i="9"/>
  <c r="I856" i="9"/>
  <c r="I659" i="9"/>
  <c r="I653" i="9"/>
  <c r="I386" i="9"/>
  <c r="I350" i="9"/>
  <c r="I393" i="9"/>
  <c r="I389" i="9"/>
  <c r="I92" i="9"/>
  <c r="I255" i="9"/>
  <c r="I141" i="9"/>
  <c r="I241" i="9"/>
  <c r="I313" i="9"/>
  <c r="I36" i="9"/>
  <c r="I253" i="9"/>
  <c r="I204" i="9"/>
  <c r="I178" i="9"/>
  <c r="I240" i="9"/>
  <c r="I191" i="9"/>
  <c r="I205" i="9"/>
  <c r="I212" i="9"/>
  <c r="I307" i="9"/>
  <c r="I315" i="9"/>
  <c r="I965" i="9"/>
  <c r="I901" i="9"/>
  <c r="I667" i="9"/>
  <c r="I661" i="9"/>
  <c r="I629" i="9"/>
  <c r="I619" i="9"/>
  <c r="I606" i="9"/>
  <c r="I642" i="9"/>
  <c r="I326" i="9"/>
  <c r="I391" i="9"/>
  <c r="I387" i="9"/>
  <c r="I70" i="9"/>
  <c r="I37" i="9"/>
  <c r="I247" i="9"/>
  <c r="I146" i="9"/>
  <c r="I186" i="9"/>
  <c r="I117" i="9"/>
  <c r="I184" i="9"/>
  <c r="I273" i="9"/>
  <c r="I281" i="9"/>
  <c r="I297" i="9"/>
  <c r="I88" i="9"/>
  <c r="I11" i="9"/>
  <c r="I79" i="9"/>
  <c r="I181" i="9"/>
  <c r="I120" i="9"/>
  <c r="I78" i="9"/>
  <c r="I29" i="9"/>
  <c r="I269" i="9"/>
  <c r="I224" i="9"/>
  <c r="I73" i="9"/>
  <c r="I143" i="9"/>
  <c r="I327" i="9"/>
  <c r="I885" i="9"/>
  <c r="I863" i="9"/>
  <c r="I870" i="9"/>
  <c r="I862" i="9"/>
  <c r="I851" i="9"/>
  <c r="I787" i="9"/>
  <c r="I778" i="9"/>
  <c r="I633" i="9"/>
  <c r="I631" i="9"/>
  <c r="I609" i="9"/>
  <c r="I604" i="9"/>
  <c r="I792" i="9"/>
  <c r="I622" i="9"/>
  <c r="I616" i="9"/>
  <c r="I332" i="9"/>
  <c r="I328" i="9"/>
  <c r="I317" i="9"/>
  <c r="I325" i="9"/>
  <c r="I371" i="9"/>
  <c r="I40" i="9"/>
  <c r="I39" i="9"/>
  <c r="I38" i="9"/>
  <c r="I199" i="9"/>
  <c r="I207" i="9"/>
  <c r="I198" i="9"/>
  <c r="I323" i="9"/>
  <c r="I921" i="9"/>
  <c r="I916" i="9"/>
  <c r="I890" i="9"/>
  <c r="I879" i="9"/>
  <c r="I861" i="9"/>
  <c r="I781" i="9"/>
  <c r="I611" i="9"/>
  <c r="I408" i="9"/>
  <c r="I388" i="9"/>
  <c r="I322" i="9"/>
  <c r="I399" i="9"/>
  <c r="I101" i="9"/>
  <c r="I166" i="9"/>
  <c r="I113" i="9"/>
  <c r="I225" i="9"/>
  <c r="I321" i="9"/>
  <c r="I8" i="9"/>
  <c r="I55" i="9"/>
  <c r="I50" i="9"/>
  <c r="I97" i="9"/>
  <c r="I261" i="9"/>
  <c r="I77" i="9"/>
  <c r="I172" i="9"/>
  <c r="I180" i="9"/>
  <c r="I998" i="9"/>
  <c r="I875" i="9"/>
  <c r="I864" i="9"/>
  <c r="I639" i="9"/>
  <c r="I635" i="9"/>
  <c r="I664" i="9"/>
  <c r="I646" i="9"/>
  <c r="I636" i="9"/>
  <c r="I404" i="9"/>
  <c r="I378" i="9"/>
  <c r="I372" i="9"/>
  <c r="I314" i="9"/>
  <c r="I397" i="9"/>
  <c r="I126" i="9"/>
  <c r="I202" i="9"/>
  <c r="I157" i="9"/>
  <c r="I28" i="9"/>
  <c r="I58" i="9"/>
  <c r="I151" i="9"/>
  <c r="I111" i="9"/>
  <c r="I147" i="9"/>
  <c r="I118" i="9"/>
  <c r="I226" i="9"/>
  <c r="I217" i="9"/>
  <c r="I969" i="9"/>
  <c r="I923" i="9"/>
  <c r="I874" i="9"/>
  <c r="I780" i="9"/>
  <c r="I668" i="9"/>
  <c r="I662" i="9"/>
  <c r="I654" i="9"/>
  <c r="I330" i="9"/>
  <c r="I316" i="9"/>
  <c r="I405" i="9"/>
  <c r="I395" i="9"/>
  <c r="I355" i="9"/>
  <c r="I367" i="9"/>
  <c r="I91" i="9"/>
  <c r="I245" i="9"/>
  <c r="I100" i="9"/>
  <c r="I13" i="9"/>
  <c r="I102" i="9"/>
  <c r="I41" i="9"/>
  <c r="I215" i="9"/>
  <c r="I237" i="9"/>
  <c r="I972" i="9"/>
  <c r="I925" i="9"/>
  <c r="I918" i="9"/>
  <c r="I894" i="9"/>
  <c r="I867" i="9"/>
  <c r="I907" i="9"/>
  <c r="I887" i="9"/>
  <c r="I878" i="9"/>
  <c r="I789" i="9"/>
  <c r="I665" i="9"/>
  <c r="I647" i="9"/>
  <c r="I782" i="9"/>
  <c r="I645" i="9"/>
  <c r="I640" i="9"/>
  <c r="I380" i="9"/>
  <c r="I336" i="9"/>
  <c r="I251" i="9"/>
  <c r="I162" i="9"/>
  <c r="I125" i="9"/>
  <c r="I216" i="9"/>
  <c r="I44" i="9"/>
  <c r="I19" i="9"/>
  <c r="I35" i="9"/>
  <c r="I26" i="9"/>
  <c r="I263" i="9"/>
  <c r="I233" i="9"/>
  <c r="I7" i="9"/>
  <c r="I96" i="9"/>
  <c r="I57" i="9"/>
  <c r="I211" i="9"/>
  <c r="I219" i="9"/>
  <c r="I153" i="9"/>
  <c r="I128" i="9"/>
  <c r="I275" i="9"/>
  <c r="I922" i="9"/>
  <c r="I869" i="9"/>
  <c r="I905" i="9"/>
  <c r="I899" i="9"/>
  <c r="I852" i="9"/>
  <c r="I843" i="9"/>
  <c r="I847" i="9"/>
  <c r="I788" i="9"/>
  <c r="I660" i="9"/>
  <c r="I615" i="9"/>
  <c r="I406" i="9"/>
  <c r="I370" i="9"/>
  <c r="I366" i="9"/>
  <c r="I320" i="9"/>
  <c r="I85" i="9"/>
  <c r="I150" i="9"/>
  <c r="I104" i="9"/>
  <c r="I148" i="9"/>
  <c r="I200" i="9"/>
  <c r="I379" i="9"/>
  <c r="I84" i="9"/>
  <c r="I83" i="9"/>
  <c r="I99" i="9"/>
  <c r="I74" i="9"/>
  <c r="I206" i="9"/>
  <c r="I61" i="9"/>
  <c r="I192" i="9"/>
  <c r="I66" i="9"/>
  <c r="I82" i="9"/>
  <c r="I107" i="9"/>
  <c r="I203" i="9"/>
  <c r="I189" i="9"/>
  <c r="I971" i="9"/>
  <c r="I895" i="9"/>
  <c r="I866" i="9"/>
  <c r="I848" i="9"/>
  <c r="I840" i="9"/>
  <c r="I849" i="9"/>
  <c r="I783" i="9"/>
  <c r="I779" i="9"/>
  <c r="I839" i="9"/>
  <c r="I656" i="9"/>
  <c r="I638" i="9"/>
  <c r="I402" i="9"/>
  <c r="I347" i="9"/>
  <c r="I363" i="9"/>
  <c r="I20" i="9"/>
  <c r="I15" i="9"/>
  <c r="I10" i="9"/>
  <c r="I65" i="9"/>
  <c r="I122" i="9"/>
  <c r="I129" i="9"/>
  <c r="I175" i="9"/>
  <c r="I913" i="9"/>
  <c r="I896" i="9"/>
  <c r="I881" i="9"/>
  <c r="I877" i="9"/>
  <c r="I844" i="9"/>
  <c r="I841" i="9"/>
  <c r="I853" i="9"/>
  <c r="I845" i="9"/>
  <c r="I786" i="9"/>
  <c r="I670" i="9"/>
  <c r="I652" i="9"/>
  <c r="I641" i="9"/>
  <c r="I644" i="9"/>
  <c r="I614" i="9"/>
  <c r="I376" i="9"/>
  <c r="I338" i="9"/>
  <c r="I381" i="9"/>
  <c r="I69" i="9"/>
  <c r="I285" i="9"/>
  <c r="I333" i="9"/>
  <c r="I52" i="9"/>
  <c r="I67" i="9"/>
  <c r="I22" i="9"/>
  <c r="I54" i="9"/>
  <c r="I259" i="9"/>
  <c r="I187" i="9"/>
  <c r="I231" i="9"/>
  <c r="I221" i="9"/>
  <c r="I144" i="9"/>
  <c r="I291" i="9"/>
  <c r="I303" i="9"/>
  <c r="J998" i="9"/>
  <c r="K996" i="9"/>
  <c r="N996" i="9" s="1"/>
  <c r="O996" i="9" s="1"/>
  <c r="I996" i="9"/>
  <c r="F997" i="9"/>
  <c r="E996" i="9"/>
  <c r="K994" i="9"/>
  <c r="N994" i="9" s="1"/>
  <c r="O994" i="9" s="1"/>
  <c r="E992" i="9"/>
  <c r="K990" i="9"/>
  <c r="N990" i="9" s="1"/>
  <c r="O990" i="9" s="1"/>
  <c r="E988" i="9"/>
  <c r="K986" i="9"/>
  <c r="N986" i="9" s="1"/>
  <c r="O986" i="9" s="1"/>
  <c r="E984" i="9"/>
  <c r="F983" i="9"/>
  <c r="I980" i="9"/>
  <c r="I991" i="9"/>
  <c r="D989" i="9"/>
  <c r="K987" i="9"/>
  <c r="N987" i="9" s="1"/>
  <c r="O987" i="9" s="1"/>
  <c r="E985" i="9"/>
  <c r="J983" i="9"/>
  <c r="I979" i="9"/>
  <c r="I992" i="9"/>
  <c r="D990" i="9"/>
  <c r="K988" i="9"/>
  <c r="N988" i="9" s="1"/>
  <c r="O988" i="9" s="1"/>
  <c r="E986" i="9"/>
  <c r="J984" i="9"/>
  <c r="F981" i="9"/>
  <c r="J970" i="9"/>
  <c r="J966" i="9"/>
  <c r="J981" i="9"/>
  <c r="J977" i="9"/>
  <c r="K973" i="9"/>
  <c r="N973" i="9" s="1"/>
  <c r="O973" i="9" s="1"/>
  <c r="D972" i="9"/>
  <c r="D968" i="9"/>
  <c r="E995" i="9"/>
  <c r="K989" i="9"/>
  <c r="N989" i="9" s="1"/>
  <c r="O989" i="9" s="1"/>
  <c r="F987" i="9"/>
  <c r="D978" i="9"/>
  <c r="K976" i="9"/>
  <c r="N976" i="9" s="1"/>
  <c r="O976" i="9" s="1"/>
  <c r="D974" i="9"/>
  <c r="J973" i="9"/>
  <c r="F977" i="9"/>
  <c r="D967" i="9"/>
  <c r="I993" i="9"/>
  <c r="E991" i="9"/>
  <c r="K985" i="9"/>
  <c r="N985" i="9" s="1"/>
  <c r="O985" i="9" s="1"/>
  <c r="D962" i="9"/>
  <c r="J961" i="9"/>
  <c r="D954" i="9"/>
  <c r="K975" i="9"/>
  <c r="N975" i="9" s="1"/>
  <c r="O975" i="9" s="1"/>
  <c r="K963" i="9"/>
  <c r="N963" i="9" s="1"/>
  <c r="O963" i="9" s="1"/>
  <c r="I962" i="9"/>
  <c r="K959" i="9"/>
  <c r="N959" i="9" s="1"/>
  <c r="O959" i="9" s="1"/>
  <c r="I958" i="9"/>
  <c r="K955" i="9"/>
  <c r="N955" i="9" s="1"/>
  <c r="O955" i="9" s="1"/>
  <c r="I954" i="9"/>
  <c r="K952" i="9"/>
  <c r="N952" i="9" s="1"/>
  <c r="O952" i="9" s="1"/>
  <c r="D948" i="9"/>
  <c r="I945" i="9"/>
  <c r="F944" i="9"/>
  <c r="K978" i="9"/>
  <c r="N978" i="9" s="1"/>
  <c r="O978" i="9" s="1"/>
  <c r="D976" i="9"/>
  <c r="D960" i="9"/>
  <c r="J959" i="9"/>
  <c r="I952" i="9"/>
  <c r="F947" i="9"/>
  <c r="D943" i="9"/>
  <c r="K956" i="9"/>
  <c r="N956" i="9" s="1"/>
  <c r="O956" i="9" s="1"/>
  <c r="E939" i="9"/>
  <c r="J936" i="9"/>
  <c r="I932" i="9"/>
  <c r="F927" i="9"/>
  <c r="D911" i="9"/>
  <c r="D909" i="9"/>
  <c r="E957" i="9"/>
  <c r="K951" i="9"/>
  <c r="N951" i="9" s="1"/>
  <c r="O951" i="9" s="1"/>
  <c r="J947" i="9"/>
  <c r="I943" i="9"/>
  <c r="E941" i="9"/>
  <c r="K939" i="9"/>
  <c r="N939" i="9" s="1"/>
  <c r="O939" i="9" s="1"/>
  <c r="F938" i="9"/>
  <c r="K934" i="9"/>
  <c r="N934" i="9" s="1"/>
  <c r="O934" i="9" s="1"/>
  <c r="I931" i="9"/>
  <c r="F930" i="9"/>
  <c r="K926" i="9"/>
  <c r="N926" i="9" s="1"/>
  <c r="O926" i="9" s="1"/>
  <c r="F925" i="9"/>
  <c r="F923" i="9"/>
  <c r="F919" i="9"/>
  <c r="F917" i="9"/>
  <c r="F915" i="9"/>
  <c r="F913" i="9"/>
  <c r="F911" i="9"/>
  <c r="F909" i="9"/>
  <c r="I960" i="9"/>
  <c r="D950" i="9"/>
  <c r="F946" i="9"/>
  <c r="I940" i="9"/>
  <c r="J938" i="9"/>
  <c r="J934" i="9"/>
  <c r="J930" i="9"/>
  <c r="J926" i="9"/>
  <c r="J937" i="9"/>
  <c r="K933" i="9"/>
  <c r="N933" i="9" s="1"/>
  <c r="O933" i="9" s="1"/>
  <c r="D932" i="9"/>
  <c r="E928" i="9"/>
  <c r="D906" i="9"/>
  <c r="D902" i="9"/>
  <c r="D898" i="9"/>
  <c r="D894" i="9"/>
  <c r="D890" i="9"/>
  <c r="E905" i="9"/>
  <c r="E901" i="9"/>
  <c r="E897" i="9"/>
  <c r="E893" i="9"/>
  <c r="E889" i="9"/>
  <c r="D885" i="9"/>
  <c r="D881" i="9"/>
  <c r="D877" i="9"/>
  <c r="D873" i="9"/>
  <c r="D869" i="9"/>
  <c r="D865" i="9"/>
  <c r="D861" i="9"/>
  <c r="D857" i="9"/>
  <c r="D945" i="9"/>
  <c r="K941" i="9"/>
  <c r="N941" i="9" s="1"/>
  <c r="O941" i="9" s="1"/>
  <c r="D908" i="9"/>
  <c r="D905" i="9"/>
  <c r="D901" i="9"/>
  <c r="D897" i="9"/>
  <c r="D893" i="9"/>
  <c r="D889" i="9"/>
  <c r="F884" i="9"/>
  <c r="F880" i="9"/>
  <c r="F876" i="9"/>
  <c r="F872" i="9"/>
  <c r="F868" i="9"/>
  <c r="F864" i="9"/>
  <c r="F860" i="9"/>
  <c r="F856" i="9"/>
  <c r="E850" i="9"/>
  <c r="E842" i="9"/>
  <c r="D844" i="9"/>
  <c r="E961" i="9"/>
  <c r="D886" i="9"/>
  <c r="D882" i="9"/>
  <c r="D878" i="9"/>
  <c r="D874" i="9"/>
  <c r="D870" i="9"/>
  <c r="D866" i="9"/>
  <c r="D862" i="9"/>
  <c r="D858" i="9"/>
  <c r="D846" i="9"/>
  <c r="J790" i="9"/>
  <c r="J786" i="9"/>
  <c r="J782" i="9"/>
  <c r="J778" i="9"/>
  <c r="I834" i="9"/>
  <c r="D830" i="9"/>
  <c r="J829" i="9"/>
  <c r="D826" i="9"/>
  <c r="J825" i="9"/>
  <c r="D822" i="9"/>
  <c r="J821" i="9"/>
  <c r="D818" i="9"/>
  <c r="J817" i="9"/>
  <c r="D814" i="9"/>
  <c r="J813" i="9"/>
  <c r="D810" i="9"/>
  <c r="J809" i="9"/>
  <c r="D806" i="9"/>
  <c r="J805" i="9"/>
  <c r="D802" i="9"/>
  <c r="J801" i="9"/>
  <c r="D798" i="9"/>
  <c r="J797" i="9"/>
  <c r="D794" i="9"/>
  <c r="J793" i="9"/>
  <c r="E789" i="9"/>
  <c r="E785" i="9"/>
  <c r="E781" i="9"/>
  <c r="F853" i="9"/>
  <c r="F848" i="9"/>
  <c r="F835" i="9"/>
  <c r="J833" i="9"/>
  <c r="I830" i="9"/>
  <c r="D827" i="9"/>
  <c r="J826" i="9"/>
  <c r="I822" i="9"/>
  <c r="D819" i="9"/>
  <c r="J818" i="9"/>
  <c r="I814" i="9"/>
  <c r="D811" i="9"/>
  <c r="J810" i="9"/>
  <c r="I806" i="9"/>
  <c r="D803" i="9"/>
  <c r="J802" i="9"/>
  <c r="I798" i="9"/>
  <c r="D795" i="9"/>
  <c r="J794" i="9"/>
  <c r="F789" i="9"/>
  <c r="F785" i="9"/>
  <c r="F781" i="9"/>
  <c r="F777" i="9"/>
  <c r="F949" i="9"/>
  <c r="D840" i="9"/>
  <c r="E834" i="9"/>
  <c r="I831" i="9"/>
  <c r="D828" i="9"/>
  <c r="J827" i="9"/>
  <c r="I823" i="9"/>
  <c r="D820" i="9"/>
  <c r="J819" i="9"/>
  <c r="I815" i="9"/>
  <c r="D812" i="9"/>
  <c r="J811" i="9"/>
  <c r="I807" i="9"/>
  <c r="D804" i="9"/>
  <c r="J803" i="9"/>
  <c r="I799" i="9"/>
  <c r="D796" i="9"/>
  <c r="J795" i="9"/>
  <c r="D837" i="9"/>
  <c r="J835" i="9"/>
  <c r="F833" i="9"/>
  <c r="F825" i="9"/>
  <c r="F817" i="9"/>
  <c r="F809" i="9"/>
  <c r="F801" i="9"/>
  <c r="F793" i="9"/>
  <c r="E780" i="9"/>
  <c r="D774" i="9"/>
  <c r="K772" i="9"/>
  <c r="N772" i="9" s="1"/>
  <c r="O772" i="9" s="1"/>
  <c r="D770" i="9"/>
  <c r="K768" i="9"/>
  <c r="N768" i="9" s="1"/>
  <c r="O768" i="9" s="1"/>
  <c r="D766" i="9"/>
  <c r="K764" i="9"/>
  <c r="N764" i="9" s="1"/>
  <c r="O764" i="9" s="1"/>
  <c r="D762" i="9"/>
  <c r="K760" i="9"/>
  <c r="N760" i="9" s="1"/>
  <c r="O760" i="9" s="1"/>
  <c r="E759" i="9"/>
  <c r="I757" i="9"/>
  <c r="E755" i="9"/>
  <c r="I753" i="9"/>
  <c r="E751" i="9"/>
  <c r="I749" i="9"/>
  <c r="E747" i="9"/>
  <c r="I745" i="9"/>
  <c r="E743" i="9"/>
  <c r="I741" i="9"/>
  <c r="E739" i="9"/>
  <c r="I737" i="9"/>
  <c r="E735" i="9"/>
  <c r="I733" i="9"/>
  <c r="E731" i="9"/>
  <c r="I729" i="9"/>
  <c r="E727" i="9"/>
  <c r="I725" i="9"/>
  <c r="E723" i="9"/>
  <c r="I721" i="9"/>
  <c r="E719" i="9"/>
  <c r="I717" i="9"/>
  <c r="E715" i="9"/>
  <c r="I713" i="9"/>
  <c r="E711" i="9"/>
  <c r="I709" i="9"/>
  <c r="E707" i="9"/>
  <c r="I705" i="9"/>
  <c r="E703" i="9"/>
  <c r="I701" i="9"/>
  <c r="E699" i="9"/>
  <c r="I697" i="9"/>
  <c r="E695" i="9"/>
  <c r="I693" i="9"/>
  <c r="E691" i="9"/>
  <c r="I689" i="9"/>
  <c r="E687" i="9"/>
  <c r="I685" i="9"/>
  <c r="E683" i="9"/>
  <c r="I681" i="9"/>
  <c r="E679" i="9"/>
  <c r="I677" i="9"/>
  <c r="F675" i="9"/>
  <c r="F667" i="9"/>
  <c r="D662" i="9"/>
  <c r="D658" i="9"/>
  <c r="D654" i="9"/>
  <c r="D650" i="9"/>
  <c r="D646" i="9"/>
  <c r="D642" i="9"/>
  <c r="D638" i="9"/>
  <c r="D634" i="9"/>
  <c r="I828" i="9"/>
  <c r="I820" i="9"/>
  <c r="I812" i="9"/>
  <c r="I804" i="9"/>
  <c r="I796" i="9"/>
  <c r="E790" i="9"/>
  <c r="J775" i="9"/>
  <c r="F773" i="9"/>
  <c r="J771" i="9"/>
  <c r="F769" i="9"/>
  <c r="J767" i="9"/>
  <c r="F765" i="9"/>
  <c r="J763" i="9"/>
  <c r="F761" i="9"/>
  <c r="F755" i="9"/>
  <c r="F747" i="9"/>
  <c r="F739" i="9"/>
  <c r="F731" i="9"/>
  <c r="F723" i="9"/>
  <c r="F715" i="9"/>
  <c r="F707" i="9"/>
  <c r="F699" i="9"/>
  <c r="F691" i="9"/>
  <c r="F683" i="9"/>
  <c r="D821" i="9"/>
  <c r="D813" i="9"/>
  <c r="D805" i="9"/>
  <c r="D797" i="9"/>
  <c r="F792" i="9"/>
  <c r="E784" i="9"/>
  <c r="I774" i="9"/>
  <c r="I770" i="9"/>
  <c r="I766" i="9"/>
  <c r="I762" i="9"/>
  <c r="I759" i="9"/>
  <c r="D756" i="9"/>
  <c r="J755" i="9"/>
  <c r="I751" i="9"/>
  <c r="J747" i="9"/>
  <c r="I743" i="9"/>
  <c r="J739" i="9"/>
  <c r="I735" i="9"/>
  <c r="D732" i="9"/>
  <c r="J731" i="9"/>
  <c r="I727" i="9"/>
  <c r="D724" i="9"/>
  <c r="J723" i="9"/>
  <c r="I719" i="9"/>
  <c r="D716" i="9"/>
  <c r="J715" i="9"/>
  <c r="I711" i="9"/>
  <c r="D708" i="9"/>
  <c r="J707" i="9"/>
  <c r="I703" i="9"/>
  <c r="D700" i="9"/>
  <c r="J699" i="9"/>
  <c r="I695" i="9"/>
  <c r="D692" i="9"/>
  <c r="J691" i="9"/>
  <c r="I687" i="9"/>
  <c r="D684" i="9"/>
  <c r="J683" i="9"/>
  <c r="I679" i="9"/>
  <c r="D676" i="9"/>
  <c r="D672" i="9"/>
  <c r="D668" i="9"/>
  <c r="J625" i="9"/>
  <c r="J621" i="9"/>
  <c r="J617" i="9"/>
  <c r="J613" i="9"/>
  <c r="J609" i="9"/>
  <c r="I752" i="9"/>
  <c r="I744" i="9"/>
  <c r="I736" i="9"/>
  <c r="I728" i="9"/>
  <c r="I720" i="9"/>
  <c r="I712" i="9"/>
  <c r="I704" i="9"/>
  <c r="I696" i="9"/>
  <c r="I688" i="9"/>
  <c r="I680" i="9"/>
  <c r="F627" i="9"/>
  <c r="F623" i="9"/>
  <c r="F619" i="9"/>
  <c r="F615" i="9"/>
  <c r="F611" i="9"/>
  <c r="I601" i="9"/>
  <c r="I599" i="9"/>
  <c r="I597" i="9"/>
  <c r="I595" i="9"/>
  <c r="J824" i="9"/>
  <c r="J808" i="9"/>
  <c r="D729" i="9"/>
  <c r="D721" i="9"/>
  <c r="D713" i="9"/>
  <c r="D705" i="9"/>
  <c r="D697" i="9"/>
  <c r="D689" i="9"/>
  <c r="D681" i="9"/>
  <c r="F662" i="9"/>
  <c r="E628" i="9"/>
  <c r="E624" i="9"/>
  <c r="E620" i="9"/>
  <c r="E616" i="9"/>
  <c r="E612" i="9"/>
  <c r="F609" i="9"/>
  <c r="F607" i="9"/>
  <c r="F605" i="9"/>
  <c r="F603" i="9"/>
  <c r="F601" i="9"/>
  <c r="F599" i="9"/>
  <c r="F597" i="9"/>
  <c r="E786" i="9"/>
  <c r="I756" i="9"/>
  <c r="I748" i="9"/>
  <c r="I740" i="9"/>
  <c r="I732" i="9"/>
  <c r="I724" i="9"/>
  <c r="I716" i="9"/>
  <c r="I708" i="9"/>
  <c r="I700" i="9"/>
  <c r="I692" i="9"/>
  <c r="I684" i="9"/>
  <c r="I676" i="9"/>
  <c r="F642" i="9"/>
  <c r="F634" i="9"/>
  <c r="D628" i="9"/>
  <c r="D624" i="9"/>
  <c r="D620" i="9"/>
  <c r="D616" i="9"/>
  <c r="I816" i="9"/>
  <c r="F778" i="9"/>
  <c r="F775" i="9"/>
  <c r="J773" i="9"/>
  <c r="F771" i="9"/>
  <c r="J769" i="9"/>
  <c r="F767" i="9"/>
  <c r="J765" i="9"/>
  <c r="F763" i="9"/>
  <c r="J761" i="9"/>
  <c r="D595" i="9"/>
  <c r="J594" i="9"/>
  <c r="D587" i="9"/>
  <c r="J586" i="9"/>
  <c r="J578" i="9"/>
  <c r="D571" i="9"/>
  <c r="J570" i="9"/>
  <c r="D563" i="9"/>
  <c r="J562" i="9"/>
  <c r="I558" i="9"/>
  <c r="D549" i="9"/>
  <c r="J546" i="9"/>
  <c r="I542" i="9"/>
  <c r="F537" i="9"/>
  <c r="D533" i="9"/>
  <c r="J530" i="9"/>
  <c r="I526" i="9"/>
  <c r="F521" i="9"/>
  <c r="D517" i="9"/>
  <c r="J514" i="9"/>
  <c r="I510" i="9"/>
  <c r="F505" i="9"/>
  <c r="D501" i="9"/>
  <c r="J498" i="9"/>
  <c r="I494" i="9"/>
  <c r="F489" i="9"/>
  <c r="D485" i="9"/>
  <c r="J482" i="9"/>
  <c r="I478" i="9"/>
  <c r="F473" i="9"/>
  <c r="D469" i="9"/>
  <c r="J466" i="9"/>
  <c r="I462" i="9"/>
  <c r="F457" i="9"/>
  <c r="D453" i="9"/>
  <c r="J450" i="9"/>
  <c r="F650" i="9"/>
  <c r="D592" i="9"/>
  <c r="J591" i="9"/>
  <c r="D588" i="9"/>
  <c r="J587" i="9"/>
  <c r="D584" i="9"/>
  <c r="J583" i="9"/>
  <c r="D580" i="9"/>
  <c r="J579" i="9"/>
  <c r="D576" i="9"/>
  <c r="J575" i="9"/>
  <c r="D572" i="9"/>
  <c r="J571" i="9"/>
  <c r="D568" i="9"/>
  <c r="J567" i="9"/>
  <c r="D564" i="9"/>
  <c r="J563" i="9"/>
  <c r="D560" i="9"/>
  <c r="I557" i="9"/>
  <c r="F556" i="9"/>
  <c r="J553" i="9"/>
  <c r="E551" i="9"/>
  <c r="K548" i="9"/>
  <c r="N548" i="9" s="1"/>
  <c r="O548" i="9" s="1"/>
  <c r="D544" i="9"/>
  <c r="I541" i="9"/>
  <c r="F540" i="9"/>
  <c r="J537" i="9"/>
  <c r="E535" i="9"/>
  <c r="K532" i="9"/>
  <c r="N532" i="9" s="1"/>
  <c r="O532" i="9" s="1"/>
  <c r="D528" i="9"/>
  <c r="I525" i="9"/>
  <c r="J521" i="9"/>
  <c r="E519" i="9"/>
  <c r="K516" i="9"/>
  <c r="N516" i="9" s="1"/>
  <c r="O516" i="9" s="1"/>
  <c r="D512" i="9"/>
  <c r="I509" i="9"/>
  <c r="F508" i="9"/>
  <c r="J505" i="9"/>
  <c r="E503" i="9"/>
  <c r="K500" i="9"/>
  <c r="N500" i="9" s="1"/>
  <c r="O500" i="9" s="1"/>
  <c r="D496" i="9"/>
  <c r="I493" i="9"/>
  <c r="F492" i="9"/>
  <c r="J489" i="9"/>
  <c r="E487" i="9"/>
  <c r="K484" i="9"/>
  <c r="N484" i="9" s="1"/>
  <c r="O484" i="9" s="1"/>
  <c r="D480" i="9"/>
  <c r="I477" i="9"/>
  <c r="F476" i="9"/>
  <c r="J473" i="9"/>
  <c r="E471" i="9"/>
  <c r="K468" i="9"/>
  <c r="N468" i="9" s="1"/>
  <c r="O468" i="9" s="1"/>
  <c r="D464" i="9"/>
  <c r="I461" i="9"/>
  <c r="F460" i="9"/>
  <c r="J457" i="9"/>
  <c r="E455" i="9"/>
  <c r="K452" i="9"/>
  <c r="N452" i="9" s="1"/>
  <c r="O452" i="9" s="1"/>
  <c r="D448" i="9"/>
  <c r="I445" i="9"/>
  <c r="F444" i="9"/>
  <c r="J441" i="9"/>
  <c r="E439" i="9"/>
  <c r="K436" i="9"/>
  <c r="N436" i="9" s="1"/>
  <c r="O436" i="9" s="1"/>
  <c r="D432" i="9"/>
  <c r="I429" i="9"/>
  <c r="F428" i="9"/>
  <c r="J425" i="9"/>
  <c r="E423" i="9"/>
  <c r="K420" i="9"/>
  <c r="N420" i="9" s="1"/>
  <c r="O420" i="9" s="1"/>
  <c r="D416" i="9"/>
  <c r="I413" i="9"/>
  <c r="F412" i="9"/>
  <c r="J409" i="9"/>
  <c r="J407" i="9"/>
  <c r="J405" i="9"/>
  <c r="J403" i="9"/>
  <c r="J401" i="9"/>
  <c r="J399" i="9"/>
  <c r="J397" i="9"/>
  <c r="J395" i="9"/>
  <c r="J393" i="9"/>
  <c r="J391" i="9"/>
  <c r="J389" i="9"/>
  <c r="J387" i="9"/>
  <c r="J385" i="9"/>
  <c r="J383" i="9"/>
  <c r="J381" i="9"/>
  <c r="F757" i="9"/>
  <c r="F749" i="9"/>
  <c r="F741" i="9"/>
  <c r="F733" i="9"/>
  <c r="F725" i="9"/>
  <c r="F717" i="9"/>
  <c r="F709" i="9"/>
  <c r="F693" i="9"/>
  <c r="F685" i="9"/>
  <c r="F677" i="9"/>
  <c r="D593" i="9"/>
  <c r="J592" i="9"/>
  <c r="D585" i="9"/>
  <c r="J584" i="9"/>
  <c r="D577" i="9"/>
  <c r="J576" i="9"/>
  <c r="D569" i="9"/>
  <c r="J568" i="9"/>
  <c r="F559" i="9"/>
  <c r="J552" i="9"/>
  <c r="I548" i="9"/>
  <c r="F543" i="9"/>
  <c r="D539" i="9"/>
  <c r="J536" i="9"/>
  <c r="I532" i="9"/>
  <c r="F527" i="9"/>
  <c r="D523" i="9"/>
  <c r="J520" i="9"/>
  <c r="I516" i="9"/>
  <c r="F511" i="9"/>
  <c r="D507" i="9"/>
  <c r="J504" i="9"/>
  <c r="I500" i="9"/>
  <c r="F495" i="9"/>
  <c r="D491" i="9"/>
  <c r="J488" i="9"/>
  <c r="I484" i="9"/>
  <c r="F479" i="9"/>
  <c r="D475" i="9"/>
  <c r="J472" i="9"/>
  <c r="I468" i="9"/>
  <c r="F463" i="9"/>
  <c r="D459" i="9"/>
  <c r="J456" i="9"/>
  <c r="I452" i="9"/>
  <c r="F447" i="9"/>
  <c r="J440" i="9"/>
  <c r="I436" i="9"/>
  <c r="F431" i="9"/>
  <c r="D427" i="9"/>
  <c r="J424" i="9"/>
  <c r="I420" i="9"/>
  <c r="F415" i="9"/>
  <c r="D411" i="9"/>
  <c r="K443" i="9"/>
  <c r="N443" i="9" s="1"/>
  <c r="O443" i="9" s="1"/>
  <c r="J439" i="9"/>
  <c r="I435" i="9"/>
  <c r="K427" i="9"/>
  <c r="N427" i="9" s="1"/>
  <c r="O427" i="9" s="1"/>
  <c r="J423" i="9"/>
  <c r="I419" i="9"/>
  <c r="K411" i="9"/>
  <c r="N411" i="9" s="1"/>
  <c r="O411" i="9" s="1"/>
  <c r="I300" i="9"/>
  <c r="I292" i="9"/>
  <c r="I284" i="9"/>
  <c r="I276" i="9"/>
  <c r="I268" i="9"/>
  <c r="I260" i="9"/>
  <c r="I252" i="9"/>
  <c r="I244" i="9"/>
  <c r="E594" i="9"/>
  <c r="E586" i="9"/>
  <c r="E578" i="9"/>
  <c r="E570" i="9"/>
  <c r="E562" i="9"/>
  <c r="D558" i="9"/>
  <c r="F554" i="9"/>
  <c r="D546" i="9"/>
  <c r="E538" i="9"/>
  <c r="F534" i="9"/>
  <c r="F526" i="9"/>
  <c r="D518" i="9"/>
  <c r="E510" i="9"/>
  <c r="E502" i="9"/>
  <c r="F498" i="9"/>
  <c r="F482" i="9"/>
  <c r="E458" i="9"/>
  <c r="F450" i="9"/>
  <c r="E441" i="9"/>
  <c r="E433" i="9"/>
  <c r="E425" i="9"/>
  <c r="E417" i="9"/>
  <c r="E379" i="9"/>
  <c r="F376" i="9"/>
  <c r="K369" i="9"/>
  <c r="N369" i="9" s="1"/>
  <c r="O369" i="9" s="1"/>
  <c r="J366" i="9"/>
  <c r="E363" i="9"/>
  <c r="F360" i="9"/>
  <c r="K353" i="9"/>
  <c r="N353" i="9" s="1"/>
  <c r="O353" i="9" s="1"/>
  <c r="J350" i="9"/>
  <c r="E347" i="9"/>
  <c r="I581" i="9"/>
  <c r="I565" i="9"/>
  <c r="D445" i="9"/>
  <c r="K434" i="9"/>
  <c r="N434" i="9" s="1"/>
  <c r="O434" i="9" s="1"/>
  <c r="F425" i="9"/>
  <c r="D413" i="9"/>
  <c r="D375" i="9"/>
  <c r="D367" i="9"/>
  <c r="D359" i="9"/>
  <c r="D351" i="9"/>
  <c r="I341" i="9"/>
  <c r="F590" i="9"/>
  <c r="F574" i="9"/>
  <c r="I442" i="9"/>
  <c r="I434" i="9"/>
  <c r="I426" i="9"/>
  <c r="I418" i="9"/>
  <c r="I410" i="9"/>
  <c r="J379" i="9"/>
  <c r="F369" i="9"/>
  <c r="J357" i="9"/>
  <c r="F363" i="9"/>
  <c r="L9" i="3"/>
  <c r="L13" i="3"/>
  <c r="L18" i="3"/>
  <c r="L22" i="3"/>
  <c r="L26" i="3"/>
  <c r="L7" i="3"/>
  <c r="L11" i="3"/>
  <c r="L16" i="3"/>
  <c r="L20" i="3"/>
  <c r="L24" i="3"/>
  <c r="L15" i="3"/>
  <c r="L10" i="3"/>
  <c r="L14" i="3"/>
  <c r="L19" i="3"/>
  <c r="L23" i="3"/>
  <c r="L8" i="3"/>
  <c r="L12" i="3"/>
  <c r="L17" i="3"/>
  <c r="L21" i="3"/>
  <c r="L25" i="3"/>
  <c r="B9" i="3"/>
  <c r="H8" i="3"/>
  <c r="C8" i="3"/>
  <c r="C7" i="3"/>
  <c r="H7" i="3"/>
  <c r="L932" i="9" l="1"/>
  <c r="L602" i="9"/>
  <c r="L452" i="9"/>
  <c r="L406" i="9"/>
  <c r="L513" i="9"/>
  <c r="L509" i="9"/>
  <c r="L473" i="9"/>
  <c r="L457" i="9"/>
  <c r="L449" i="9"/>
  <c r="L148" i="9"/>
  <c r="L200" i="9"/>
  <c r="L192" i="9"/>
  <c r="L99" i="9"/>
  <c r="L83" i="9"/>
  <c r="L104" i="9"/>
  <c r="L82" i="9"/>
  <c r="L74" i="9"/>
  <c r="L66" i="9"/>
  <c r="L61" i="9"/>
  <c r="L85" i="9"/>
  <c r="L107" i="9"/>
  <c r="L379" i="9"/>
  <c r="L430" i="9"/>
  <c r="L474" i="9"/>
  <c r="L366" i="9"/>
  <c r="L84" i="9"/>
  <c r="L206" i="9"/>
  <c r="L244" i="9"/>
  <c r="L320" i="9"/>
  <c r="L377" i="9"/>
  <c r="L203" i="9"/>
  <c r="L150" i="9"/>
  <c r="L189" i="9"/>
  <c r="L298" i="9"/>
  <c r="L447" i="9"/>
  <c r="L467" i="9"/>
  <c r="L495" i="9"/>
  <c r="L852" i="9"/>
  <c r="L847" i="9"/>
  <c r="L922" i="9"/>
  <c r="L704" i="9"/>
  <c r="L660" i="9"/>
  <c r="L717" i="9"/>
  <c r="L749" i="9"/>
  <c r="L764" i="9"/>
  <c r="L788" i="9"/>
  <c r="L370" i="9"/>
  <c r="L765" i="9"/>
  <c r="L801" i="9"/>
  <c r="L869" i="9"/>
  <c r="L546" i="9"/>
  <c r="L804" i="9"/>
  <c r="L905" i="9"/>
  <c r="L951" i="9"/>
  <c r="L470" i="9"/>
  <c r="L584" i="9"/>
  <c r="L571" i="9"/>
  <c r="L843" i="9"/>
  <c r="L899" i="9"/>
  <c r="L991" i="9"/>
  <c r="L615" i="9"/>
  <c r="L994" i="9"/>
  <c r="L944" i="9"/>
  <c r="L520" i="9"/>
  <c r="L500" i="9"/>
  <c r="L492" i="9"/>
  <c r="L537" i="9"/>
  <c r="L533" i="9"/>
  <c r="L164" i="9"/>
  <c r="L116" i="9"/>
  <c r="L137" i="9"/>
  <c r="L87" i="9"/>
  <c r="L59" i="9"/>
  <c r="L135" i="9"/>
  <c r="L209" i="9"/>
  <c r="L357" i="9"/>
  <c r="L374" i="9"/>
  <c r="L110" i="9"/>
  <c r="L229" i="9"/>
  <c r="L283" i="9"/>
  <c r="L310" i="9"/>
  <c r="L462" i="9"/>
  <c r="L123" i="9"/>
  <c r="L32" i="9"/>
  <c r="L48" i="9"/>
  <c r="L105" i="9"/>
  <c r="L127" i="9"/>
  <c r="L163" i="9"/>
  <c r="L260" i="9"/>
  <c r="L268" i="9"/>
  <c r="L276" i="9"/>
  <c r="L324" i="9"/>
  <c r="L503" i="9"/>
  <c r="L585" i="9"/>
  <c r="L588" i="9"/>
  <c r="L610" i="9"/>
  <c r="L626" i="9"/>
  <c r="L734" i="9"/>
  <c r="L750" i="9"/>
  <c r="L908" i="9"/>
  <c r="L929" i="9"/>
  <c r="L411" i="9"/>
  <c r="L681" i="9"/>
  <c r="L769" i="9"/>
  <c r="L672" i="9"/>
  <c r="L617" i="9"/>
  <c r="L625" i="9"/>
  <c r="L707" i="9"/>
  <c r="L675" i="9"/>
  <c r="L898" i="9"/>
  <c r="L910" i="9"/>
  <c r="L339" i="9"/>
  <c r="L823" i="9"/>
  <c r="L860" i="9"/>
  <c r="L337" i="9"/>
  <c r="L502" i="9"/>
  <c r="L576" i="9"/>
  <c r="L655" i="9"/>
  <c r="L669" i="9"/>
  <c r="L746" i="9"/>
  <c r="L912" i="9"/>
  <c r="L999" i="9"/>
  <c r="L671" i="9"/>
  <c r="L950" i="9"/>
  <c r="L986" i="9"/>
  <c r="L935" i="9"/>
  <c r="L608" i="9"/>
  <c r="L448" i="9"/>
  <c r="L425" i="9"/>
  <c r="L132" i="9"/>
  <c r="L173" i="9"/>
  <c r="L165" i="9"/>
  <c r="L133" i="9"/>
  <c r="L112" i="9"/>
  <c r="L108" i="9"/>
  <c r="L90" i="9"/>
  <c r="L64" i="9"/>
  <c r="L227" i="9"/>
  <c r="L373" i="9"/>
  <c r="L490" i="9"/>
  <c r="L390" i="9"/>
  <c r="L106" i="9"/>
  <c r="L190" i="9"/>
  <c r="L238" i="9"/>
  <c r="L114" i="9"/>
  <c r="L279" i="9"/>
  <c r="L331" i="9"/>
  <c r="L360" i="9"/>
  <c r="L384" i="9"/>
  <c r="L475" i="9"/>
  <c r="L511" i="9"/>
  <c r="L564" i="9"/>
  <c r="L836" i="9"/>
  <c r="L837" i="9"/>
  <c r="L889" i="9"/>
  <c r="L795" i="9"/>
  <c r="L819" i="9"/>
  <c r="L818" i="9"/>
  <c r="L846" i="9"/>
  <c r="L805" i="9"/>
  <c r="L809" i="9"/>
  <c r="L917" i="9"/>
  <c r="L812" i="9"/>
  <c r="L904" i="9"/>
  <c r="L651" i="9"/>
  <c r="L858" i="9"/>
  <c r="L882" i="9"/>
  <c r="L959" i="9"/>
  <c r="L720" i="9"/>
  <c r="L648" i="9"/>
  <c r="L996" i="9"/>
  <c r="L939" i="9"/>
  <c r="L948" i="9"/>
  <c r="L925" i="9"/>
  <c r="L481" i="9"/>
  <c r="L128" i="9"/>
  <c r="L216" i="9"/>
  <c r="L153" i="9"/>
  <c r="L125" i="9"/>
  <c r="L35" i="9"/>
  <c r="L19" i="9"/>
  <c r="L26" i="9"/>
  <c r="L7" i="9"/>
  <c r="L96" i="9"/>
  <c r="L211" i="9"/>
  <c r="L57" i="9"/>
  <c r="L162" i="9"/>
  <c r="L280" i="9"/>
  <c r="L336" i="9"/>
  <c r="L275" i="9"/>
  <c r="L44" i="9"/>
  <c r="L251" i="9"/>
  <c r="L219" i="9"/>
  <c r="L233" i="9"/>
  <c r="L263" i="9"/>
  <c r="L566" i="9"/>
  <c r="L645" i="9"/>
  <c r="L665" i="9"/>
  <c r="L702" i="9"/>
  <c r="L758" i="9"/>
  <c r="L907" i="9"/>
  <c r="L963" i="9"/>
  <c r="L711" i="9"/>
  <c r="L867" i="9"/>
  <c r="L918" i="9"/>
  <c r="L956" i="9"/>
  <c r="L972" i="9"/>
  <c r="L789" i="9"/>
  <c r="L782" i="9"/>
  <c r="L894" i="9"/>
  <c r="L960" i="9"/>
  <c r="L796" i="9"/>
  <c r="L640" i="9"/>
  <c r="L380" i="9"/>
  <c r="L567" i="9"/>
  <c r="L647" i="9"/>
  <c r="L770" i="9"/>
  <c r="L878" i="9"/>
  <c r="L748" i="9"/>
  <c r="L887" i="9"/>
  <c r="L552" i="9"/>
  <c r="L548" i="9"/>
  <c r="L480" i="9"/>
  <c r="L545" i="9"/>
  <c r="L489" i="9"/>
  <c r="L436" i="9"/>
  <c r="L412" i="9"/>
  <c r="L156" i="9"/>
  <c r="L208" i="9"/>
  <c r="L176" i="9"/>
  <c r="L95" i="9"/>
  <c r="L71" i="9"/>
  <c r="L63" i="9"/>
  <c r="L23" i="9"/>
  <c r="L121" i="9"/>
  <c r="L53" i="9"/>
  <c r="L80" i="9"/>
  <c r="L179" i="9"/>
  <c r="L426" i="9"/>
  <c r="L581" i="9"/>
  <c r="L271" i="9"/>
  <c r="L299" i="9"/>
  <c r="L311" i="9"/>
  <c r="L24" i="9"/>
  <c r="L194" i="9"/>
  <c r="L33" i="9"/>
  <c r="L223" i="9"/>
  <c r="L131" i="9"/>
  <c r="L214" i="9"/>
  <c r="L154" i="9"/>
  <c r="L300" i="9"/>
  <c r="L415" i="9"/>
  <c r="L471" i="9"/>
  <c r="L491" i="9"/>
  <c r="L519" i="9"/>
  <c r="L555" i="9"/>
  <c r="L612" i="9"/>
  <c r="L637" i="9"/>
  <c r="L657" i="9"/>
  <c r="L677" i="9"/>
  <c r="L349" i="9"/>
  <c r="L466" i="9"/>
  <c r="L634" i="9"/>
  <c r="L803" i="9"/>
  <c r="L902" i="9"/>
  <c r="L427" i="9"/>
  <c r="L798" i="9"/>
  <c r="L876" i="9"/>
  <c r="L970" i="9"/>
  <c r="L722" i="9"/>
  <c r="L854" i="9"/>
  <c r="L886" i="9"/>
  <c r="L751" i="9"/>
  <c r="L560" i="9"/>
  <c r="L544" i="9"/>
  <c r="L532" i="9"/>
  <c r="L493" i="9"/>
  <c r="L485" i="9"/>
  <c r="L461" i="9"/>
  <c r="L109" i="9"/>
  <c r="L94" i="9"/>
  <c r="L93" i="9"/>
  <c r="L403" i="9"/>
  <c r="L438" i="9"/>
  <c r="L382" i="9"/>
  <c r="L89" i="9"/>
  <c r="L296" i="9"/>
  <c r="L312" i="9"/>
  <c r="L319" i="9"/>
  <c r="L542" i="9"/>
  <c r="L289" i="9"/>
  <c r="L60" i="9"/>
  <c r="L76" i="9"/>
  <c r="L249" i="9"/>
  <c r="L308" i="9"/>
  <c r="L455" i="9"/>
  <c r="L590" i="9"/>
  <c r="L742" i="9"/>
  <c r="L930" i="9"/>
  <c r="L716" i="9"/>
  <c r="L728" i="9"/>
  <c r="L745" i="9"/>
  <c r="L760" i="9"/>
  <c r="L530" i="9"/>
  <c r="L650" i="9"/>
  <c r="L797" i="9"/>
  <c r="L993" i="9"/>
  <c r="L684" i="9"/>
  <c r="L820" i="9"/>
  <c r="L892" i="9"/>
  <c r="L587" i="9"/>
  <c r="L643" i="9"/>
  <c r="L774" i="9"/>
  <c r="L676" i="9"/>
  <c r="L712" i="9"/>
  <c r="L695" i="9"/>
  <c r="L872" i="9"/>
  <c r="L900" i="9"/>
  <c r="L949" i="9"/>
  <c r="L931" i="9"/>
  <c r="L604" i="9"/>
  <c r="L444" i="9"/>
  <c r="L440" i="9"/>
  <c r="L409" i="9"/>
  <c r="L39" i="9"/>
  <c r="L38" i="9"/>
  <c r="L446" i="9"/>
  <c r="L522" i="9"/>
  <c r="L199" i="9"/>
  <c r="L328" i="9"/>
  <c r="L323" i="9"/>
  <c r="L526" i="9"/>
  <c r="L40" i="9"/>
  <c r="L317" i="9"/>
  <c r="L325" i="9"/>
  <c r="L207" i="9"/>
  <c r="L198" i="9"/>
  <c r="L332" i="9"/>
  <c r="L593" i="9"/>
  <c r="L633" i="9"/>
  <c r="L787" i="9"/>
  <c r="L622" i="9"/>
  <c r="L743" i="9"/>
  <c r="L807" i="9"/>
  <c r="L792" i="9"/>
  <c r="L863" i="9"/>
  <c r="L616" i="9"/>
  <c r="L609" i="9"/>
  <c r="L778" i="9"/>
  <c r="L829" i="9"/>
  <c r="L885" i="9"/>
  <c r="L851" i="9"/>
  <c r="L371" i="9"/>
  <c r="L439" i="9"/>
  <c r="L631" i="9"/>
  <c r="L862" i="9"/>
  <c r="L870" i="9"/>
  <c r="L928" i="9"/>
  <c r="L688" i="9"/>
  <c r="L703" i="9"/>
  <c r="L979" i="9"/>
  <c r="L524" i="9"/>
  <c r="L421" i="9"/>
  <c r="L242" i="9"/>
  <c r="L236" i="9"/>
  <c r="L43" i="9"/>
  <c r="L27" i="9"/>
  <c r="L30" i="9"/>
  <c r="L18" i="9"/>
  <c r="L45" i="9"/>
  <c r="L218" i="9"/>
  <c r="L234" i="9"/>
  <c r="L130" i="9"/>
  <c r="L295" i="9"/>
  <c r="L262" i="9"/>
  <c r="L270" i="9"/>
  <c r="L318" i="9"/>
  <c r="L392" i="9"/>
  <c r="L293" i="9"/>
  <c r="L356" i="9"/>
  <c r="L539" i="9"/>
  <c r="L919" i="9"/>
  <c r="L784" i="9"/>
  <c r="L915" i="9"/>
  <c r="L855" i="9"/>
  <c r="L623" i="9"/>
  <c r="L687" i="9"/>
  <c r="L759" i="9"/>
  <c r="L753" i="9"/>
  <c r="L364" i="9"/>
  <c r="L663" i="9"/>
  <c r="L690" i="9"/>
  <c r="L791" i="9"/>
  <c r="L911" i="9"/>
  <c r="L966" i="9"/>
  <c r="L981" i="9"/>
  <c r="L697" i="9"/>
  <c r="L729" i="9"/>
  <c r="L814" i="9"/>
  <c r="L859" i="9"/>
  <c r="L988" i="9"/>
  <c r="L945" i="9"/>
  <c r="L472" i="9"/>
  <c r="L557" i="9"/>
  <c r="L140" i="9"/>
  <c r="L136" i="9"/>
  <c r="L196" i="9"/>
  <c r="L47" i="9"/>
  <c r="L31" i="9"/>
  <c r="L46" i="9"/>
  <c r="L34" i="9"/>
  <c r="L506" i="9"/>
  <c r="L565" i="9"/>
  <c r="L17" i="9"/>
  <c r="L335" i="9"/>
  <c r="L352" i="9"/>
  <c r="L368" i="9"/>
  <c r="L159" i="9"/>
  <c r="L305" i="9"/>
  <c r="L49" i="9"/>
  <c r="L239" i="9"/>
  <c r="L182" i="9"/>
  <c r="L267" i="9"/>
  <c r="L292" i="9"/>
  <c r="L290" i="9"/>
  <c r="L341" i="9"/>
  <c r="L527" i="9"/>
  <c r="L800" i="9"/>
  <c r="L649" i="9"/>
  <c r="L726" i="9"/>
  <c r="L893" i="9"/>
  <c r="L802" i="9"/>
  <c r="L813" i="9"/>
  <c r="L962" i="9"/>
  <c r="L362" i="9"/>
  <c r="L628" i="9"/>
  <c r="L884" i="9"/>
  <c r="L920" i="9"/>
  <c r="L627" i="9"/>
  <c r="L871" i="9"/>
  <c r="L504" i="9"/>
  <c r="L505" i="9"/>
  <c r="L428" i="9"/>
  <c r="L129" i="9"/>
  <c r="L10" i="9"/>
  <c r="L15" i="9"/>
  <c r="L363" i="9"/>
  <c r="L347" i="9"/>
  <c r="L65" i="9"/>
  <c r="L254" i="9"/>
  <c r="L252" i="9"/>
  <c r="L272" i="9"/>
  <c r="L20" i="9"/>
  <c r="L175" i="9"/>
  <c r="L122" i="9"/>
  <c r="L779" i="9"/>
  <c r="L839" i="9"/>
  <c r="L971" i="9"/>
  <c r="L693" i="9"/>
  <c r="L806" i="9"/>
  <c r="L699" i="9"/>
  <c r="L763" i="9"/>
  <c r="L638" i="9"/>
  <c r="L810" i="9"/>
  <c r="L895" i="9"/>
  <c r="L840" i="9"/>
  <c r="L848" i="9"/>
  <c r="L708" i="9"/>
  <c r="L709" i="9"/>
  <c r="L737" i="9"/>
  <c r="L849" i="9"/>
  <c r="L423" i="9"/>
  <c r="L568" i="9"/>
  <c r="L783" i="9"/>
  <c r="L866" i="9"/>
  <c r="L961" i="9"/>
  <c r="L983" i="9"/>
  <c r="L597" i="9"/>
  <c r="L402" i="9"/>
  <c r="L656" i="9"/>
  <c r="L984" i="9"/>
  <c r="L990" i="9"/>
  <c r="L936" i="9"/>
  <c r="L607" i="9"/>
  <c r="L508" i="9"/>
  <c r="L476" i="9"/>
  <c r="L529" i="9"/>
  <c r="L429" i="9"/>
  <c r="L169" i="9"/>
  <c r="L161" i="9"/>
  <c r="L149" i="9"/>
  <c r="L145" i="9"/>
  <c r="L51" i="9"/>
  <c r="L86" i="9"/>
  <c r="L42" i="9"/>
  <c r="L14" i="9"/>
  <c r="L158" i="9"/>
  <c r="L358" i="9"/>
  <c r="L9" i="9"/>
  <c r="L115" i="9"/>
  <c r="L139" i="9"/>
  <c r="L213" i="9"/>
  <c r="L288" i="9"/>
  <c r="L278" i="9"/>
  <c r="L344" i="9"/>
  <c r="L12" i="9"/>
  <c r="L56" i="9"/>
  <c r="L243" i="9"/>
  <c r="L306" i="9"/>
  <c r="L486" i="9"/>
  <c r="L551" i="9"/>
  <c r="L832" i="9"/>
  <c r="L710" i="9"/>
  <c r="L685" i="9"/>
  <c r="L777" i="9"/>
  <c r="L815" i="9"/>
  <c r="L976" i="9"/>
  <c r="L383" i="9"/>
  <c r="L394" i="9"/>
  <c r="L773" i="9"/>
  <c r="L674" i="9"/>
  <c r="L739" i="9"/>
  <c r="L775" i="9"/>
  <c r="L794" i="9"/>
  <c r="L833" i="9"/>
  <c r="L793" i="9"/>
  <c r="L821" i="9"/>
  <c r="L897" i="9"/>
  <c r="L958" i="9"/>
  <c r="L732" i="9"/>
  <c r="L727" i="9"/>
  <c r="L772" i="9"/>
  <c r="L868" i="9"/>
  <c r="L385" i="9"/>
  <c r="L401" i="9"/>
  <c r="L591" i="9"/>
  <c r="L570" i="9"/>
  <c r="L578" i="9"/>
  <c r="L738" i="9"/>
  <c r="L754" i="9"/>
  <c r="L947" i="9"/>
  <c r="L985" i="9"/>
  <c r="L995" i="9"/>
  <c r="L351" i="9"/>
  <c r="L624" i="9"/>
  <c r="L713" i="9"/>
  <c r="L785" i="9"/>
  <c r="L407" i="9"/>
  <c r="L465" i="9"/>
  <c r="L432" i="9"/>
  <c r="L413" i="9"/>
  <c r="L188" i="9"/>
  <c r="L98" i="9"/>
  <c r="L277" i="9"/>
  <c r="L167" i="9"/>
  <c r="L193" i="9"/>
  <c r="L422" i="9"/>
  <c r="L442" i="9"/>
  <c r="L68" i="9"/>
  <c r="L183" i="9"/>
  <c r="L155" i="9"/>
  <c r="L174" i="9"/>
  <c r="L287" i="9"/>
  <c r="L286" i="9"/>
  <c r="L294" i="9"/>
  <c r="L302" i="9"/>
  <c r="L21" i="9"/>
  <c r="L235" i="9"/>
  <c r="L134" i="9"/>
  <c r="L309" i="9"/>
  <c r="L81" i="9"/>
  <c r="L343" i="9"/>
  <c r="L523" i="9"/>
  <c r="L559" i="9"/>
  <c r="L569" i="9"/>
  <c r="L666" i="9"/>
  <c r="L721" i="9"/>
  <c r="L354" i="9"/>
  <c r="L811" i="9"/>
  <c r="L827" i="9"/>
  <c r="L790" i="9"/>
  <c r="L817" i="9"/>
  <c r="L865" i="9"/>
  <c r="L873" i="9"/>
  <c r="L954" i="9"/>
  <c r="L346" i="9"/>
  <c r="L583" i="9"/>
  <c r="L562" i="9"/>
  <c r="L586" i="9"/>
  <c r="L730" i="9"/>
  <c r="L989" i="9"/>
  <c r="L987" i="9"/>
  <c r="L838" i="9"/>
  <c r="L933" i="9"/>
  <c r="L982" i="9"/>
  <c r="L952" i="9"/>
  <c r="L926" i="9"/>
  <c r="L924" i="9"/>
  <c r="L605" i="9"/>
  <c r="L603" i="9"/>
  <c r="L501" i="9"/>
  <c r="L168" i="9"/>
  <c r="L160" i="9"/>
  <c r="L152" i="9"/>
  <c r="L103" i="9"/>
  <c r="L75" i="9"/>
  <c r="L257" i="9"/>
  <c r="L340" i="9"/>
  <c r="L246" i="9"/>
  <c r="L197" i="9"/>
  <c r="L16" i="9"/>
  <c r="L210" i="9"/>
  <c r="L185" i="9"/>
  <c r="L301" i="9"/>
  <c r="L170" i="9"/>
  <c r="L258" i="9"/>
  <c r="L266" i="9"/>
  <c r="L375" i="9"/>
  <c r="L459" i="9"/>
  <c r="L487" i="9"/>
  <c r="L580" i="9"/>
  <c r="L595" i="9"/>
  <c r="L718" i="9"/>
  <c r="L955" i="9"/>
  <c r="L632" i="9"/>
  <c r="L419" i="9"/>
  <c r="L613" i="9"/>
  <c r="L621" i="9"/>
  <c r="L808" i="9"/>
  <c r="L630" i="9"/>
  <c r="L658" i="9"/>
  <c r="L835" i="9"/>
  <c r="L906" i="9"/>
  <c r="L964" i="9"/>
  <c r="L842" i="9"/>
  <c r="L534" i="9"/>
  <c r="L348" i="9"/>
  <c r="L396" i="9"/>
  <c r="L592" i="9"/>
  <c r="L596" i="9"/>
  <c r="L618" i="9"/>
  <c r="L714" i="9"/>
  <c r="L980" i="9"/>
  <c r="L443" i="9"/>
  <c r="L816" i="9"/>
  <c r="L700" i="9"/>
  <c r="L888" i="9"/>
  <c r="L601" i="9"/>
  <c r="L536" i="9"/>
  <c r="L512" i="9"/>
  <c r="L488" i="9"/>
  <c r="L484" i="9"/>
  <c r="L464" i="9"/>
  <c r="L456" i="9"/>
  <c r="L408" i="9"/>
  <c r="L521" i="9"/>
  <c r="L433" i="9"/>
  <c r="L172" i="9"/>
  <c r="L180" i="9"/>
  <c r="L55" i="9"/>
  <c r="L113" i="9"/>
  <c r="L50" i="9"/>
  <c r="L225" i="9"/>
  <c r="L414" i="9"/>
  <c r="L304" i="9"/>
  <c r="L77" i="9"/>
  <c r="L97" i="9"/>
  <c r="L8" i="9"/>
  <c r="L166" i="9"/>
  <c r="L321" i="9"/>
  <c r="L101" i="9"/>
  <c r="L261" i="9"/>
  <c r="L282" i="9"/>
  <c r="L322" i="9"/>
  <c r="L454" i="9"/>
  <c r="L518" i="9"/>
  <c r="L388" i="9"/>
  <c r="L483" i="9"/>
  <c r="L507" i="9"/>
  <c r="L678" i="9"/>
  <c r="L680" i="9"/>
  <c r="L735" i="9"/>
  <c r="L399" i="9"/>
  <c r="L691" i="9"/>
  <c r="L715" i="9"/>
  <c r="L781" i="9"/>
  <c r="L916" i="9"/>
  <c r="L861" i="9"/>
  <c r="L890" i="9"/>
  <c r="L973" i="9"/>
  <c r="L946" i="9"/>
  <c r="L353" i="9"/>
  <c r="L921" i="9"/>
  <c r="L611" i="9"/>
  <c r="L879" i="9"/>
  <c r="L992" i="9"/>
  <c r="L606" i="9"/>
  <c r="L549" i="9"/>
  <c r="L437" i="9"/>
  <c r="L424" i="9"/>
  <c r="L120" i="9"/>
  <c r="L224" i="9"/>
  <c r="L184" i="9"/>
  <c r="L117" i="9"/>
  <c r="L79" i="9"/>
  <c r="L11" i="9"/>
  <c r="L78" i="9"/>
  <c r="L70" i="9"/>
  <c r="L269" i="9"/>
  <c r="L186" i="9"/>
  <c r="L387" i="9"/>
  <c r="L410" i="9"/>
  <c r="L146" i="9"/>
  <c r="L181" i="9"/>
  <c r="L327" i="9"/>
  <c r="L326" i="9"/>
  <c r="L361" i="9"/>
  <c r="L37" i="9"/>
  <c r="L29" i="9"/>
  <c r="L88" i="9"/>
  <c r="L247" i="9"/>
  <c r="L143" i="9"/>
  <c r="L273" i="9"/>
  <c r="L281" i="9"/>
  <c r="L297" i="9"/>
  <c r="L73" i="9"/>
  <c r="L451" i="9"/>
  <c r="L463" i="9"/>
  <c r="L574" i="9"/>
  <c r="L629" i="9"/>
  <c r="L661" i="9"/>
  <c r="L957" i="9"/>
  <c r="L974" i="9"/>
  <c r="L696" i="9"/>
  <c r="L679" i="9"/>
  <c r="L965" i="9"/>
  <c r="L731" i="9"/>
  <c r="L667" i="9"/>
  <c r="L642" i="9"/>
  <c r="L934" i="9"/>
  <c r="L391" i="9"/>
  <c r="L619" i="9"/>
  <c r="L741" i="9"/>
  <c r="L831" i="9"/>
  <c r="L598" i="9"/>
  <c r="L698" i="9"/>
  <c r="L901" i="9"/>
  <c r="L909" i="9"/>
  <c r="L514" i="9"/>
  <c r="L692" i="9"/>
  <c r="L953" i="9"/>
  <c r="L927" i="9"/>
  <c r="L600" i="9"/>
  <c r="L599" i="9"/>
  <c r="L556" i="9"/>
  <c r="L540" i="9"/>
  <c r="L528" i="9"/>
  <c r="L468" i="9"/>
  <c r="L561" i="9"/>
  <c r="L553" i="9"/>
  <c r="L541" i="9"/>
  <c r="L525" i="9"/>
  <c r="L477" i="9"/>
  <c r="L144" i="9"/>
  <c r="L67" i="9"/>
  <c r="L54" i="9"/>
  <c r="L22" i="9"/>
  <c r="L418" i="9"/>
  <c r="L538" i="9"/>
  <c r="L573" i="9"/>
  <c r="L589" i="9"/>
  <c r="L231" i="9"/>
  <c r="L264" i="9"/>
  <c r="L291" i="9"/>
  <c r="L303" i="9"/>
  <c r="L381" i="9"/>
  <c r="L376" i="9"/>
  <c r="L69" i="9"/>
  <c r="L52" i="9"/>
  <c r="L187" i="9"/>
  <c r="L285" i="9"/>
  <c r="L259" i="9"/>
  <c r="L221" i="9"/>
  <c r="L338" i="9"/>
  <c r="L499" i="9"/>
  <c r="L535" i="9"/>
  <c r="L577" i="9"/>
  <c r="L572" i="9"/>
  <c r="L582" i="9"/>
  <c r="L670" i="9"/>
  <c r="L641" i="9"/>
  <c r="L853" i="9"/>
  <c r="L913" i="9"/>
  <c r="L744" i="9"/>
  <c r="L644" i="9"/>
  <c r="L799" i="9"/>
  <c r="L896" i="9"/>
  <c r="L333" i="9"/>
  <c r="L614" i="9"/>
  <c r="L683" i="9"/>
  <c r="L747" i="9"/>
  <c r="L786" i="9"/>
  <c r="L825" i="9"/>
  <c r="L845" i="9"/>
  <c r="L877" i="9"/>
  <c r="L881" i="9"/>
  <c r="L652" i="9"/>
  <c r="L830" i="9"/>
  <c r="L844" i="9"/>
  <c r="L563" i="9"/>
  <c r="L841" i="9"/>
  <c r="L517" i="9"/>
  <c r="L497" i="9"/>
  <c r="L453" i="9"/>
  <c r="L441" i="9"/>
  <c r="L416" i="9"/>
  <c r="L91" i="9"/>
  <c r="L102" i="9"/>
  <c r="L13" i="9"/>
  <c r="L100" i="9"/>
  <c r="L395" i="9"/>
  <c r="L458" i="9"/>
  <c r="L554" i="9"/>
  <c r="L215" i="9"/>
  <c r="L355" i="9"/>
  <c r="L405" i="9"/>
  <c r="L494" i="9"/>
  <c r="L41" i="9"/>
  <c r="L245" i="9"/>
  <c r="L237" i="9"/>
  <c r="L316" i="9"/>
  <c r="L330" i="9"/>
  <c r="L367" i="9"/>
  <c r="L531" i="9"/>
  <c r="L668" i="9"/>
  <c r="L686" i="9"/>
  <c r="L969" i="9"/>
  <c r="L689" i="9"/>
  <c r="L780" i="9"/>
  <c r="L498" i="9"/>
  <c r="L435" i="9"/>
  <c r="L824" i="9"/>
  <c r="L654" i="9"/>
  <c r="L662" i="9"/>
  <c r="L923" i="9"/>
  <c r="L997" i="9"/>
  <c r="L756" i="9"/>
  <c r="L942" i="9"/>
  <c r="L762" i="9"/>
  <c r="L874" i="9"/>
  <c r="L975" i="9"/>
  <c r="L736" i="9"/>
  <c r="L752" i="9"/>
  <c r="L998" i="9"/>
  <c r="L516" i="9"/>
  <c r="L417" i="9"/>
  <c r="L157" i="9"/>
  <c r="L58" i="9"/>
  <c r="L151" i="9"/>
  <c r="L202" i="9"/>
  <c r="L126" i="9"/>
  <c r="L434" i="9"/>
  <c r="L369" i="9"/>
  <c r="L397" i="9"/>
  <c r="L510" i="9"/>
  <c r="L28" i="9"/>
  <c r="L226" i="9"/>
  <c r="L118" i="9"/>
  <c r="L217" i="9"/>
  <c r="L111" i="9"/>
  <c r="L147" i="9"/>
  <c r="L314" i="9"/>
  <c r="L550" i="9"/>
  <c r="L372" i="9"/>
  <c r="L404" i="9"/>
  <c r="L547" i="9"/>
  <c r="L694" i="9"/>
  <c r="L875" i="9"/>
  <c r="L761" i="9"/>
  <c r="L755" i="9"/>
  <c r="L646" i="9"/>
  <c r="L664" i="9"/>
  <c r="L822" i="9"/>
  <c r="L864" i="9"/>
  <c r="L575" i="9"/>
  <c r="L579" i="9"/>
  <c r="L635" i="9"/>
  <c r="L639" i="9"/>
  <c r="L938" i="9"/>
  <c r="L378" i="9"/>
  <c r="L636" i="9"/>
  <c r="L757" i="9"/>
  <c r="L469" i="9"/>
  <c r="L124" i="9"/>
  <c r="L232" i="9"/>
  <c r="L228" i="9"/>
  <c r="L220" i="9"/>
  <c r="L62" i="9"/>
  <c r="L195" i="9"/>
  <c r="L142" i="9"/>
  <c r="L177" i="9"/>
  <c r="L398" i="9"/>
  <c r="L25" i="9"/>
  <c r="L171" i="9"/>
  <c r="L222" i="9"/>
  <c r="L334" i="9"/>
  <c r="L365" i="9"/>
  <c r="L478" i="9"/>
  <c r="L400" i="9"/>
  <c r="L72" i="9"/>
  <c r="L201" i="9"/>
  <c r="L119" i="9"/>
  <c r="L230" i="9"/>
  <c r="L265" i="9"/>
  <c r="L138" i="9"/>
  <c r="L342" i="9"/>
  <c r="L329" i="9"/>
  <c r="L431" i="9"/>
  <c r="L479" i="9"/>
  <c r="L543" i="9"/>
  <c r="L673" i="9"/>
  <c r="L891" i="9"/>
  <c r="L850" i="9"/>
  <c r="L740" i="9"/>
  <c r="L705" i="9"/>
  <c r="L768" i="9"/>
  <c r="L776" i="9"/>
  <c r="L883" i="9"/>
  <c r="L723" i="9"/>
  <c r="L977" i="9"/>
  <c r="L482" i="9"/>
  <c r="L719" i="9"/>
  <c r="L359" i="9"/>
  <c r="L620" i="9"/>
  <c r="L766" i="9"/>
  <c r="L682" i="9"/>
  <c r="L834" i="9"/>
  <c r="L941" i="9"/>
  <c r="L940" i="9"/>
  <c r="L450" i="9"/>
  <c r="L724" i="9"/>
  <c r="L701" i="9"/>
  <c r="L496" i="9"/>
  <c r="L460" i="9"/>
  <c r="L445" i="9"/>
  <c r="L420" i="9"/>
  <c r="L240" i="9"/>
  <c r="L212" i="9"/>
  <c r="L204" i="9"/>
  <c r="L141" i="9"/>
  <c r="L241" i="9"/>
  <c r="L350" i="9"/>
  <c r="L256" i="9"/>
  <c r="L307" i="9"/>
  <c r="L315" i="9"/>
  <c r="L389" i="9"/>
  <c r="L558" i="9"/>
  <c r="L36" i="9"/>
  <c r="L255" i="9"/>
  <c r="L178" i="9"/>
  <c r="L313" i="9"/>
  <c r="L92" i="9"/>
  <c r="L191" i="9"/>
  <c r="L250" i="9"/>
  <c r="L253" i="9"/>
  <c r="L205" i="9"/>
  <c r="L248" i="9"/>
  <c r="L284" i="9"/>
  <c r="L274" i="9"/>
  <c r="L393" i="9"/>
  <c r="L515" i="9"/>
  <c r="L653" i="9"/>
  <c r="L733" i="9"/>
  <c r="L978" i="9"/>
  <c r="L767" i="9"/>
  <c r="L771" i="9"/>
  <c r="L826" i="9"/>
  <c r="L857" i="9"/>
  <c r="L943" i="9"/>
  <c r="L386" i="9"/>
  <c r="L828" i="9"/>
  <c r="L856" i="9"/>
  <c r="L903" i="9"/>
  <c r="L345" i="9"/>
  <c r="L594" i="9"/>
  <c r="L659" i="9"/>
  <c r="L706" i="9"/>
  <c r="L914" i="9"/>
  <c r="L937" i="9"/>
  <c r="L968" i="9"/>
  <c r="L967" i="9"/>
  <c r="L725" i="9"/>
  <c r="L880" i="9"/>
  <c r="M10" i="3"/>
  <c r="M16" i="3"/>
  <c r="M22" i="3"/>
  <c r="M12" i="3"/>
  <c r="M8" i="3"/>
  <c r="M17" i="3"/>
  <c r="M23" i="3"/>
  <c r="M19" i="3"/>
  <c r="M14" i="3"/>
  <c r="M11" i="3"/>
  <c r="M26" i="3"/>
  <c r="M21" i="3"/>
  <c r="M7" i="3"/>
  <c r="M18" i="3"/>
  <c r="M13" i="3"/>
  <c r="M9" i="3"/>
  <c r="M25" i="3"/>
  <c r="M15" i="3"/>
  <c r="M24" i="3"/>
  <c r="M20" i="3"/>
  <c r="B10" i="3"/>
  <c r="H9" i="3"/>
  <c r="C9" i="3"/>
  <c r="B11" i="3" l="1"/>
  <c r="H10" i="3"/>
  <c r="C10" i="3"/>
  <c r="B12" i="3" l="1"/>
  <c r="H11" i="3"/>
  <c r="C11" i="3"/>
  <c r="B13" i="3" l="1"/>
  <c r="H12" i="3"/>
  <c r="C12" i="3"/>
  <c r="B14" i="3" l="1"/>
  <c r="H13" i="3"/>
  <c r="C13" i="3"/>
  <c r="B15" i="3" l="1"/>
  <c r="H14" i="3"/>
  <c r="C14" i="3"/>
  <c r="B16" i="3" l="1"/>
  <c r="H15" i="3"/>
  <c r="C15" i="3"/>
  <c r="B17" i="3" l="1"/>
  <c r="H16" i="3"/>
  <c r="C16" i="3"/>
  <c r="B18" i="3" l="1"/>
  <c r="H17" i="3"/>
  <c r="C17" i="3"/>
  <c r="B19" i="3" l="1"/>
  <c r="H18" i="3"/>
  <c r="C18" i="3"/>
  <c r="B20" i="3" l="1"/>
  <c r="H19" i="3"/>
  <c r="C19" i="3"/>
  <c r="B21" i="3" l="1"/>
  <c r="H20" i="3"/>
  <c r="C20" i="3"/>
  <c r="B22" i="3" l="1"/>
  <c r="H21" i="3"/>
  <c r="C21" i="3"/>
  <c r="B23" i="3" l="1"/>
  <c r="H22" i="3"/>
  <c r="C22" i="3"/>
  <c r="B24" i="3" l="1"/>
  <c r="H23" i="3"/>
  <c r="C23" i="3"/>
  <c r="B25" i="3" l="1"/>
  <c r="H24" i="3"/>
  <c r="C24" i="3"/>
  <c r="B26" i="3" l="1"/>
  <c r="H25" i="3"/>
  <c r="C25" i="3"/>
  <c r="B27" i="3" l="1"/>
  <c r="H26" i="3"/>
  <c r="C26" i="3"/>
  <c r="B28" i="3" l="1"/>
  <c r="C27" i="3"/>
  <c r="B29" i="3" l="1"/>
  <c r="C28" i="3"/>
  <c r="B30" i="3" l="1"/>
  <c r="C29" i="3"/>
  <c r="B31" i="3" l="1"/>
  <c r="C30" i="3"/>
  <c r="B32" i="3" l="1"/>
  <c r="C31" i="3"/>
  <c r="B33" i="3" l="1"/>
  <c r="C32" i="3"/>
  <c r="B34" i="3" l="1"/>
  <c r="C33" i="3"/>
  <c r="B35" i="3" l="1"/>
  <c r="C34" i="3"/>
  <c r="B36" i="3" l="1"/>
  <c r="C35" i="3"/>
  <c r="B37" i="3" l="1"/>
  <c r="C36" i="3"/>
  <c r="B38" i="3" l="1"/>
  <c r="C37" i="3"/>
  <c r="C38" i="3" l="1"/>
  <c r="B39" i="3"/>
  <c r="B40" i="3" l="1"/>
  <c r="C39" i="3"/>
  <c r="B41" i="3" l="1"/>
  <c r="C40" i="3"/>
  <c r="B42" i="3" l="1"/>
  <c r="C41" i="3"/>
  <c r="C42" i="3" l="1"/>
  <c r="B43" i="3"/>
  <c r="C43" i="3" l="1"/>
  <c r="B44" i="3"/>
  <c r="C44" i="3" l="1"/>
  <c r="B45" i="3"/>
  <c r="C45" i="3" l="1"/>
  <c r="B46" i="3"/>
  <c r="B47" i="3" l="1"/>
  <c r="C46" i="3"/>
  <c r="C47" i="3" l="1"/>
  <c r="B48" i="3"/>
  <c r="B49" i="3" l="1"/>
  <c r="C48" i="3"/>
  <c r="C49" i="3" l="1"/>
  <c r="B50" i="3"/>
  <c r="B51" i="3" l="1"/>
  <c r="C50" i="3"/>
  <c r="C51" i="3" l="1"/>
  <c r="B52" i="3"/>
  <c r="B53" i="3" l="1"/>
  <c r="C52" i="3"/>
  <c r="C53" i="3" l="1"/>
  <c r="B54" i="3"/>
  <c r="B55" i="3" l="1"/>
  <c r="C54" i="3"/>
  <c r="B56" i="3" l="1"/>
  <c r="C55" i="3"/>
  <c r="B57" i="3" l="1"/>
  <c r="C56" i="3"/>
  <c r="C57" i="3" l="1"/>
  <c r="B58" i="3"/>
  <c r="B59" i="3" l="1"/>
  <c r="C58" i="3"/>
  <c r="C59" i="3" l="1"/>
  <c r="B60" i="3"/>
  <c r="B61" i="3" l="1"/>
  <c r="C60" i="3"/>
  <c r="C61" i="3" l="1"/>
  <c r="B62" i="3"/>
  <c r="B63" i="3" l="1"/>
  <c r="C62" i="3"/>
  <c r="C63" i="3" l="1"/>
  <c r="B64" i="3"/>
  <c r="B65" i="3" l="1"/>
  <c r="C64" i="3"/>
  <c r="C65" i="3" l="1"/>
  <c r="B66" i="3"/>
  <c r="B67" i="3" l="1"/>
  <c r="C66" i="3"/>
  <c r="C67" i="3" l="1"/>
  <c r="B68" i="3"/>
  <c r="B69" i="3" l="1"/>
  <c r="C68" i="3"/>
  <c r="C69" i="3" l="1"/>
  <c r="B70" i="3"/>
  <c r="B71" i="3" l="1"/>
  <c r="C70" i="3"/>
  <c r="C71" i="3" l="1"/>
  <c r="B72" i="3"/>
  <c r="B73" i="3" l="1"/>
  <c r="C72" i="3"/>
  <c r="C73" i="3" l="1"/>
  <c r="B74" i="3"/>
  <c r="B75" i="3" l="1"/>
  <c r="C74" i="3"/>
  <c r="C75" i="3" l="1"/>
  <c r="B76" i="3"/>
  <c r="B77" i="3" l="1"/>
  <c r="C76" i="3"/>
  <c r="C77" i="3" l="1"/>
  <c r="B78" i="3"/>
  <c r="B79" i="3" l="1"/>
  <c r="C78" i="3"/>
  <c r="C79" i="3" l="1"/>
  <c r="B80" i="3"/>
  <c r="C80" i="3" l="1"/>
  <c r="B81" i="3"/>
  <c r="C81" i="3" l="1"/>
  <c r="B82" i="3"/>
  <c r="B83" i="3" l="1"/>
  <c r="C82" i="3"/>
  <c r="C83" i="3" l="1"/>
  <c r="B84" i="3"/>
  <c r="B85" i="3" l="1"/>
  <c r="C84" i="3"/>
  <c r="C85" i="3" l="1"/>
  <c r="B86" i="3"/>
  <c r="B87" i="3" l="1"/>
  <c r="C86" i="3"/>
  <c r="C87" i="3" l="1"/>
  <c r="B88" i="3"/>
  <c r="B89" i="3" l="1"/>
  <c r="C88" i="3"/>
  <c r="C89" i="3" l="1"/>
  <c r="B90" i="3"/>
  <c r="B91" i="3" l="1"/>
  <c r="C90" i="3"/>
  <c r="C91" i="3" l="1"/>
  <c r="B92" i="3"/>
  <c r="B93" i="3" l="1"/>
  <c r="C92" i="3"/>
  <c r="C93" i="3" l="1"/>
  <c r="B94" i="3"/>
  <c r="B95" i="3" l="1"/>
  <c r="C94" i="3"/>
  <c r="C95" i="3" l="1"/>
  <c r="B96" i="3"/>
  <c r="B97" i="3" l="1"/>
  <c r="C96" i="3"/>
  <c r="C97" i="3" l="1"/>
  <c r="B98" i="3"/>
  <c r="B99" i="3" l="1"/>
  <c r="C98" i="3"/>
  <c r="C99" i="3" l="1"/>
  <c r="B100" i="3"/>
  <c r="B101" i="3" l="1"/>
  <c r="C100" i="3"/>
  <c r="C101" i="3" l="1"/>
  <c r="B102" i="3"/>
  <c r="B103" i="3" l="1"/>
  <c r="C102" i="3"/>
  <c r="C103" i="3" l="1"/>
  <c r="B104" i="3"/>
  <c r="B105" i="3" l="1"/>
  <c r="C104" i="3"/>
  <c r="C105" i="3" l="1"/>
  <c r="B106" i="3"/>
  <c r="B107" i="3" l="1"/>
  <c r="C106" i="3"/>
  <c r="C107" i="3" l="1"/>
  <c r="B108" i="3"/>
  <c r="B109" i="3" l="1"/>
  <c r="C108" i="3"/>
  <c r="C109" i="3" l="1"/>
  <c r="B110" i="3"/>
  <c r="B111" i="3" l="1"/>
  <c r="C110" i="3"/>
  <c r="B112" i="3" l="1"/>
  <c r="C111" i="3"/>
  <c r="B113" i="3" l="1"/>
  <c r="C112" i="3"/>
  <c r="B114" i="3" l="1"/>
  <c r="C113" i="3"/>
  <c r="B115" i="3" l="1"/>
  <c r="C114" i="3"/>
  <c r="B116" i="3" l="1"/>
  <c r="C115" i="3"/>
  <c r="B117" i="3" l="1"/>
  <c r="C116" i="3"/>
  <c r="C117" i="3" l="1"/>
  <c r="B118" i="3"/>
  <c r="B119" i="3" l="1"/>
  <c r="C118" i="3"/>
  <c r="C119" i="3" l="1"/>
  <c r="B120" i="3"/>
  <c r="B121" i="3" l="1"/>
  <c r="C120" i="3"/>
  <c r="C121" i="3" l="1"/>
  <c r="B122" i="3"/>
  <c r="B123" i="3" l="1"/>
  <c r="C122" i="3"/>
  <c r="C123" i="3" l="1"/>
  <c r="B124" i="3"/>
  <c r="B125" i="3" l="1"/>
  <c r="C124" i="3"/>
  <c r="B126" i="3" l="1"/>
  <c r="C125" i="3"/>
  <c r="B127" i="3" l="1"/>
  <c r="C126" i="3"/>
  <c r="B128" i="3" l="1"/>
  <c r="C127" i="3"/>
  <c r="B129" i="3" l="1"/>
  <c r="C128" i="3"/>
  <c r="C129" i="3" l="1"/>
  <c r="B130" i="3"/>
  <c r="C130" i="3" l="1"/>
  <c r="B131" i="3"/>
  <c r="B132" i="3" l="1"/>
  <c r="C131" i="3"/>
  <c r="B133" i="3" l="1"/>
  <c r="C132" i="3"/>
  <c r="B134" i="3" l="1"/>
  <c r="C133" i="3"/>
  <c r="B135" i="3" l="1"/>
  <c r="C134" i="3"/>
  <c r="C135" i="3" l="1"/>
  <c r="B136" i="3"/>
  <c r="B137" i="3" l="1"/>
  <c r="C136" i="3"/>
  <c r="C137" i="3" l="1"/>
  <c r="B138" i="3"/>
  <c r="B139" i="3" l="1"/>
  <c r="C138" i="3"/>
  <c r="B140" i="3" l="1"/>
  <c r="C139" i="3"/>
  <c r="B141" i="3" l="1"/>
  <c r="C140" i="3"/>
  <c r="B142" i="3" l="1"/>
  <c r="C141" i="3"/>
  <c r="B143" i="3" l="1"/>
  <c r="C142" i="3"/>
  <c r="C143" i="3" l="1"/>
  <c r="B144" i="3"/>
  <c r="B145" i="3" l="1"/>
  <c r="C144" i="3"/>
  <c r="C145" i="3" l="1"/>
  <c r="B146" i="3"/>
  <c r="C146" i="3" l="1"/>
  <c r="B147" i="3"/>
  <c r="C147" i="3" l="1"/>
  <c r="B148" i="3"/>
  <c r="B149" i="3" l="1"/>
  <c r="C148" i="3"/>
  <c r="B150" i="3" l="1"/>
  <c r="C149" i="3"/>
  <c r="B151" i="3" l="1"/>
  <c r="C150" i="3"/>
  <c r="B152" i="3" l="1"/>
  <c r="C151" i="3"/>
  <c r="B153" i="3" l="1"/>
  <c r="C152" i="3"/>
  <c r="C153" i="3" l="1"/>
  <c r="B154" i="3"/>
  <c r="B155" i="3" l="1"/>
  <c r="C154" i="3"/>
  <c r="B156" i="3" l="1"/>
  <c r="C155" i="3"/>
  <c r="B157" i="3" l="1"/>
  <c r="C156" i="3"/>
  <c r="B158" i="3" l="1"/>
  <c r="C157" i="3"/>
  <c r="B159" i="3" l="1"/>
  <c r="C158" i="3"/>
  <c r="B160" i="3" l="1"/>
  <c r="C159" i="3"/>
  <c r="B161" i="3" l="1"/>
  <c r="C160" i="3"/>
  <c r="B162" i="3" l="1"/>
  <c r="C161" i="3"/>
  <c r="B163" i="3" l="1"/>
  <c r="C162" i="3"/>
  <c r="B164" i="3" l="1"/>
  <c r="C163" i="3"/>
  <c r="B165" i="3" l="1"/>
  <c r="C164" i="3"/>
  <c r="B166" i="3" l="1"/>
  <c r="C165" i="3"/>
  <c r="B167" i="3" l="1"/>
  <c r="C166" i="3"/>
  <c r="B168" i="3" l="1"/>
  <c r="C167" i="3"/>
  <c r="B169" i="3" l="1"/>
  <c r="C168" i="3"/>
  <c r="B170" i="3" l="1"/>
  <c r="C169" i="3"/>
  <c r="B171" i="3" l="1"/>
  <c r="C170" i="3"/>
  <c r="B172" i="3" l="1"/>
  <c r="C171" i="3"/>
  <c r="B173" i="3" l="1"/>
  <c r="C172" i="3"/>
  <c r="B174" i="3" l="1"/>
  <c r="C173" i="3"/>
  <c r="B175" i="3" l="1"/>
  <c r="C174" i="3"/>
  <c r="B176" i="3" l="1"/>
  <c r="C175" i="3"/>
  <c r="B177" i="3" l="1"/>
  <c r="C176" i="3"/>
  <c r="B178" i="3" l="1"/>
  <c r="C177" i="3"/>
  <c r="B179" i="3" l="1"/>
  <c r="C178" i="3"/>
  <c r="B180" i="3" l="1"/>
  <c r="C179" i="3"/>
  <c r="B181" i="3" l="1"/>
  <c r="C180" i="3"/>
  <c r="B182" i="3" l="1"/>
  <c r="C181" i="3"/>
  <c r="B183" i="3" l="1"/>
  <c r="C182" i="3"/>
  <c r="B184" i="3" l="1"/>
  <c r="C183" i="3"/>
  <c r="C184" i="3" l="1"/>
  <c r="B185" i="3"/>
  <c r="C185" i="3" l="1"/>
  <c r="B186" i="3"/>
  <c r="B187" i="3" l="1"/>
  <c r="C186" i="3"/>
  <c r="B188" i="3" l="1"/>
  <c r="C187" i="3"/>
  <c r="B189" i="3" l="1"/>
  <c r="C188" i="3"/>
  <c r="B190" i="3" l="1"/>
  <c r="C189" i="3"/>
  <c r="B191" i="3" l="1"/>
  <c r="C190" i="3"/>
  <c r="B192" i="3" l="1"/>
  <c r="C191" i="3"/>
  <c r="B193" i="3" l="1"/>
  <c r="C192" i="3"/>
  <c r="B194" i="3" l="1"/>
  <c r="C193" i="3"/>
  <c r="B195" i="3" l="1"/>
  <c r="C194" i="3"/>
  <c r="B196" i="3" l="1"/>
  <c r="C195" i="3"/>
  <c r="C196" i="3" l="1"/>
  <c r="B197" i="3"/>
  <c r="B198" i="3" l="1"/>
  <c r="C197" i="3"/>
  <c r="B199" i="3" l="1"/>
  <c r="C198" i="3"/>
  <c r="B200" i="3" l="1"/>
  <c r="C199" i="3"/>
  <c r="B201" i="3" l="1"/>
  <c r="C200" i="3"/>
  <c r="B202" i="3" l="1"/>
  <c r="C201" i="3"/>
  <c r="B203" i="3" l="1"/>
  <c r="C202" i="3"/>
  <c r="B204" i="3" l="1"/>
  <c r="C203" i="3"/>
  <c r="B205" i="3" l="1"/>
  <c r="C204" i="3"/>
  <c r="B206" i="3" l="1"/>
  <c r="C206" i="3" s="1"/>
  <c r="C205" i="3"/>
</calcChain>
</file>

<file path=xl/sharedStrings.xml><?xml version="1.0" encoding="utf-8"?>
<sst xmlns="http://schemas.openxmlformats.org/spreadsheetml/2006/main" count="22527" uniqueCount="361">
  <si>
    <t>TRANSACTION ID</t>
  </si>
  <si>
    <t>CUSTOMER ID</t>
  </si>
  <si>
    <t>CUSTOMER TYPE</t>
  </si>
  <si>
    <t>CUSTOMER INDUSTRY</t>
  </si>
  <si>
    <t>CUSTOMER REGION</t>
  </si>
  <si>
    <t>SALESMAN</t>
  </si>
  <si>
    <t>PRODUCT ID</t>
  </si>
  <si>
    <t>PRODUCT TYPE</t>
  </si>
  <si>
    <t>PRODUCT MARKET</t>
  </si>
  <si>
    <t>PRODUCT LIST PRICE</t>
  </si>
  <si>
    <t>PRODUCT COST</t>
  </si>
  <si>
    <t>INVOICED AMOUNT</t>
  </si>
  <si>
    <t>SHIP TO REGION</t>
  </si>
  <si>
    <t>INV QTY</t>
  </si>
  <si>
    <t>INV EACH</t>
  </si>
  <si>
    <t>SALESMAN 1</t>
  </si>
  <si>
    <t>SALESMAN 2</t>
  </si>
  <si>
    <t>SALESMAN 3</t>
  </si>
  <si>
    <t>SALESMAN 4</t>
  </si>
  <si>
    <t>REGION 1</t>
  </si>
  <si>
    <t>REGION 2</t>
  </si>
  <si>
    <t>REGION 3</t>
  </si>
  <si>
    <t>REGION 4</t>
  </si>
  <si>
    <t>REGION 5</t>
  </si>
  <si>
    <t>REGION 6</t>
  </si>
  <si>
    <t xml:space="preserve"> </t>
  </si>
  <si>
    <t>REGION</t>
  </si>
  <si>
    <t>START</t>
  </si>
  <si>
    <t>QTY</t>
  </si>
  <si>
    <t>CUSTID</t>
  </si>
  <si>
    <t>CUSTTYPE</t>
  </si>
  <si>
    <t>CUSTIND</t>
  </si>
  <si>
    <t>PRODID</t>
  </si>
  <si>
    <t>PRODTYPE</t>
  </si>
  <si>
    <t>PRODMKT</t>
  </si>
  <si>
    <t>COUNT</t>
  </si>
  <si>
    <t>SHIP REGION</t>
  </si>
  <si>
    <t>CUSTID 190</t>
  </si>
  <si>
    <t>CUSTTYPE 3</t>
  </si>
  <si>
    <t>CUSTIND 2</t>
  </si>
  <si>
    <t>REGION 7</t>
  </si>
  <si>
    <t>PRODID 4</t>
  </si>
  <si>
    <t>PRODTYPE 4</t>
  </si>
  <si>
    <t>PRODMKT 4</t>
  </si>
  <si>
    <t xml:space="preserve"> 20439</t>
  </si>
  <si>
    <t xml:space="preserve"> 13080.96</t>
  </si>
  <si>
    <t>SHIP REGION 7</t>
  </si>
  <si>
    <t>CUSTID 34</t>
  </si>
  <si>
    <t>CUSTIND 4</t>
  </si>
  <si>
    <t>PRODID 7</t>
  </si>
  <si>
    <t>PRODTYPE 3</t>
  </si>
  <si>
    <t>PRODMKT 2</t>
  </si>
  <si>
    <t xml:space="preserve"> 3488</t>
  </si>
  <si>
    <t xml:space="preserve"> 2197.44</t>
  </si>
  <si>
    <t>SHIP REGION 2</t>
  </si>
  <si>
    <t>CUSTID 146</t>
  </si>
  <si>
    <t>CUSTTYPE 4</t>
  </si>
  <si>
    <t>CUSTIND 1</t>
  </si>
  <si>
    <t>PRODID 18</t>
  </si>
  <si>
    <t>PRODMKT 5</t>
  </si>
  <si>
    <t xml:space="preserve"> 5552</t>
  </si>
  <si>
    <t xml:space="preserve"> 3331.2</t>
  </si>
  <si>
    <t>SHIP REGION 5</t>
  </si>
  <si>
    <t>CUSTID 83</t>
  </si>
  <si>
    <t>PRODID 11</t>
  </si>
  <si>
    <t>PRODTYPE 1</t>
  </si>
  <si>
    <t>PRODMKT 1</t>
  </si>
  <si>
    <t xml:space="preserve"> 18737</t>
  </si>
  <si>
    <t xml:space="preserve"> 11054.83</t>
  </si>
  <si>
    <t>SHIP REGION 4</t>
  </si>
  <si>
    <t>CUSTID 6</t>
  </si>
  <si>
    <t>CUSTIND 3</t>
  </si>
  <si>
    <t>REGION 8</t>
  </si>
  <si>
    <t>PRODID 12</t>
  </si>
  <si>
    <t>PRODMKT 7</t>
  </si>
  <si>
    <t xml:space="preserve"> 24942</t>
  </si>
  <si>
    <t xml:space="preserve"> 14216.94</t>
  </si>
  <si>
    <t>CUSTID 79</t>
  </si>
  <si>
    <t>PRODID 3</t>
  </si>
  <si>
    <t>PRODMKT 6</t>
  </si>
  <si>
    <t xml:space="preserve"> 24757</t>
  </si>
  <si>
    <t xml:space="preserve"> 16339.62</t>
  </si>
  <si>
    <t>SHIP REGION 3</t>
  </si>
  <si>
    <t>CUSTID 171</t>
  </si>
  <si>
    <t>CUSTTYPE 5</t>
  </si>
  <si>
    <t>PRODID 10</t>
  </si>
  <si>
    <t>PRODMKT 3</t>
  </si>
  <si>
    <t xml:space="preserve"> 8244</t>
  </si>
  <si>
    <t xml:space="preserve"> 5441.04</t>
  </si>
  <si>
    <t>SHIP REGION 1</t>
  </si>
  <si>
    <t>CUSTID 120</t>
  </si>
  <si>
    <t>PRODID 9</t>
  </si>
  <si>
    <t xml:space="preserve"> 19359</t>
  </si>
  <si>
    <t xml:space="preserve"> 13551.3</t>
  </si>
  <si>
    <t>CUSTID 195</t>
  </si>
  <si>
    <t>CUSTTYPE 1</t>
  </si>
  <si>
    <t>PRODID 8</t>
  </si>
  <si>
    <t xml:space="preserve"> 11080</t>
  </si>
  <si>
    <t xml:space="preserve"> 7312.8</t>
  </si>
  <si>
    <t>CUSTID 11</t>
  </si>
  <si>
    <t>CUSTIND 5</t>
  </si>
  <si>
    <t>PRODID 13</t>
  </si>
  <si>
    <t xml:space="preserve"> 16505</t>
  </si>
  <si>
    <t xml:space="preserve"> 9077.75</t>
  </si>
  <si>
    <t>CUSTID 183</t>
  </si>
  <si>
    <t>SHIP REGION 8</t>
  </si>
  <si>
    <t>CUSTID 161</t>
  </si>
  <si>
    <t>PRODID 15</t>
  </si>
  <si>
    <t xml:space="preserve"> 11625</t>
  </si>
  <si>
    <t xml:space="preserve"> 7207.5</t>
  </si>
  <si>
    <t>CUSTID 76</t>
  </si>
  <si>
    <t>CUSTID 150</t>
  </si>
  <si>
    <t>CUSTTYPE 2</t>
  </si>
  <si>
    <t>PRODID 1</t>
  </si>
  <si>
    <t xml:space="preserve"> 10576</t>
  </si>
  <si>
    <t xml:space="preserve"> 6768.64</t>
  </si>
  <si>
    <t>CUSTID 97</t>
  </si>
  <si>
    <t>PRODID 16</t>
  </si>
  <si>
    <t xml:space="preserve"> 18658</t>
  </si>
  <si>
    <t xml:space="preserve"> 10261.9</t>
  </si>
  <si>
    <t>CUSTID 62</t>
  </si>
  <si>
    <t>CUSTID 57</t>
  </si>
  <si>
    <t>PRODID 2</t>
  </si>
  <si>
    <t xml:space="preserve"> 20607</t>
  </si>
  <si>
    <t xml:space="preserve"> 11952.06</t>
  </si>
  <si>
    <t>CUSTID 122</t>
  </si>
  <si>
    <t>PRODID 5</t>
  </si>
  <si>
    <t xml:space="preserve"> 13073</t>
  </si>
  <si>
    <t xml:space="preserve"> 7320.88</t>
  </si>
  <si>
    <t>CUSTID 110</t>
  </si>
  <si>
    <t>SHIP REGION 6</t>
  </si>
  <si>
    <t>CUSTID 172</t>
  </si>
  <si>
    <t>CUSTID 181</t>
  </si>
  <si>
    <t>CUSTID 103</t>
  </si>
  <si>
    <t>CUSTID 18</t>
  </si>
  <si>
    <t>CUSTID 141</t>
  </si>
  <si>
    <t>CUSTID 179</t>
  </si>
  <si>
    <t>CUSTID 64</t>
  </si>
  <si>
    <t>PRODID 20</t>
  </si>
  <si>
    <t xml:space="preserve"> 19961</t>
  </si>
  <si>
    <t xml:space="preserve"> 11178.16</t>
  </si>
  <si>
    <t>CUSTID 20</t>
  </si>
  <si>
    <t>CUSTID 94</t>
  </si>
  <si>
    <t>CUSTID 66</t>
  </si>
  <si>
    <t>CUSTID 55</t>
  </si>
  <si>
    <t>CUSTID 127</t>
  </si>
  <si>
    <t>CUSTID 160</t>
  </si>
  <si>
    <t>CUSTID 175</t>
  </si>
  <si>
    <t>PRODID 17</t>
  </si>
  <si>
    <t xml:space="preserve"> 8311</t>
  </si>
  <si>
    <t xml:space="preserve"> 4903.49</t>
  </si>
  <si>
    <t>CUSTID 90</t>
  </si>
  <si>
    <t>CUSTID 173</t>
  </si>
  <si>
    <t>CUSTID 115</t>
  </si>
  <si>
    <t>CUSTID 96</t>
  </si>
  <si>
    <t>CUSTID 105</t>
  </si>
  <si>
    <t>CUSTID 5</t>
  </si>
  <si>
    <t>CUSTID 166</t>
  </si>
  <si>
    <t>CUSTID 3</t>
  </si>
  <si>
    <t>PRODID 14</t>
  </si>
  <si>
    <t xml:space="preserve"> 21230</t>
  </si>
  <si>
    <t xml:space="preserve"> 11676.5</t>
  </si>
  <si>
    <t>CUSTID 123</t>
  </si>
  <si>
    <t>CUSTID 113</t>
  </si>
  <si>
    <t>CUSTID 133</t>
  </si>
  <si>
    <t>CUSTID 143</t>
  </si>
  <si>
    <t>CUSTID 164</t>
  </si>
  <si>
    <t>CUSTID 131</t>
  </si>
  <si>
    <t>CUSTID 114</t>
  </si>
  <si>
    <t>PRODID 19</t>
  </si>
  <si>
    <t xml:space="preserve"> 7785</t>
  </si>
  <si>
    <t xml:space="preserve"> 4748.85</t>
  </si>
  <si>
    <t>CUSTID 167</t>
  </si>
  <si>
    <t>CUSTID 95</t>
  </si>
  <si>
    <t>CUSTID 156</t>
  </si>
  <si>
    <t>CUSTID 51</t>
  </si>
  <si>
    <t>CUSTID 176</t>
  </si>
  <si>
    <t>PRODID 6</t>
  </si>
  <si>
    <t xml:space="preserve"> 10281</t>
  </si>
  <si>
    <t xml:space="preserve"> 6168.6</t>
  </si>
  <si>
    <t>CUSTID 10</t>
  </si>
  <si>
    <t>CUSTID 188</t>
  </si>
  <si>
    <t>CUSTID 125</t>
  </si>
  <si>
    <t>CUSTID 25</t>
  </si>
  <si>
    <t>CUSTID 41</t>
  </si>
  <si>
    <t>CUSTID 158</t>
  </si>
  <si>
    <t>CUSTID 40</t>
  </si>
  <si>
    <t>CUSTID 60</t>
  </si>
  <si>
    <t>CUSTID 37</t>
  </si>
  <si>
    <t>CUSTID 198</t>
  </si>
  <si>
    <t>CUSTID 27</t>
  </si>
  <si>
    <t>CUSTID 138</t>
  </si>
  <si>
    <t>CUSTID 152</t>
  </si>
  <si>
    <t>CUSTID 147</t>
  </si>
  <si>
    <t>CUSTID 69</t>
  </si>
  <si>
    <t>CUSTID 46</t>
  </si>
  <si>
    <t>CUSTID 134</t>
  </si>
  <si>
    <t>CUSTID 82</t>
  </si>
  <si>
    <t>CUSTID 73</t>
  </si>
  <si>
    <t>CUSTID 39</t>
  </si>
  <si>
    <t>CUSTID 185</t>
  </si>
  <si>
    <t>CUSTID 99</t>
  </si>
  <si>
    <t>CUSTID 130</t>
  </si>
  <si>
    <t>CUSTID 52</t>
  </si>
  <si>
    <t>CUSTID 107</t>
  </si>
  <si>
    <t>CUSTID 126</t>
  </si>
  <si>
    <t>CUSTID 24</t>
  </si>
  <si>
    <t>CUSTID 1</t>
  </si>
  <si>
    <t>CUSTID 44</t>
  </si>
  <si>
    <t>CUSTID 148</t>
  </si>
  <si>
    <t>CUSTID 189</t>
  </si>
  <si>
    <t>CUSTID 4</t>
  </si>
  <si>
    <t>CUSTID 31</t>
  </si>
  <si>
    <t>CUSTID 63</t>
  </si>
  <si>
    <t>CUSTID 170</t>
  </si>
  <si>
    <t>CUSTID 92</t>
  </si>
  <si>
    <t>CUSTID 59</t>
  </si>
  <si>
    <t>CUSTID 139</t>
  </si>
  <si>
    <t>CUSTID 169</t>
  </si>
  <si>
    <t>CUSTID 157</t>
  </si>
  <si>
    <t>CUSTID 119</t>
  </si>
  <si>
    <t>CUSTID 8</t>
  </si>
  <si>
    <t>CUSTID 2</t>
  </si>
  <si>
    <t>CUSTID 162</t>
  </si>
  <si>
    <t>CUSTID 22</t>
  </si>
  <si>
    <t>CUSTID 106</t>
  </si>
  <si>
    <t>CUSTID 111</t>
  </si>
  <si>
    <t>CUSTID 49</t>
  </si>
  <si>
    <t>CUSTID 108</t>
  </si>
  <si>
    <t>CUSTID 28</t>
  </si>
  <si>
    <t>CUSTID 174</t>
  </si>
  <si>
    <t>CUSTID 36</t>
  </si>
  <si>
    <t>CUSTID 155</t>
  </si>
  <si>
    <t>CUSTID 7</t>
  </si>
  <si>
    <t>CUSTID 15</t>
  </si>
  <si>
    <t>CUSTID 74</t>
  </si>
  <si>
    <t>CUSTID 87</t>
  </si>
  <si>
    <t>CUSTID 104</t>
  </si>
  <si>
    <t>CUSTID 85</t>
  </si>
  <si>
    <t>CUSTID 65</t>
  </si>
  <si>
    <t>CUSTID 86</t>
  </si>
  <si>
    <t>CUSTID 53</t>
  </si>
  <si>
    <t>CUSTID 128</t>
  </si>
  <si>
    <t>CUSTID 178</t>
  </si>
  <si>
    <t>CUSTID 199</t>
  </si>
  <si>
    <t>CUSTID 77</t>
  </si>
  <si>
    <t>CUSTID 140</t>
  </si>
  <si>
    <t>CUSTID 38</t>
  </si>
  <si>
    <t>CUSTID 89</t>
  </si>
  <si>
    <t>CUSTID 101</t>
  </si>
  <si>
    <t>CUSTID 54</t>
  </si>
  <si>
    <t>CUSTID 153</t>
  </si>
  <si>
    <t>CUSTID 145</t>
  </si>
  <si>
    <t>CUSTID 80</t>
  </si>
  <si>
    <t>CUSTID 19</t>
  </si>
  <si>
    <t>CUSTID 191</t>
  </si>
  <si>
    <t>CUSTID 75</t>
  </si>
  <si>
    <t>CUSTID 187</t>
  </si>
  <si>
    <t>CUSTID 67</t>
  </si>
  <si>
    <t>CUSTID 137</t>
  </si>
  <si>
    <t>CUSTID 30</t>
  </si>
  <si>
    <t>CUSTID 16</t>
  </si>
  <si>
    <t>CUSTID 168</t>
  </si>
  <si>
    <t>CUSTID 136</t>
  </si>
  <si>
    <t>CUSTID 32</t>
  </si>
  <si>
    <t>CUSTID 144</t>
  </si>
  <si>
    <t>CUSTID 93</t>
  </si>
  <si>
    <t>CUSTID 159</t>
  </si>
  <si>
    <t>CUSTID 135</t>
  </si>
  <si>
    <t>CUSTID 68</t>
  </si>
  <si>
    <t>CUSTID 84</t>
  </si>
  <si>
    <t>CUSTID 58</t>
  </si>
  <si>
    <t>CUSTID 180</t>
  </si>
  <si>
    <t>CUSTID 78</t>
  </si>
  <si>
    <t>CUSTID 116</t>
  </si>
  <si>
    <t>CUSTID 149</t>
  </si>
  <si>
    <t>CUSTID 184</t>
  </si>
  <si>
    <t>CUSTID 196</t>
  </si>
  <si>
    <t>CUSTID 33</t>
  </si>
  <si>
    <t>CUSTID 194</t>
  </si>
  <si>
    <t>CUSTID 121</t>
  </si>
  <si>
    <t>CUSTID 17</t>
  </si>
  <si>
    <t>CUSTID 13</t>
  </si>
  <si>
    <t>CUSTID 47</t>
  </si>
  <si>
    <t>CUSTID 81</t>
  </si>
  <si>
    <t>CUSTID 70</t>
  </si>
  <si>
    <t>CUSTID 12</t>
  </si>
  <si>
    <t>CUSTID 61</t>
  </si>
  <si>
    <t>CUSTID 56</t>
  </si>
  <si>
    <t>CUSTID 23</t>
  </si>
  <si>
    <t>CUSTID 29</t>
  </si>
  <si>
    <t>CUSTID 182</t>
  </si>
  <si>
    <t>CUSTID 102</t>
  </si>
  <si>
    <t>CUSTID 197</t>
  </si>
  <si>
    <t>CUSTID 35</t>
  </si>
  <si>
    <t>CUSTID 163</t>
  </si>
  <si>
    <t>CUSTID 88</t>
  </si>
  <si>
    <t>CUSTID 186</t>
  </si>
  <si>
    <t>CUSTID 124</t>
  </si>
  <si>
    <t>CUSTID 9</t>
  </si>
  <si>
    <t>CUSTID 118</t>
  </si>
  <si>
    <t>CUSTID 177</t>
  </si>
  <si>
    <t>CUSTID 50</t>
  </si>
  <si>
    <t>CUSTID 45</t>
  </si>
  <si>
    <t>CUSTID 72</t>
  </si>
  <si>
    <t>CUSTID 100</t>
  </si>
  <si>
    <t>CUSTID 165</t>
  </si>
  <si>
    <t>CUSTID 91</t>
  </si>
  <si>
    <t>CUSTID 117</t>
  </si>
  <si>
    <t>CUSTID 42</t>
  </si>
  <si>
    <t>CUSTID 132</t>
  </si>
  <si>
    <t>CUSTID 142</t>
  </si>
  <si>
    <t>CUSTID 98</t>
  </si>
  <si>
    <t>CUSTID 129</t>
  </si>
  <si>
    <t>CUSTID 154</t>
  </si>
  <si>
    <t>CUSTID 43</t>
  </si>
  <si>
    <t>CUSTID 112</t>
  </si>
  <si>
    <t>CUSTID 193</t>
  </si>
  <si>
    <t>CUSTID 71</t>
  </si>
  <si>
    <t>CUSTID 151</t>
  </si>
  <si>
    <t>CUSTID 192</t>
  </si>
  <si>
    <t>CUSTID 21</t>
  </si>
  <si>
    <t>CUSTID 109</t>
  </si>
  <si>
    <t>CUSTID 14</t>
  </si>
  <si>
    <t>CUSTID 26</t>
  </si>
  <si>
    <t>CUSTID 48</t>
  </si>
  <si>
    <t>Column Labels</t>
  </si>
  <si>
    <t>Grand Total</t>
  </si>
  <si>
    <t>Row Labels</t>
  </si>
  <si>
    <t>Sum of INVOICED AMOUNT</t>
  </si>
  <si>
    <t>SALES BY PRODUCT TYPE BY INDUSTRY</t>
  </si>
  <si>
    <t>TRANSID</t>
  </si>
  <si>
    <t>PRODLIST</t>
  </si>
  <si>
    <t>PRODCOST</t>
  </si>
  <si>
    <t>QTYSOLD</t>
  </si>
  <si>
    <t>PRODSALE</t>
  </si>
  <si>
    <t>INVTOTAL</t>
  </si>
  <si>
    <t>Sum of INVTOTAL</t>
  </si>
  <si>
    <t>SALESMAN 5</t>
  </si>
  <si>
    <t>PRODTYPE 2</t>
  </si>
  <si>
    <t>Sum of QTYSOLD</t>
  </si>
  <si>
    <t>SALES BY CUSTOMER BY SALESMAN</t>
  </si>
  <si>
    <t>CUSTOMER SALES BY INDUSTRY BY CUSTOMER TYPE</t>
  </si>
  <si>
    <t>CUSTOMER SALES BY INDUSTRY BY SALESMAN</t>
  </si>
  <si>
    <t>Sum of INV QTY</t>
  </si>
  <si>
    <t>QTY SOLD - SALESMAN BY INDUSTRY</t>
  </si>
  <si>
    <t>SALES BY CUSTOMER BY SALESMAN BY PRODUCT</t>
  </si>
  <si>
    <t>QTY SOLD BY CUSTOMER BY SALESMAN BY PRODUCT</t>
  </si>
  <si>
    <t>DISCOUNT TOT</t>
  </si>
  <si>
    <t>PROFIT TOT</t>
  </si>
  <si>
    <t>LIST TOT</t>
  </si>
  <si>
    <t>Sum of LIST TOT</t>
  </si>
  <si>
    <t>Sum of DISCOUNT TOT</t>
  </si>
  <si>
    <t>Sum of PROFIT TOT</t>
  </si>
  <si>
    <t>SALES, DISCOUNTS &amp; GP BY SALESMAN</t>
  </si>
  <si>
    <t>CALCULATED FIELDS</t>
  </si>
  <si>
    <t>DISCOUNTS, GP AND PROFIT BY REGION</t>
  </si>
  <si>
    <t>CROSS REGION SHIPMENTS</t>
  </si>
  <si>
    <t>DISCOUNTS, GP AND PROFIT BY CUSTOMER TYPE</t>
  </si>
  <si>
    <t>Count of SALESMAN</t>
  </si>
  <si>
    <t>SALES TRANSACTIONS PER INDUSTRY AND CUSTOMER TYPE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</si>
</sst>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0_);_(&quot;$&quot;* \(#,##0\);_(&quot;$&quot;* &quot;-&quot;??_);_(@_)"/>
    <numFmt numFmtId="165" formatCode="0.0%"/>
  </numFmts>
  <fonts count="11" x14ac:knownFonts="1">
    <font>
      <sz val="11"/>
      <color theme="1"/>
      <name val="Calibri"/>
      <family val="2"/>
      <scheme val="minor"/>
    </font>
    <font>
      <b/>
      <sz val="11"/>
      <color theme="1"/>
      <name val="Calibri"/>
      <family val="2"/>
      <scheme val="minor"/>
    </font>
    <font>
      <b/>
      <sz val="10"/>
      <color theme="1"/>
      <name val="Calibri"/>
      <family val="2"/>
      <scheme val="minor"/>
    </font>
    <font>
      <sz val="11"/>
      <color theme="1"/>
      <name val="Calibri"/>
      <family val="2"/>
      <scheme val="minor"/>
    </font>
    <font>
      <b/>
      <sz val="16"/>
      <color theme="1"/>
      <name val="Calibri"/>
      <family val="2"/>
      <scheme val="minor"/>
    </font>
    <font>
      <b/>
      <sz val="18"/>
      <color theme="1"/>
      <name val="Calibri"/>
      <family val="2"/>
      <scheme val="minor"/>
    </font>
    <font>
      <b/>
      <sz val="20"/>
      <color theme="1"/>
      <name val="Calibri"/>
      <family val="2"/>
      <scheme val="minor"/>
    </font>
    <font>
      <i/>
      <sz val="11"/>
      <color theme="1"/>
      <name val="Calibri"/>
      <family val="2"/>
      <scheme val="minor"/>
    </font>
    <font>
      <sz val="10"/>
      <color theme="1"/>
      <name val="Calibri"/>
      <family val="2"/>
      <scheme val="minor"/>
    </font>
    <font>
      <sz val="9"/>
      <color theme="1"/>
      <name val="Calibri"/>
      <family val="2"/>
      <scheme val="minor"/>
    </font>
    <font>
      <b/>
      <sz val="14"/>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9" fontId="3" fillId="0" borderId="0" applyFont="0" applyFill="0" applyBorder="0" applyAlignment="0" applyProtection="0"/>
  </cellStyleXfs>
  <cellXfs count="129">
    <xf numFmtId="0" fontId="0" fillId="0" borderId="0" xfId="0"/>
    <xf numFmtId="0" fontId="2" fillId="0" borderId="0" xfId="0" applyFont="1" applyAlignment="1">
      <alignment horizontal="center"/>
    </xf>
    <xf numFmtId="0" fontId="0" fillId="0" borderId="0" xfId="0" applyAlignment="1">
      <alignment horizontal="center"/>
    </xf>
    <xf numFmtId="0" fontId="1" fillId="0" borderId="0" xfId="0" applyFont="1" applyAlignment="1">
      <alignment horizontal="center"/>
    </xf>
    <xf numFmtId="0" fontId="0" fillId="2" borderId="0" xfId="0" applyFill="1"/>
    <xf numFmtId="0" fontId="0" fillId="2" borderId="0" xfId="0" applyFill="1" applyAlignment="1">
      <alignment horizontal="center"/>
    </xf>
    <xf numFmtId="0" fontId="0" fillId="0" borderId="1" xfId="0" applyBorder="1"/>
    <xf numFmtId="0" fontId="0" fillId="0" borderId="1" xfId="0" applyBorder="1" applyAlignment="1">
      <alignment horizontal="center"/>
    </xf>
    <xf numFmtId="1" fontId="0" fillId="0" borderId="1" xfId="0" applyNumberFormat="1" applyBorder="1" applyAlignment="1">
      <alignment horizontal="center"/>
    </xf>
    <xf numFmtId="0" fontId="0" fillId="0" borderId="5" xfId="0" applyBorder="1"/>
    <xf numFmtId="0" fontId="0" fillId="0" borderId="7" xfId="0" applyBorder="1"/>
    <xf numFmtId="0" fontId="0" fillId="0" borderId="8" xfId="0" applyBorder="1"/>
    <xf numFmtId="0" fontId="0" fillId="0" borderId="8" xfId="0" applyBorder="1" applyAlignment="1">
      <alignment horizontal="center"/>
    </xf>
    <xf numFmtId="0" fontId="2" fillId="0" borderId="0" xfId="0" applyFont="1" applyAlignment="1">
      <alignment horizontal="center" wrapText="1"/>
    </xf>
    <xf numFmtId="0" fontId="0" fillId="0" borderId="0" xfId="0" applyAlignment="1">
      <alignment wrapText="1"/>
    </xf>
    <xf numFmtId="0" fontId="2" fillId="3" borderId="1" xfId="0" applyFont="1" applyFill="1" applyBorder="1" applyAlignment="1">
      <alignment horizontal="center"/>
    </xf>
    <xf numFmtId="0" fontId="0" fillId="3" borderId="1" xfId="0" applyFill="1" applyBorder="1"/>
    <xf numFmtId="0" fontId="0" fillId="3" borderId="1" xfId="0" applyFill="1" applyBorder="1" applyAlignment="1">
      <alignment horizontal="center"/>
    </xf>
    <xf numFmtId="0" fontId="2" fillId="4" borderId="1" xfId="0" applyFont="1" applyFill="1" applyBorder="1" applyAlignment="1">
      <alignment horizontal="center" wrapText="1"/>
    </xf>
    <xf numFmtId="0" fontId="0" fillId="4" borderId="1" xfId="0" applyFill="1" applyBorder="1" applyAlignment="1">
      <alignment wrapText="1"/>
    </xf>
    <xf numFmtId="0" fontId="2" fillId="4" borderId="1" xfId="0" applyFont="1" applyFill="1" applyBorder="1" applyAlignment="1">
      <alignment horizontal="center"/>
    </xf>
    <xf numFmtId="0" fontId="0" fillId="4" borderId="1" xfId="0" applyFill="1" applyBorder="1"/>
    <xf numFmtId="0" fontId="0" fillId="4" borderId="1" xfId="0" applyFill="1" applyBorder="1" applyAlignment="1">
      <alignment horizontal="center"/>
    </xf>
    <xf numFmtId="1" fontId="0" fillId="4" borderId="1" xfId="0" applyNumberFormat="1" applyFill="1" applyBorder="1" applyAlignment="1">
      <alignment horizontal="center"/>
    </xf>
    <xf numFmtId="0" fontId="0" fillId="3" borderId="2" xfId="0" applyFill="1" applyBorder="1" applyAlignment="1">
      <alignment wrapText="1"/>
    </xf>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0" fontId="0" fillId="3" borderId="5" xfId="0" applyFill="1" applyBorder="1"/>
    <xf numFmtId="0" fontId="2" fillId="3" borderId="6" xfId="0" applyFont="1" applyFill="1" applyBorder="1" applyAlignment="1">
      <alignment horizontal="center"/>
    </xf>
    <xf numFmtId="0" fontId="0" fillId="3" borderId="6" xfId="0" applyFill="1" applyBorder="1" applyAlignment="1">
      <alignment horizontal="center"/>
    </xf>
    <xf numFmtId="0" fontId="0" fillId="3" borderId="7" xfId="0" applyFill="1" applyBorder="1"/>
    <xf numFmtId="0" fontId="0" fillId="3" borderId="8" xfId="0" applyFill="1" applyBorder="1"/>
    <xf numFmtId="0" fontId="0" fillId="3" borderId="8" xfId="0" applyFill="1" applyBorder="1" applyAlignment="1">
      <alignment horizontal="center"/>
    </xf>
    <xf numFmtId="0" fontId="0" fillId="3" borderId="9" xfId="0" applyFill="1" applyBorder="1" applyAlignment="1">
      <alignment horizontal="center"/>
    </xf>
    <xf numFmtId="0" fontId="0" fillId="3" borderId="0" xfId="0" applyFill="1"/>
    <xf numFmtId="0" fontId="0" fillId="3" borderId="0" xfId="0" applyFill="1" applyAlignment="1">
      <alignment horizontal="center"/>
    </xf>
    <xf numFmtId="0" fontId="0" fillId="2" borderId="2" xfId="0" applyFill="1" applyBorder="1"/>
    <xf numFmtId="0" fontId="0" fillId="2" borderId="3" xfId="0" applyFill="1" applyBorder="1"/>
    <xf numFmtId="0" fontId="0" fillId="2" borderId="3" xfId="0" applyFill="1" applyBorder="1" applyAlignment="1">
      <alignment horizontal="center"/>
    </xf>
    <xf numFmtId="0" fontId="0" fillId="2" borderId="4" xfId="0" applyFill="1" applyBorder="1"/>
    <xf numFmtId="0" fontId="0" fillId="0" borderId="6" xfId="0" applyBorder="1"/>
    <xf numFmtId="1" fontId="0" fillId="4" borderId="8" xfId="0" applyNumberFormat="1" applyFill="1" applyBorder="1" applyAlignment="1">
      <alignment horizontal="center"/>
    </xf>
    <xf numFmtId="1" fontId="0" fillId="0" borderId="8" xfId="0" applyNumberFormat="1" applyBorder="1" applyAlignment="1">
      <alignment horizontal="center"/>
    </xf>
    <xf numFmtId="0" fontId="0" fillId="0" borderId="9" xfId="0" applyBorder="1"/>
    <xf numFmtId="0" fontId="0" fillId="0" borderId="0" xfId="0" pivotButton="1"/>
    <xf numFmtId="0" fontId="0" fillId="0" borderId="0" xfId="0" applyAlignment="1">
      <alignment horizontal="left"/>
    </xf>
    <xf numFmtId="164" fontId="0" fillId="0" borderId="0" xfId="0" applyNumberFormat="1"/>
    <xf numFmtId="164" fontId="0" fillId="0" borderId="1" xfId="0" applyNumberFormat="1" applyBorder="1"/>
    <xf numFmtId="0" fontId="0" fillId="0" borderId="11" xfId="0" pivotButton="1" applyBorder="1"/>
    <xf numFmtId="0" fontId="0" fillId="0" borderId="5" xfId="0" applyBorder="1" applyAlignment="1">
      <alignment horizontal="left"/>
    </xf>
    <xf numFmtId="164" fontId="0" fillId="0" borderId="6" xfId="0" applyNumberFormat="1" applyBorder="1"/>
    <xf numFmtId="0" fontId="0" fillId="0" borderId="14" xfId="0" applyBorder="1" applyAlignment="1">
      <alignment horizontal="left"/>
    </xf>
    <xf numFmtId="164" fontId="0" fillId="0" borderId="15" xfId="0" applyNumberFormat="1" applyBorder="1"/>
    <xf numFmtId="164" fontId="0" fillId="0" borderId="16" xfId="0" applyNumberFormat="1" applyBorder="1"/>
    <xf numFmtId="164" fontId="0" fillId="0" borderId="18" xfId="0" applyNumberFormat="1" applyBorder="1"/>
    <xf numFmtId="164" fontId="0" fillId="0" borderId="19" xfId="0" applyNumberFormat="1" applyBorder="1"/>
    <xf numFmtId="0" fontId="0" fillId="0" borderId="3" xfId="0" applyBorder="1"/>
    <xf numFmtId="0" fontId="0" fillId="0" borderId="4" xfId="0" applyBorder="1"/>
    <xf numFmtId="164" fontId="0" fillId="0" borderId="17" xfId="0" applyNumberFormat="1" applyBorder="1"/>
    <xf numFmtId="0" fontId="0" fillId="0" borderId="10" xfId="0" applyBorder="1" applyAlignment="1">
      <alignment horizontal="left"/>
    </xf>
    <xf numFmtId="164" fontId="0" fillId="0" borderId="2" xfId="0" applyNumberFormat="1" applyBorder="1"/>
    <xf numFmtId="164" fontId="0" fillId="0" borderId="3" xfId="0" applyNumberFormat="1" applyBorder="1"/>
    <xf numFmtId="164" fontId="0" fillId="0" borderId="4" xfId="0" applyNumberFormat="1" applyBorder="1"/>
    <xf numFmtId="164" fontId="0" fillId="0" borderId="5" xfId="0" applyNumberFormat="1" applyBorder="1"/>
    <xf numFmtId="0" fontId="0" fillId="0" borderId="21" xfId="0" pivotButton="1" applyBorder="1"/>
    <xf numFmtId="0" fontId="0" fillId="0" borderId="21" xfId="0" applyBorder="1" applyAlignment="1">
      <alignment horizontal="left"/>
    </xf>
    <xf numFmtId="0" fontId="0" fillId="0" borderId="22" xfId="0" applyBorder="1" applyAlignment="1">
      <alignment horizontal="left"/>
    </xf>
    <xf numFmtId="0" fontId="0" fillId="0" borderId="2" xfId="0" applyBorder="1"/>
    <xf numFmtId="0" fontId="0" fillId="0" borderId="21" xfId="0" applyBorder="1"/>
    <xf numFmtId="10" fontId="7" fillId="0" borderId="0" xfId="1" applyNumberFormat="1" applyFont="1"/>
    <xf numFmtId="10" fontId="7" fillId="0" borderId="0" xfId="1" applyNumberFormat="1" applyFont="1" applyAlignment="1">
      <alignment horizontal="center"/>
    </xf>
    <xf numFmtId="164" fontId="0" fillId="0" borderId="14" xfId="0" applyNumberFormat="1" applyBorder="1"/>
    <xf numFmtId="0" fontId="0" fillId="0" borderId="10" xfId="0" pivotButton="1" applyBorder="1"/>
    <xf numFmtId="0" fontId="0" fillId="0" borderId="20" xfId="0" applyBorder="1" applyAlignment="1">
      <alignment horizontal="left"/>
    </xf>
    <xf numFmtId="0" fontId="0" fillId="0" borderId="23" xfId="0" applyBorder="1" applyAlignment="1">
      <alignment horizontal="left"/>
    </xf>
    <xf numFmtId="0" fontId="0" fillId="0" borderId="24" xfId="0" applyBorder="1" applyAlignment="1">
      <alignment horizontal="left"/>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10" xfId="0" applyBorder="1" applyAlignment="1">
      <alignment horizontal="center"/>
    </xf>
    <xf numFmtId="165" fontId="7" fillId="0" borderId="0" xfId="1" applyNumberFormat="1" applyFont="1"/>
    <xf numFmtId="9" fontId="7" fillId="0" borderId="0" xfId="1" applyFont="1" applyAlignment="1">
      <alignment horizontal="center"/>
    </xf>
    <xf numFmtId="0" fontId="0" fillId="0" borderId="0" xfId="0" applyAlignment="1">
      <alignment horizontal="left" indent="1"/>
    </xf>
    <xf numFmtId="0" fontId="0" fillId="0" borderId="20" xfId="0" applyBorder="1" applyAlignment="1">
      <alignment horizontal="center"/>
    </xf>
    <xf numFmtId="0" fontId="5" fillId="0" borderId="0" xfId="0" applyFont="1" applyAlignment="1"/>
    <xf numFmtId="0" fontId="0" fillId="0" borderId="0" xfId="0" applyNumberFormat="1" applyAlignment="1">
      <alignment horizontal="center"/>
    </xf>
    <xf numFmtId="0" fontId="0" fillId="0" borderId="0" xfId="0" pivotButton="1" applyNumberFormat="1" applyAlignment="1">
      <alignment horizontal="center"/>
    </xf>
    <xf numFmtId="0" fontId="0" fillId="0" borderId="2" xfId="0" applyNumberFormat="1" applyBorder="1" applyAlignment="1">
      <alignment horizontal="center"/>
    </xf>
    <xf numFmtId="0" fontId="0" fillId="0" borderId="3" xfId="0" applyNumberFormat="1" applyBorder="1" applyAlignment="1">
      <alignment horizontal="center"/>
    </xf>
    <xf numFmtId="0" fontId="0" fillId="0" borderId="4" xfId="0" applyNumberFormat="1" applyBorder="1" applyAlignment="1">
      <alignment horizontal="center"/>
    </xf>
    <xf numFmtId="0" fontId="0" fillId="0" borderId="21" xfId="0" applyNumberFormat="1" applyBorder="1" applyAlignment="1">
      <alignment horizontal="center"/>
    </xf>
    <xf numFmtId="0" fontId="0" fillId="0" borderId="5" xfId="0" applyNumberFormat="1" applyBorder="1" applyAlignment="1">
      <alignment horizontal="center"/>
    </xf>
    <xf numFmtId="0" fontId="0" fillId="0" borderId="1" xfId="0" applyNumberFormat="1" applyBorder="1" applyAlignment="1">
      <alignment horizontal="center"/>
    </xf>
    <xf numFmtId="0" fontId="0" fillId="0" borderId="6" xfId="0" applyNumberFormat="1" applyBorder="1" applyAlignment="1">
      <alignment horizontal="center"/>
    </xf>
    <xf numFmtId="0" fontId="0" fillId="0" borderId="17" xfId="0" applyNumberFormat="1" applyBorder="1" applyAlignment="1">
      <alignment horizontal="center"/>
    </xf>
    <xf numFmtId="0" fontId="0" fillId="0" borderId="18" xfId="0" applyNumberFormat="1" applyBorder="1" applyAlignment="1">
      <alignment horizontal="center"/>
    </xf>
    <xf numFmtId="0" fontId="0" fillId="0" borderId="19" xfId="0" applyNumberFormat="1" applyBorder="1" applyAlignment="1">
      <alignment horizontal="center"/>
    </xf>
    <xf numFmtId="0" fontId="0" fillId="0" borderId="15" xfId="0" applyNumberFormat="1" applyBorder="1" applyAlignment="1">
      <alignment horizontal="center"/>
    </xf>
    <xf numFmtId="0" fontId="0" fillId="0" borderId="16" xfId="0" applyNumberFormat="1" applyBorder="1" applyAlignment="1">
      <alignment horizontal="center"/>
    </xf>
    <xf numFmtId="0" fontId="0" fillId="0" borderId="25" xfId="0" applyBorder="1" applyAlignment="1">
      <alignment horizontal="left"/>
    </xf>
    <xf numFmtId="0" fontId="0" fillId="5" borderId="0" xfId="0" applyFill="1"/>
    <xf numFmtId="0" fontId="1" fillId="5" borderId="25" xfId="0" applyFont="1" applyFill="1" applyBorder="1" applyAlignment="1">
      <alignment horizontal="center"/>
    </xf>
    <xf numFmtId="0" fontId="1" fillId="5" borderId="26" xfId="0" applyFont="1" applyFill="1" applyBorder="1" applyAlignment="1">
      <alignment horizontal="center"/>
    </xf>
    <xf numFmtId="0" fontId="1" fillId="5" borderId="27" xfId="0" applyFont="1" applyFill="1" applyBorder="1" applyAlignment="1">
      <alignment horizontal="center"/>
    </xf>
    <xf numFmtId="0" fontId="6" fillId="0" borderId="0" xfId="0" applyFont="1" applyAlignment="1">
      <alignment horizontal="center"/>
    </xf>
    <xf numFmtId="0" fontId="5" fillId="0" borderId="0" xfId="0" applyFont="1" applyAlignment="1">
      <alignment horizontal="center"/>
    </xf>
    <xf numFmtId="0" fontId="4" fillId="0" borderId="0" xfId="0" applyFont="1" applyAlignment="1">
      <alignment horizontal="center"/>
    </xf>
    <xf numFmtId="0" fontId="5" fillId="0" borderId="1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8" xfId="0" applyBorder="1"/>
    <xf numFmtId="0" fontId="0" fillId="0" borderId="0" xfId="0" applyBorder="1"/>
    <xf numFmtId="0" fontId="0" fillId="0" borderId="29" xfId="0" applyBorder="1"/>
    <xf numFmtId="0" fontId="0" fillId="0" borderId="28" xfId="0" pivotButton="1" applyBorder="1"/>
    <xf numFmtId="0" fontId="9" fillId="0" borderId="0" xfId="0" applyFont="1" applyBorder="1" applyAlignment="1">
      <alignment horizontal="center"/>
    </xf>
    <xf numFmtId="0" fontId="0" fillId="0" borderId="28" xfId="0" applyBorder="1" applyAlignment="1">
      <alignment horizontal="left"/>
    </xf>
    <xf numFmtId="0" fontId="0" fillId="0" borderId="8" xfId="0" applyNumberFormat="1" applyBorder="1" applyAlignment="1">
      <alignment horizontal="center"/>
    </xf>
    <xf numFmtId="0" fontId="0" fillId="0" borderId="9" xfId="0" applyNumberFormat="1" applyBorder="1" applyAlignment="1">
      <alignment horizontal="center"/>
    </xf>
    <xf numFmtId="0" fontId="8" fillId="0" borderId="11" xfId="0" pivotButton="1" applyFont="1" applyBorder="1" applyAlignment="1">
      <alignment horizontal="center"/>
    </xf>
    <xf numFmtId="0" fontId="8" fillId="0" borderId="12" xfId="0" applyFont="1" applyBorder="1" applyAlignment="1">
      <alignment horizontal="center"/>
    </xf>
    <xf numFmtId="0" fontId="8" fillId="0" borderId="13" xfId="0" applyFont="1" applyBorder="1" applyAlignment="1">
      <alignment horizontal="center"/>
    </xf>
    <xf numFmtId="0" fontId="0" fillId="0" borderId="7" xfId="0" applyBorder="1" applyAlignment="1">
      <alignment horizontal="left"/>
    </xf>
    <xf numFmtId="164" fontId="0" fillId="0" borderId="8" xfId="0" applyNumberFormat="1" applyBorder="1"/>
    <xf numFmtId="164" fontId="0" fillId="0" borderId="9" xfId="0" applyNumberFormat="1" applyBorder="1"/>
    <xf numFmtId="0" fontId="10" fillId="0" borderId="0" xfId="0" applyFont="1" applyAlignment="1">
      <alignment horizontal="center"/>
    </xf>
    <xf numFmtId="0" fontId="8" fillId="0" borderId="12" xfId="0" applyFont="1" applyBorder="1"/>
    <xf numFmtId="0" fontId="8" fillId="0" borderId="13" xfId="0" applyFont="1" applyBorder="1"/>
    <xf numFmtId="164" fontId="0" fillId="0" borderId="0" xfId="0" applyNumberFormat="1" applyBorder="1"/>
    <xf numFmtId="164" fontId="0" fillId="0" borderId="29" xfId="0" applyNumberFormat="1" applyBorder="1"/>
  </cellXfs>
  <cellStyles count="2">
    <cellStyle name="Normal" xfId="0" builtinId="0"/>
    <cellStyle name="Percent" xfId="1" builtinId="5"/>
  </cellStyles>
  <dxfs count="152">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alignment horizontal="center" readingOrder="0"/>
    </dxf>
    <dxf>
      <alignment horizontal="center" readingOrder="0"/>
    </dxf>
    <dxf>
      <font>
        <sz val="10"/>
      </font>
    </dxf>
    <dxf>
      <font>
        <sz val="10"/>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readingOrder="0"/>
    </dxf>
    <dxf>
      <alignment horizontal="center" readingOrder="0"/>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9"/>
      </font>
    </dxf>
    <dxf>
      <alignment horizontal="center" readingOrder="0"/>
    </dxf>
    <dxf>
      <alignment horizontal="center" readingOrder="0"/>
    </dxf>
    <dxf>
      <numFmt numFmtId="0" formatCode="Genera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readingOrder="0"/>
    </dxf>
    <dxf>
      <numFmt numFmtId="164" formatCode="_(&quot;$&quot;* #,##0_);_(&quot;$&quot;* \(#,##0\);_(&quot;$&quot;* &quot;-&quot;??_);_(@_)"/>
    </dxf>
    <dxf>
      <alignment horizontal="center" readingOrder="0"/>
    </dxf>
    <dxf>
      <alignment horizontal="center" readingOrder="0"/>
    </dxf>
    <dxf>
      <alignment horizontal="center" readingOrder="0"/>
    </dxf>
    <dxf>
      <numFmt numFmtId="0" formatCode="General"/>
    </dxf>
    <dxf>
      <numFmt numFmtId="0" formatCode="General"/>
    </dxf>
    <dxf>
      <numFmt numFmtId="0" formatCode="General"/>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alignment horizontal="center"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quot;$&quot;* #,##0_);_(&quot;$&quot;* \(#,##0\);_(&quot;$&quot;* &quot;-&quot;??_);_(@_)"/>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numFmt numFmtId="164" formatCode="_(&quot;$&quot;* #,##0_);_(&quot;$&quot;* \(#,##0\);_(&quot;$&quot;* &quot;-&quot;??_);_(@_)"/>
    </dxf>
    <dxf>
      <numFmt numFmtId="164" formatCode="_(&quot;$&quot;* #,##0_);_(&quot;$&quot;* \(#,##0\);_(&quot;$&quot;* &quot;-&quot;??_);_(@_)"/>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quot;$&quot;* #,##0_);_(&quot;$&quot;* \(#,##0\);_(&quot;$&quot;* &quot;-&quot;??_);_(@_)"/>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readingOrder="0"/>
    </dxf>
    <dxf>
      <numFmt numFmtId="164" formatCode="_(&quot;$&quot;* #,##0_);_(&quot;$&quot;* \(#,##0\);_(&quot;$&quot;* &quot;-&quot;??_);_(@_)"/>
    </dxf>
    <dxf>
      <numFmt numFmtId="164" formatCode="_(&quot;$&quot;* #,##0_);_(&quot;$&quot;* \(#,##0\);_(&quot;$&quot;* &quot;-&quot;??_);_(@_)"/>
    </dxf>
    <dxf>
      <numFmt numFmtId="164" formatCode="_(&quot;$&quot;* #,##0_);_(&quot;$&quot;* \(#,##0\);_(&quot;$&quot;*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quot;$&quot;* #,##0_);_(&quot;$&quot;* \(#,##0\);_(&quot;$&quot;*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quot;$&quot;* #,##0_);_(&quot;$&quot;* \(#,##0\);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REPORT.xlsx]SLS BY INDUSTRY BY CUST TYPE!PivotTable4</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s>
    <c:plotArea>
      <c:layout/>
      <c:barChart>
        <c:barDir val="col"/>
        <c:grouping val="clustered"/>
        <c:varyColors val="0"/>
        <c:ser>
          <c:idx val="0"/>
          <c:order val="0"/>
          <c:tx>
            <c:strRef>
              <c:f>'SLS BY INDUSTRY BY CUST TYPE'!$C$3:$C$4</c:f>
              <c:strCache>
                <c:ptCount val="1"/>
                <c:pt idx="0">
                  <c:v>CUSTTYPE 1</c:v>
                </c:pt>
              </c:strCache>
            </c:strRef>
          </c:tx>
          <c:spPr>
            <a:solidFill>
              <a:schemeClr val="accent1"/>
            </a:solidFill>
            <a:ln>
              <a:noFill/>
            </a:ln>
            <a:effectLst/>
          </c:spPr>
          <c:invertIfNegative val="0"/>
          <c:cat>
            <c:strRef>
              <c:f>'SLS BY INDUSTRY BY CUST TYPE'!$B$5:$B$10</c:f>
              <c:strCache>
                <c:ptCount val="5"/>
                <c:pt idx="0">
                  <c:v>CUSTIND 1</c:v>
                </c:pt>
                <c:pt idx="1">
                  <c:v>CUSTIND 2</c:v>
                </c:pt>
                <c:pt idx="2">
                  <c:v>CUSTIND 3</c:v>
                </c:pt>
                <c:pt idx="3">
                  <c:v>CUSTIND 4</c:v>
                </c:pt>
                <c:pt idx="4">
                  <c:v>CUSTIND 5</c:v>
                </c:pt>
              </c:strCache>
            </c:strRef>
          </c:cat>
          <c:val>
            <c:numRef>
              <c:f>'SLS BY INDUSTRY BY CUST TYPE'!$C$5:$C$10</c:f>
              <c:numCache>
                <c:formatCode>_("$"* #,##0_);_("$"* \(#,##0\);_("$"* "-"??_);_(@_)</c:formatCode>
                <c:ptCount val="5"/>
                <c:pt idx="0">
                  <c:v>1831649.0799999998</c:v>
                </c:pt>
                <c:pt idx="1">
                  <c:v>2295629.52</c:v>
                </c:pt>
                <c:pt idx="2">
                  <c:v>2835945.7399999998</c:v>
                </c:pt>
                <c:pt idx="3">
                  <c:v>3014014.99</c:v>
                </c:pt>
                <c:pt idx="4">
                  <c:v>653948.66999999993</c:v>
                </c:pt>
              </c:numCache>
            </c:numRef>
          </c:val>
        </c:ser>
        <c:ser>
          <c:idx val="1"/>
          <c:order val="1"/>
          <c:tx>
            <c:strRef>
              <c:f>'SLS BY INDUSTRY BY CUST TYPE'!$D$3:$D$4</c:f>
              <c:strCache>
                <c:ptCount val="1"/>
                <c:pt idx="0">
                  <c:v>CUSTTYPE 2</c:v>
                </c:pt>
              </c:strCache>
            </c:strRef>
          </c:tx>
          <c:spPr>
            <a:solidFill>
              <a:schemeClr val="accent2"/>
            </a:solidFill>
            <a:ln>
              <a:noFill/>
            </a:ln>
            <a:effectLst/>
          </c:spPr>
          <c:invertIfNegative val="0"/>
          <c:cat>
            <c:strRef>
              <c:f>'SLS BY INDUSTRY BY CUST TYPE'!$B$5:$B$10</c:f>
              <c:strCache>
                <c:ptCount val="5"/>
                <c:pt idx="0">
                  <c:v>CUSTIND 1</c:v>
                </c:pt>
                <c:pt idx="1">
                  <c:v>CUSTIND 2</c:v>
                </c:pt>
                <c:pt idx="2">
                  <c:v>CUSTIND 3</c:v>
                </c:pt>
                <c:pt idx="3">
                  <c:v>CUSTIND 4</c:v>
                </c:pt>
                <c:pt idx="4">
                  <c:v>CUSTIND 5</c:v>
                </c:pt>
              </c:strCache>
            </c:strRef>
          </c:cat>
          <c:val>
            <c:numRef>
              <c:f>'SLS BY INDUSTRY BY CUST TYPE'!$D$5:$D$10</c:f>
              <c:numCache>
                <c:formatCode>_("$"* #,##0_);_("$"* \(#,##0\);_("$"* "-"??_);_(@_)</c:formatCode>
                <c:ptCount val="5"/>
                <c:pt idx="0">
                  <c:v>1758262.7299999997</c:v>
                </c:pt>
                <c:pt idx="1">
                  <c:v>3952473.8000000003</c:v>
                </c:pt>
                <c:pt idx="2">
                  <c:v>2629681.1999999997</c:v>
                </c:pt>
                <c:pt idx="3">
                  <c:v>2941410.2799999993</c:v>
                </c:pt>
                <c:pt idx="4">
                  <c:v>3916399.31</c:v>
                </c:pt>
              </c:numCache>
            </c:numRef>
          </c:val>
        </c:ser>
        <c:ser>
          <c:idx val="2"/>
          <c:order val="2"/>
          <c:tx>
            <c:strRef>
              <c:f>'SLS BY INDUSTRY BY CUST TYPE'!$E$3:$E$4</c:f>
              <c:strCache>
                <c:ptCount val="1"/>
                <c:pt idx="0">
                  <c:v>CUSTTYPE 3</c:v>
                </c:pt>
              </c:strCache>
            </c:strRef>
          </c:tx>
          <c:spPr>
            <a:solidFill>
              <a:schemeClr val="accent3"/>
            </a:solidFill>
            <a:ln>
              <a:noFill/>
            </a:ln>
            <a:effectLst/>
          </c:spPr>
          <c:invertIfNegative val="0"/>
          <c:cat>
            <c:strRef>
              <c:f>'SLS BY INDUSTRY BY CUST TYPE'!$B$5:$B$10</c:f>
              <c:strCache>
                <c:ptCount val="5"/>
                <c:pt idx="0">
                  <c:v>CUSTIND 1</c:v>
                </c:pt>
                <c:pt idx="1">
                  <c:v>CUSTIND 2</c:v>
                </c:pt>
                <c:pt idx="2">
                  <c:v>CUSTIND 3</c:v>
                </c:pt>
                <c:pt idx="3">
                  <c:v>CUSTIND 4</c:v>
                </c:pt>
                <c:pt idx="4">
                  <c:v>CUSTIND 5</c:v>
                </c:pt>
              </c:strCache>
            </c:strRef>
          </c:cat>
          <c:val>
            <c:numRef>
              <c:f>'SLS BY INDUSTRY BY CUST TYPE'!$E$5:$E$10</c:f>
              <c:numCache>
                <c:formatCode>_("$"* #,##0_);_("$"* \(#,##0\);_("$"* "-"??_);_(@_)</c:formatCode>
                <c:ptCount val="5"/>
                <c:pt idx="0">
                  <c:v>2665735.2099999995</c:v>
                </c:pt>
                <c:pt idx="1">
                  <c:v>2749442.5200000005</c:v>
                </c:pt>
                <c:pt idx="2">
                  <c:v>2881485.13</c:v>
                </c:pt>
                <c:pt idx="3">
                  <c:v>1314139.7499999998</c:v>
                </c:pt>
                <c:pt idx="4">
                  <c:v>2488119.56</c:v>
                </c:pt>
              </c:numCache>
            </c:numRef>
          </c:val>
        </c:ser>
        <c:ser>
          <c:idx val="3"/>
          <c:order val="3"/>
          <c:tx>
            <c:strRef>
              <c:f>'SLS BY INDUSTRY BY CUST TYPE'!$F$3:$F$4</c:f>
              <c:strCache>
                <c:ptCount val="1"/>
                <c:pt idx="0">
                  <c:v>CUSTTYPE 4</c:v>
                </c:pt>
              </c:strCache>
            </c:strRef>
          </c:tx>
          <c:spPr>
            <a:solidFill>
              <a:schemeClr val="accent4"/>
            </a:solidFill>
            <a:ln>
              <a:noFill/>
            </a:ln>
            <a:effectLst/>
          </c:spPr>
          <c:invertIfNegative val="0"/>
          <c:cat>
            <c:strRef>
              <c:f>'SLS BY INDUSTRY BY CUST TYPE'!$B$5:$B$10</c:f>
              <c:strCache>
                <c:ptCount val="5"/>
                <c:pt idx="0">
                  <c:v>CUSTIND 1</c:v>
                </c:pt>
                <c:pt idx="1">
                  <c:v>CUSTIND 2</c:v>
                </c:pt>
                <c:pt idx="2">
                  <c:v>CUSTIND 3</c:v>
                </c:pt>
                <c:pt idx="3">
                  <c:v>CUSTIND 4</c:v>
                </c:pt>
                <c:pt idx="4">
                  <c:v>CUSTIND 5</c:v>
                </c:pt>
              </c:strCache>
            </c:strRef>
          </c:cat>
          <c:val>
            <c:numRef>
              <c:f>'SLS BY INDUSTRY BY CUST TYPE'!$F$5:$F$10</c:f>
              <c:numCache>
                <c:formatCode>_("$"* #,##0_);_("$"* \(#,##0\);_("$"* "-"??_);_(@_)</c:formatCode>
                <c:ptCount val="5"/>
                <c:pt idx="0">
                  <c:v>1284704</c:v>
                </c:pt>
                <c:pt idx="1">
                  <c:v>2002534.81</c:v>
                </c:pt>
                <c:pt idx="2">
                  <c:v>2251466.3200000003</c:v>
                </c:pt>
                <c:pt idx="3">
                  <c:v>4903330.55</c:v>
                </c:pt>
                <c:pt idx="4">
                  <c:v>4323475.879999999</c:v>
                </c:pt>
              </c:numCache>
            </c:numRef>
          </c:val>
        </c:ser>
        <c:ser>
          <c:idx val="4"/>
          <c:order val="4"/>
          <c:tx>
            <c:strRef>
              <c:f>'SLS BY INDUSTRY BY CUST TYPE'!$G$3:$G$4</c:f>
              <c:strCache>
                <c:ptCount val="1"/>
                <c:pt idx="0">
                  <c:v>CUSTTYPE 5</c:v>
                </c:pt>
              </c:strCache>
            </c:strRef>
          </c:tx>
          <c:spPr>
            <a:solidFill>
              <a:schemeClr val="accent5"/>
            </a:solidFill>
            <a:ln>
              <a:noFill/>
            </a:ln>
            <a:effectLst/>
          </c:spPr>
          <c:invertIfNegative val="0"/>
          <c:cat>
            <c:strRef>
              <c:f>'SLS BY INDUSTRY BY CUST TYPE'!$B$5:$B$10</c:f>
              <c:strCache>
                <c:ptCount val="5"/>
                <c:pt idx="0">
                  <c:v>CUSTIND 1</c:v>
                </c:pt>
                <c:pt idx="1">
                  <c:v>CUSTIND 2</c:v>
                </c:pt>
                <c:pt idx="2">
                  <c:v>CUSTIND 3</c:v>
                </c:pt>
                <c:pt idx="3">
                  <c:v>CUSTIND 4</c:v>
                </c:pt>
                <c:pt idx="4">
                  <c:v>CUSTIND 5</c:v>
                </c:pt>
              </c:strCache>
            </c:strRef>
          </c:cat>
          <c:val>
            <c:numRef>
              <c:f>'SLS BY INDUSTRY BY CUST TYPE'!$G$5:$G$10</c:f>
              <c:numCache>
                <c:formatCode>_("$"* #,##0_);_("$"* \(#,##0\);_("$"* "-"??_);_(@_)</c:formatCode>
                <c:ptCount val="5"/>
                <c:pt idx="0">
                  <c:v>1490672.2100000002</c:v>
                </c:pt>
                <c:pt idx="1">
                  <c:v>4797270.6300000008</c:v>
                </c:pt>
                <c:pt idx="2">
                  <c:v>1439671.32</c:v>
                </c:pt>
                <c:pt idx="3">
                  <c:v>2997019.3700000006</c:v>
                </c:pt>
                <c:pt idx="4">
                  <c:v>1397972.32</c:v>
                </c:pt>
              </c:numCache>
            </c:numRef>
          </c:val>
        </c:ser>
        <c:dLbls>
          <c:showLegendKey val="0"/>
          <c:showVal val="0"/>
          <c:showCatName val="0"/>
          <c:showSerName val="0"/>
          <c:showPercent val="0"/>
          <c:showBubbleSize val="0"/>
        </c:dLbls>
        <c:gapWidth val="219"/>
        <c:overlap val="-27"/>
        <c:axId val="397136432"/>
        <c:axId val="397136824"/>
      </c:barChart>
      <c:catAx>
        <c:axId val="397136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136824"/>
        <c:crosses val="autoZero"/>
        <c:auto val="1"/>
        <c:lblAlgn val="ctr"/>
        <c:lblOffset val="100"/>
        <c:noMultiLvlLbl val="0"/>
      </c:catAx>
      <c:valAx>
        <c:axId val="39713682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13643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REPORT.xlsx]QTY SOLD BY INDUSTRY BY SLSMAN!PivotTable2</c:name>
    <c:fmtId val="1"/>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
        <c:idx val="2"/>
        <c:spPr>
          <a:solidFill>
            <a:schemeClr val="accent1"/>
          </a:solidFill>
          <a:ln>
            <a:noFill/>
          </a:ln>
          <a:effectLst/>
          <a:sp3d/>
        </c:spPr>
        <c:marker>
          <c:symbol val="none"/>
        </c:marker>
      </c:pivotFmt>
      <c:pivotFmt>
        <c:idx val="3"/>
        <c:spPr>
          <a:solidFill>
            <a:schemeClr val="accent1"/>
          </a:solidFill>
          <a:ln>
            <a:noFill/>
          </a:ln>
          <a:effectLst/>
          <a:sp3d/>
        </c:spPr>
        <c:marker>
          <c:symbol val="none"/>
        </c:marker>
      </c:pivotFmt>
      <c:pivotFmt>
        <c:idx val="4"/>
        <c:spPr>
          <a:solidFill>
            <a:schemeClr val="accent1"/>
          </a:solidFill>
          <a:ln>
            <a:noFill/>
          </a:ln>
          <a:effectLst/>
          <a:sp3d/>
        </c:spPr>
        <c:marker>
          <c:symbol val="none"/>
        </c:marker>
      </c:pivotFmt>
      <c:pivotFmt>
        <c:idx val="5"/>
        <c:spPr>
          <a:solidFill>
            <a:schemeClr val="accent1"/>
          </a:solidFill>
          <a:ln>
            <a:noFill/>
          </a:ln>
          <a:effectLst/>
          <a:sp3d/>
        </c:spPr>
        <c:marker>
          <c:symbol val="none"/>
        </c:marker>
      </c:pivotFmt>
      <c:pivotFmt>
        <c:idx val="6"/>
        <c:spPr>
          <a:solidFill>
            <a:schemeClr val="accent1"/>
          </a:solidFill>
          <a:ln>
            <a:noFill/>
          </a:ln>
          <a:effectLst/>
          <a:sp3d/>
        </c:spPr>
        <c:marker>
          <c:symbol val="none"/>
        </c:marker>
      </c:pivotFmt>
      <c:pivotFmt>
        <c:idx val="7"/>
        <c:spPr>
          <a:solidFill>
            <a:schemeClr val="accent1"/>
          </a:solidFill>
          <a:ln>
            <a:noFill/>
          </a:ln>
          <a:effectLst/>
          <a:sp3d/>
        </c:spPr>
        <c:marker>
          <c:symbol val="none"/>
        </c:marker>
      </c:pivotFmt>
      <c:pivotFmt>
        <c:idx val="8"/>
        <c:spPr>
          <a:solidFill>
            <a:schemeClr val="accent1"/>
          </a:solidFill>
          <a:ln>
            <a:noFill/>
          </a:ln>
          <a:effectLst/>
          <a:sp3d/>
        </c:spPr>
        <c:marker>
          <c:symbol val="none"/>
        </c:marker>
      </c:pivotFmt>
      <c:pivotFmt>
        <c:idx val="9"/>
        <c:spPr>
          <a:solidFill>
            <a:schemeClr val="accent1"/>
          </a:solidFill>
          <a:ln>
            <a:noFill/>
          </a:ln>
          <a:effectLst/>
          <a:sp3d/>
        </c:spPr>
        <c:marker>
          <c:symbol val="none"/>
        </c:marker>
      </c:pivotFmt>
      <c:pivotFmt>
        <c:idx val="10"/>
        <c:spPr>
          <a:solidFill>
            <a:schemeClr val="accent1"/>
          </a:solidFill>
          <a:ln>
            <a:noFill/>
          </a:ln>
          <a:effectLst/>
          <a:sp3d/>
        </c:spPr>
        <c:marker>
          <c:symbol val="none"/>
        </c:marker>
      </c:pivotFmt>
      <c:pivotFmt>
        <c:idx val="11"/>
        <c:spPr>
          <a:solidFill>
            <a:schemeClr val="accent1"/>
          </a:solidFill>
          <a:ln>
            <a:noFill/>
          </a:ln>
          <a:effectLst/>
          <a:sp3d/>
        </c:spPr>
        <c:marker>
          <c:symbol val="none"/>
        </c:marker>
      </c:pivotFmt>
      <c:pivotFmt>
        <c:idx val="12"/>
        <c:spPr>
          <a:solidFill>
            <a:schemeClr val="accent1"/>
          </a:solidFill>
          <a:ln>
            <a:noFill/>
          </a:ln>
          <a:effectLst/>
          <a:sp3d/>
        </c:spPr>
        <c:marker>
          <c:symbol val="none"/>
        </c:marker>
      </c:pivotFmt>
      <c:pivotFmt>
        <c:idx val="13"/>
        <c:spPr>
          <a:solidFill>
            <a:schemeClr val="accent1"/>
          </a:solidFill>
          <a:ln>
            <a:noFill/>
          </a:ln>
          <a:effectLst/>
          <a:sp3d/>
        </c:spPr>
        <c:marker>
          <c:symbol val="none"/>
        </c:marker>
      </c:pivotFmt>
      <c:pivotFmt>
        <c:idx val="14"/>
        <c:spPr>
          <a:solidFill>
            <a:schemeClr val="accent1"/>
          </a:solidFill>
          <a:ln>
            <a:noFill/>
          </a:ln>
          <a:effectLst/>
          <a:sp3d/>
        </c:spPr>
        <c:marker>
          <c:symbol val="none"/>
        </c:marker>
      </c:pivotFmt>
      <c:pivotFmt>
        <c:idx val="15"/>
        <c:spPr>
          <a:solidFill>
            <a:schemeClr val="accent1"/>
          </a:solidFill>
          <a:ln>
            <a:noFill/>
          </a:ln>
          <a:effectLst/>
          <a:sp3d/>
        </c:spPr>
        <c:marker>
          <c:symbol val="none"/>
        </c:marker>
      </c:pivotFmt>
      <c:pivotFmt>
        <c:idx val="16"/>
        <c:spPr>
          <a:solidFill>
            <a:schemeClr val="accent1"/>
          </a:solidFill>
          <a:ln>
            <a:noFill/>
          </a:ln>
          <a:effectLst/>
          <a:sp3d/>
        </c:spPr>
        <c:marker>
          <c:symbol val="none"/>
        </c:marker>
      </c:pivotFmt>
      <c:pivotFmt>
        <c:idx val="17"/>
        <c:spPr>
          <a:solidFill>
            <a:schemeClr val="accent1"/>
          </a:solidFill>
          <a:ln>
            <a:noFill/>
          </a:ln>
          <a:effectLst/>
          <a:sp3d/>
        </c:spPr>
        <c:marker>
          <c:symbol val="none"/>
        </c:marker>
      </c:pivotFmt>
      <c:pivotFmt>
        <c:idx val="18"/>
        <c:spPr>
          <a:solidFill>
            <a:schemeClr val="accent1"/>
          </a:solidFill>
          <a:ln>
            <a:noFill/>
          </a:ln>
          <a:effectLst/>
          <a:sp3d/>
        </c:spPr>
        <c:marker>
          <c:symbol val="none"/>
        </c:marker>
      </c:pivotFmt>
      <c:pivotFmt>
        <c:idx val="19"/>
        <c:spPr>
          <a:solidFill>
            <a:schemeClr val="accent1"/>
          </a:solidFill>
          <a:ln>
            <a:noFill/>
          </a:ln>
          <a:effectLst/>
          <a:sp3d/>
        </c:spPr>
        <c:marker>
          <c:symbol val="none"/>
        </c:marker>
      </c:pivotFmt>
      <c:pivotFmt>
        <c:idx val="20"/>
        <c:spPr>
          <a:solidFill>
            <a:schemeClr val="accent1"/>
          </a:solidFill>
          <a:ln>
            <a:noFill/>
          </a:ln>
          <a:effectLst/>
          <a:sp3d/>
        </c:spPr>
        <c:marker>
          <c:symbol val="none"/>
        </c:marker>
      </c:pivotFmt>
      <c:pivotFmt>
        <c:idx val="21"/>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'QTY SOLD BY INDUSTRY BY SLSMAN'!$C$4:$C$5</c:f>
              <c:strCache>
                <c:ptCount val="1"/>
                <c:pt idx="0">
                  <c:v>CUSTIND 1</c:v>
                </c:pt>
              </c:strCache>
            </c:strRef>
          </c:tx>
          <c:spPr>
            <a:solidFill>
              <a:schemeClr val="accent1"/>
            </a:solidFill>
            <a:ln>
              <a:noFill/>
            </a:ln>
            <a:effectLst/>
            <a:sp3d/>
          </c:spPr>
          <c:invertIfNegative val="0"/>
          <c:cat>
            <c:strRef>
              <c:f>'QTY SOLD BY INDUSTRY BY SLSMAN'!$B$6:$B$10</c:f>
              <c:strCache>
                <c:ptCount val="4"/>
                <c:pt idx="0">
                  <c:v>SALESMAN 1</c:v>
                </c:pt>
                <c:pt idx="1">
                  <c:v>SALESMAN 2</c:v>
                </c:pt>
                <c:pt idx="2">
                  <c:v>SALESMAN 3</c:v>
                </c:pt>
                <c:pt idx="3">
                  <c:v>SALESMAN 4</c:v>
                </c:pt>
              </c:strCache>
            </c:strRef>
          </c:cat>
          <c:val>
            <c:numRef>
              <c:f>'QTY SOLD BY INDUSTRY BY SLSMAN'!$C$6:$C$10</c:f>
              <c:numCache>
                <c:formatCode>General</c:formatCode>
                <c:ptCount val="4"/>
                <c:pt idx="0">
                  <c:v>289</c:v>
                </c:pt>
                <c:pt idx="1">
                  <c:v>253</c:v>
                </c:pt>
                <c:pt idx="2">
                  <c:v>341</c:v>
                </c:pt>
                <c:pt idx="3">
                  <c:v>317</c:v>
                </c:pt>
              </c:numCache>
            </c:numRef>
          </c:val>
        </c:ser>
        <c:ser>
          <c:idx val="1"/>
          <c:order val="1"/>
          <c:tx>
            <c:strRef>
              <c:f>'QTY SOLD BY INDUSTRY BY SLSMAN'!$D$4:$D$5</c:f>
              <c:strCache>
                <c:ptCount val="1"/>
                <c:pt idx="0">
                  <c:v>CUSTIND 2</c:v>
                </c:pt>
              </c:strCache>
            </c:strRef>
          </c:tx>
          <c:spPr>
            <a:solidFill>
              <a:schemeClr val="accent2"/>
            </a:solidFill>
            <a:ln>
              <a:noFill/>
            </a:ln>
            <a:effectLst/>
            <a:sp3d/>
          </c:spPr>
          <c:invertIfNegative val="0"/>
          <c:cat>
            <c:strRef>
              <c:f>'QTY SOLD BY INDUSTRY BY SLSMAN'!$B$6:$B$10</c:f>
              <c:strCache>
                <c:ptCount val="4"/>
                <c:pt idx="0">
                  <c:v>SALESMAN 1</c:v>
                </c:pt>
                <c:pt idx="1">
                  <c:v>SALESMAN 2</c:v>
                </c:pt>
                <c:pt idx="2">
                  <c:v>SALESMAN 3</c:v>
                </c:pt>
                <c:pt idx="3">
                  <c:v>SALESMAN 4</c:v>
                </c:pt>
              </c:strCache>
            </c:strRef>
          </c:cat>
          <c:val>
            <c:numRef>
              <c:f>'QTY SOLD BY INDUSTRY BY SLSMAN'!$D$6:$D$10</c:f>
              <c:numCache>
                <c:formatCode>General</c:formatCode>
                <c:ptCount val="4"/>
                <c:pt idx="0">
                  <c:v>250</c:v>
                </c:pt>
                <c:pt idx="1">
                  <c:v>222</c:v>
                </c:pt>
                <c:pt idx="2">
                  <c:v>271</c:v>
                </c:pt>
                <c:pt idx="3">
                  <c:v>243</c:v>
                </c:pt>
              </c:numCache>
            </c:numRef>
          </c:val>
        </c:ser>
        <c:ser>
          <c:idx val="2"/>
          <c:order val="2"/>
          <c:tx>
            <c:strRef>
              <c:f>'QTY SOLD BY INDUSTRY BY SLSMAN'!$E$4:$E$5</c:f>
              <c:strCache>
                <c:ptCount val="1"/>
                <c:pt idx="0">
                  <c:v>CUSTIND 3</c:v>
                </c:pt>
              </c:strCache>
            </c:strRef>
          </c:tx>
          <c:spPr>
            <a:solidFill>
              <a:schemeClr val="accent3"/>
            </a:solidFill>
            <a:ln>
              <a:noFill/>
            </a:ln>
            <a:effectLst/>
            <a:sp3d/>
          </c:spPr>
          <c:invertIfNegative val="0"/>
          <c:cat>
            <c:strRef>
              <c:f>'QTY SOLD BY INDUSTRY BY SLSMAN'!$B$6:$B$10</c:f>
              <c:strCache>
                <c:ptCount val="4"/>
                <c:pt idx="0">
                  <c:v>SALESMAN 1</c:v>
                </c:pt>
                <c:pt idx="1">
                  <c:v>SALESMAN 2</c:v>
                </c:pt>
                <c:pt idx="2">
                  <c:v>SALESMAN 3</c:v>
                </c:pt>
                <c:pt idx="3">
                  <c:v>SALESMAN 4</c:v>
                </c:pt>
              </c:strCache>
            </c:strRef>
          </c:cat>
          <c:val>
            <c:numRef>
              <c:f>'QTY SOLD BY INDUSTRY BY SLSMAN'!$E$6:$E$10</c:f>
              <c:numCache>
                <c:formatCode>General</c:formatCode>
                <c:ptCount val="4"/>
                <c:pt idx="0">
                  <c:v>122</c:v>
                </c:pt>
                <c:pt idx="1">
                  <c:v>137</c:v>
                </c:pt>
                <c:pt idx="2">
                  <c:v>191</c:v>
                </c:pt>
                <c:pt idx="3">
                  <c:v>102</c:v>
                </c:pt>
              </c:numCache>
            </c:numRef>
          </c:val>
        </c:ser>
        <c:ser>
          <c:idx val="3"/>
          <c:order val="3"/>
          <c:tx>
            <c:strRef>
              <c:f>'QTY SOLD BY INDUSTRY BY SLSMAN'!$F$4:$F$5</c:f>
              <c:strCache>
                <c:ptCount val="1"/>
                <c:pt idx="0">
                  <c:v>CUSTIND 4</c:v>
                </c:pt>
              </c:strCache>
            </c:strRef>
          </c:tx>
          <c:spPr>
            <a:solidFill>
              <a:schemeClr val="accent4"/>
            </a:solidFill>
            <a:ln>
              <a:noFill/>
            </a:ln>
            <a:effectLst/>
            <a:sp3d/>
          </c:spPr>
          <c:invertIfNegative val="0"/>
          <c:cat>
            <c:strRef>
              <c:f>'QTY SOLD BY INDUSTRY BY SLSMAN'!$B$6:$B$10</c:f>
              <c:strCache>
                <c:ptCount val="4"/>
                <c:pt idx="0">
                  <c:v>SALESMAN 1</c:v>
                </c:pt>
                <c:pt idx="1">
                  <c:v>SALESMAN 2</c:v>
                </c:pt>
                <c:pt idx="2">
                  <c:v>SALESMAN 3</c:v>
                </c:pt>
                <c:pt idx="3">
                  <c:v>SALESMAN 4</c:v>
                </c:pt>
              </c:strCache>
            </c:strRef>
          </c:cat>
          <c:val>
            <c:numRef>
              <c:f>'QTY SOLD BY INDUSTRY BY SLSMAN'!$F$6:$F$10</c:f>
              <c:numCache>
                <c:formatCode>General</c:formatCode>
                <c:ptCount val="4"/>
                <c:pt idx="0">
                  <c:v>230</c:v>
                </c:pt>
                <c:pt idx="1">
                  <c:v>274</c:v>
                </c:pt>
                <c:pt idx="2">
                  <c:v>199</c:v>
                </c:pt>
                <c:pt idx="3">
                  <c:v>292</c:v>
                </c:pt>
              </c:numCache>
            </c:numRef>
          </c:val>
        </c:ser>
        <c:ser>
          <c:idx val="4"/>
          <c:order val="4"/>
          <c:tx>
            <c:strRef>
              <c:f>'QTY SOLD BY INDUSTRY BY SLSMAN'!$G$4:$G$5</c:f>
              <c:strCache>
                <c:ptCount val="1"/>
                <c:pt idx="0">
                  <c:v>CUSTIND 5</c:v>
                </c:pt>
              </c:strCache>
            </c:strRef>
          </c:tx>
          <c:spPr>
            <a:solidFill>
              <a:schemeClr val="accent5"/>
            </a:solidFill>
            <a:ln>
              <a:noFill/>
            </a:ln>
            <a:effectLst/>
            <a:sp3d/>
          </c:spPr>
          <c:invertIfNegative val="0"/>
          <c:cat>
            <c:strRef>
              <c:f>'QTY SOLD BY INDUSTRY BY SLSMAN'!$B$6:$B$10</c:f>
              <c:strCache>
                <c:ptCount val="4"/>
                <c:pt idx="0">
                  <c:v>SALESMAN 1</c:v>
                </c:pt>
                <c:pt idx="1">
                  <c:v>SALESMAN 2</c:v>
                </c:pt>
                <c:pt idx="2">
                  <c:v>SALESMAN 3</c:v>
                </c:pt>
                <c:pt idx="3">
                  <c:v>SALESMAN 4</c:v>
                </c:pt>
              </c:strCache>
            </c:strRef>
          </c:cat>
          <c:val>
            <c:numRef>
              <c:f>'QTY SOLD BY INDUSTRY BY SLSMAN'!$G$6:$G$10</c:f>
              <c:numCache>
                <c:formatCode>General</c:formatCode>
                <c:ptCount val="4"/>
                <c:pt idx="0">
                  <c:v>254</c:v>
                </c:pt>
                <c:pt idx="1">
                  <c:v>338</c:v>
                </c:pt>
                <c:pt idx="2">
                  <c:v>315</c:v>
                </c:pt>
                <c:pt idx="3">
                  <c:v>363</c:v>
                </c:pt>
              </c:numCache>
            </c:numRef>
          </c:val>
        </c:ser>
        <c:dLbls>
          <c:showLegendKey val="0"/>
          <c:showVal val="0"/>
          <c:showCatName val="0"/>
          <c:showSerName val="0"/>
          <c:showPercent val="0"/>
          <c:showBubbleSize val="0"/>
        </c:dLbls>
        <c:gapWidth val="150"/>
        <c:shape val="box"/>
        <c:axId val="443002648"/>
        <c:axId val="443007744"/>
        <c:axId val="0"/>
      </c:bar3DChart>
      <c:catAx>
        <c:axId val="4430026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7744"/>
        <c:crosses val="autoZero"/>
        <c:auto val="1"/>
        <c:lblAlgn val="ctr"/>
        <c:lblOffset val="100"/>
        <c:noMultiLvlLbl val="0"/>
      </c:catAx>
      <c:valAx>
        <c:axId val="443007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264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REPORT.xlsx]SLS BY INDUSTRY BY CUST TYPE!PivotTable4</c:name>
    <c:fmtId val="5"/>
  </c:pivotSource>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pivotFmt>
      <c:pivotFmt>
        <c:idx val="1"/>
        <c:spPr>
          <a:solidFill>
            <a:schemeClr val="accent1"/>
          </a:solidFill>
          <a:ln w="25400">
            <a:solidFill>
              <a:schemeClr val="lt1"/>
            </a:solidFill>
          </a:ln>
          <a:effectLst/>
          <a:sp3d contourW="25400">
            <a:contourClr>
              <a:schemeClr val="lt1"/>
            </a:contourClr>
          </a:sp3d>
        </c:spPr>
        <c:marker>
          <c:symbol val="none"/>
        </c:marker>
      </c:pivotFmt>
      <c:pivotFmt>
        <c:idx val="2"/>
        <c:spPr>
          <a:solidFill>
            <a:schemeClr val="accent1"/>
          </a:solidFill>
          <a:ln w="25400">
            <a:solidFill>
              <a:schemeClr val="lt1"/>
            </a:solidFill>
          </a:ln>
          <a:effectLst/>
          <a:sp3d contourW="25400">
            <a:contourClr>
              <a:schemeClr val="lt1"/>
            </a:contourClr>
          </a:sp3d>
        </c:spPr>
        <c:marker>
          <c:symbol val="none"/>
        </c:marker>
      </c:pivotFmt>
      <c:pivotFmt>
        <c:idx val="3"/>
        <c:spPr>
          <a:solidFill>
            <a:schemeClr val="accent1"/>
          </a:solidFill>
          <a:ln w="25400">
            <a:solidFill>
              <a:schemeClr val="lt1"/>
            </a:solidFill>
          </a:ln>
          <a:effectLst/>
          <a:sp3d contourW="25400">
            <a:contourClr>
              <a:schemeClr val="lt1"/>
            </a:contourClr>
          </a:sp3d>
        </c:spPr>
        <c:marker>
          <c:symbol val="none"/>
        </c:marker>
      </c:pivotFmt>
      <c:pivotFmt>
        <c:idx val="4"/>
        <c:spPr>
          <a:solidFill>
            <a:schemeClr val="accent1"/>
          </a:solidFill>
          <a:ln w="25400">
            <a:solidFill>
              <a:schemeClr val="lt1"/>
            </a:solidFill>
          </a:ln>
          <a:effectLst/>
          <a:sp3d contourW="25400">
            <a:contourClr>
              <a:schemeClr val="lt1"/>
            </a:contourClr>
          </a:sp3d>
        </c:spPr>
        <c:marker>
          <c:symbol val="none"/>
        </c:marker>
      </c:pivotFmt>
      <c:pivotFmt>
        <c:idx val="5"/>
        <c:spPr>
          <a:solidFill>
            <a:schemeClr val="accent1"/>
          </a:solidFill>
          <a:ln w="25400">
            <a:solidFill>
              <a:schemeClr val="lt1"/>
            </a:solidFill>
          </a:ln>
          <a:effectLst/>
          <a:sp3d contourW="25400">
            <a:contourClr>
              <a:schemeClr val="lt1"/>
            </a:contourClr>
          </a:sp3d>
        </c:spPr>
        <c:marker>
          <c:symbol val="none"/>
        </c:marker>
      </c:pivotFmt>
      <c:pivotFmt>
        <c:idx val="6"/>
        <c:spPr>
          <a:solidFill>
            <a:schemeClr val="accent1"/>
          </a:solidFill>
          <a:ln w="25400">
            <a:solidFill>
              <a:schemeClr val="lt1"/>
            </a:solidFill>
          </a:ln>
          <a:effectLst/>
          <a:sp3d contourW="25400">
            <a:contourClr>
              <a:schemeClr val="lt1"/>
            </a:contourClr>
          </a:sp3d>
        </c:spPr>
      </c:pivotFmt>
      <c:pivotFmt>
        <c:idx val="7"/>
        <c:spPr>
          <a:solidFill>
            <a:schemeClr val="accent1"/>
          </a:solidFill>
          <a:ln w="25400">
            <a:solidFill>
              <a:schemeClr val="lt1"/>
            </a:solidFill>
          </a:ln>
          <a:effectLst/>
          <a:sp3d contourW="25400">
            <a:contourClr>
              <a:schemeClr val="lt1"/>
            </a:contourClr>
          </a:sp3d>
        </c:spPr>
      </c:pivotFmt>
      <c:pivotFmt>
        <c:idx val="8"/>
        <c:spPr>
          <a:solidFill>
            <a:schemeClr val="accent1"/>
          </a:solidFill>
          <a:ln w="25400">
            <a:solidFill>
              <a:schemeClr val="lt1"/>
            </a:solidFill>
          </a:ln>
          <a:effectLst/>
          <a:sp3d contourW="25400">
            <a:contourClr>
              <a:schemeClr val="lt1"/>
            </a:contourClr>
          </a:sp3d>
        </c:spPr>
      </c:pivotFmt>
      <c:pivotFmt>
        <c:idx val="9"/>
        <c:spPr>
          <a:solidFill>
            <a:schemeClr val="accent1"/>
          </a:solidFill>
          <a:ln w="25400">
            <a:solidFill>
              <a:schemeClr val="lt1"/>
            </a:solidFill>
          </a:ln>
          <a:effectLst/>
          <a:sp3d contourW="25400">
            <a:contourClr>
              <a:schemeClr val="lt1"/>
            </a:contourClr>
          </a:sp3d>
        </c:spPr>
      </c:pivotFmt>
      <c:pivotFmt>
        <c:idx val="10"/>
        <c:spPr>
          <a:solidFill>
            <a:schemeClr val="accent1"/>
          </a:solidFill>
          <a:ln w="25400">
            <a:solidFill>
              <a:schemeClr val="lt1"/>
            </a:solidFill>
          </a:ln>
          <a:effectLst/>
          <a:sp3d contourW="25400">
            <a:contourClr>
              <a:schemeClr val="lt1"/>
            </a:contourClr>
          </a:sp3d>
        </c:spPr>
      </c:pivotFmt>
      <c:pivotFmt>
        <c:idx val="11"/>
        <c:spPr>
          <a:solidFill>
            <a:schemeClr val="accent1"/>
          </a:solidFill>
          <a:ln w="25400">
            <a:solidFill>
              <a:schemeClr val="lt1"/>
            </a:solidFill>
          </a:ln>
          <a:effectLst/>
          <a:sp3d contourW="25400">
            <a:contourClr>
              <a:schemeClr val="lt1"/>
            </a:contourClr>
          </a:sp3d>
        </c:spPr>
        <c:marker>
          <c:symbol val="none"/>
        </c:marker>
      </c:pivotFmt>
      <c:pivotFmt>
        <c:idx val="12"/>
        <c:spPr>
          <a:solidFill>
            <a:schemeClr val="accent1"/>
          </a:solidFill>
          <a:ln w="25400">
            <a:solidFill>
              <a:schemeClr val="lt1"/>
            </a:solidFill>
          </a:ln>
          <a:effectLst/>
          <a:sp3d contourW="25400">
            <a:contourClr>
              <a:schemeClr val="lt1"/>
            </a:contourClr>
          </a:sp3d>
        </c:spPr>
      </c:pivotFmt>
      <c:pivotFmt>
        <c:idx val="13"/>
        <c:spPr>
          <a:solidFill>
            <a:schemeClr val="accent1"/>
          </a:solidFill>
          <a:ln w="25400">
            <a:solidFill>
              <a:schemeClr val="lt1"/>
            </a:solidFill>
          </a:ln>
          <a:effectLst/>
          <a:sp3d contourW="25400">
            <a:contourClr>
              <a:schemeClr val="lt1"/>
            </a:contourClr>
          </a:sp3d>
        </c:spPr>
      </c:pivotFmt>
      <c:pivotFmt>
        <c:idx val="14"/>
        <c:spPr>
          <a:solidFill>
            <a:schemeClr val="accent1"/>
          </a:solidFill>
          <a:ln w="25400">
            <a:solidFill>
              <a:schemeClr val="lt1"/>
            </a:solidFill>
          </a:ln>
          <a:effectLst/>
          <a:sp3d contourW="25400">
            <a:contourClr>
              <a:schemeClr val="lt1"/>
            </a:contourClr>
          </a:sp3d>
        </c:spPr>
      </c:pivotFmt>
      <c:pivotFmt>
        <c:idx val="15"/>
        <c:spPr>
          <a:solidFill>
            <a:schemeClr val="accent1"/>
          </a:solidFill>
          <a:ln w="25400">
            <a:solidFill>
              <a:schemeClr val="lt1"/>
            </a:solidFill>
          </a:ln>
          <a:effectLst/>
          <a:sp3d contourW="25400">
            <a:contourClr>
              <a:schemeClr val="lt1"/>
            </a:contourClr>
          </a:sp3d>
        </c:spPr>
      </c:pivotFmt>
      <c:pivotFmt>
        <c:idx val="16"/>
        <c:spPr>
          <a:solidFill>
            <a:schemeClr val="accent1"/>
          </a:solidFill>
          <a:ln w="25400">
            <a:solidFill>
              <a:schemeClr val="lt1"/>
            </a:solidFill>
          </a:ln>
          <a:effectLst/>
          <a:sp3d contourW="25400">
            <a:contourClr>
              <a:schemeClr val="lt1"/>
            </a:contourClr>
          </a:sp3d>
        </c:spPr>
      </c:pivotFmt>
      <c:pivotFmt>
        <c:idx val="17"/>
        <c:spPr>
          <a:solidFill>
            <a:schemeClr val="accent1"/>
          </a:solidFill>
          <a:ln w="25400">
            <a:solidFill>
              <a:schemeClr val="lt1"/>
            </a:solidFill>
          </a:ln>
          <a:effectLst/>
          <a:sp3d contourW="25400">
            <a:contourClr>
              <a:schemeClr val="lt1"/>
            </a:contourClr>
          </a:sp3d>
        </c:spPr>
        <c:marker>
          <c:symbol val="none"/>
        </c:marker>
      </c:pivotFmt>
      <c:pivotFmt>
        <c:idx val="18"/>
        <c:spPr>
          <a:solidFill>
            <a:schemeClr val="accent1"/>
          </a:solidFill>
          <a:ln w="25400">
            <a:solidFill>
              <a:schemeClr val="lt1"/>
            </a:solidFill>
          </a:ln>
          <a:effectLst/>
          <a:sp3d contourW="25400">
            <a:contourClr>
              <a:schemeClr val="lt1"/>
            </a:contourClr>
          </a:sp3d>
        </c:spPr>
      </c:pivotFmt>
      <c:pivotFmt>
        <c:idx val="19"/>
        <c:spPr>
          <a:solidFill>
            <a:schemeClr val="accent1"/>
          </a:solidFill>
          <a:ln w="25400">
            <a:solidFill>
              <a:schemeClr val="lt1"/>
            </a:solidFill>
          </a:ln>
          <a:effectLst/>
          <a:sp3d contourW="25400">
            <a:contourClr>
              <a:schemeClr val="lt1"/>
            </a:contourClr>
          </a:sp3d>
        </c:spPr>
      </c:pivotFmt>
      <c:pivotFmt>
        <c:idx val="20"/>
        <c:spPr>
          <a:solidFill>
            <a:schemeClr val="accent1"/>
          </a:solidFill>
          <a:ln w="25400">
            <a:solidFill>
              <a:schemeClr val="lt1"/>
            </a:solidFill>
          </a:ln>
          <a:effectLst/>
          <a:sp3d contourW="25400">
            <a:contourClr>
              <a:schemeClr val="lt1"/>
            </a:contourClr>
          </a:sp3d>
        </c:spPr>
      </c:pivotFmt>
      <c:pivotFmt>
        <c:idx val="21"/>
        <c:spPr>
          <a:solidFill>
            <a:schemeClr val="accent1"/>
          </a:solidFill>
          <a:ln w="25400">
            <a:solidFill>
              <a:schemeClr val="lt1"/>
            </a:solidFill>
          </a:ln>
          <a:effectLst/>
          <a:sp3d contourW="25400">
            <a:contourClr>
              <a:schemeClr val="lt1"/>
            </a:contourClr>
          </a:sp3d>
        </c:spPr>
      </c:pivotFmt>
      <c:pivotFmt>
        <c:idx val="22"/>
        <c:spPr>
          <a:solidFill>
            <a:schemeClr val="accent1"/>
          </a:solidFill>
          <a:ln w="25400">
            <a:solidFill>
              <a:schemeClr val="lt1"/>
            </a:solidFill>
          </a:ln>
          <a:effectLst/>
          <a:sp3d contourW="25400">
            <a:contourClr>
              <a:schemeClr val="lt1"/>
            </a:contourClr>
          </a:sp3d>
        </c:spPr>
      </c:pivotFmt>
      <c:pivotFmt>
        <c:idx val="23"/>
        <c:spPr>
          <a:solidFill>
            <a:schemeClr val="accent1"/>
          </a:solidFill>
          <a:ln w="25400">
            <a:solidFill>
              <a:schemeClr val="lt1"/>
            </a:solidFill>
          </a:ln>
          <a:effectLst/>
          <a:sp3d contourW="25400">
            <a:contourClr>
              <a:schemeClr val="lt1"/>
            </a:contourClr>
          </a:sp3d>
        </c:spPr>
        <c:marker>
          <c:symbol val="none"/>
        </c:marker>
      </c:pivotFmt>
      <c:pivotFmt>
        <c:idx val="24"/>
        <c:spPr>
          <a:solidFill>
            <a:schemeClr val="accent1"/>
          </a:solidFill>
          <a:ln w="25400">
            <a:solidFill>
              <a:schemeClr val="lt1"/>
            </a:solidFill>
          </a:ln>
          <a:effectLst/>
          <a:sp3d contourW="25400">
            <a:contourClr>
              <a:schemeClr val="lt1"/>
            </a:contourClr>
          </a:sp3d>
        </c:spPr>
      </c:pivotFmt>
      <c:pivotFmt>
        <c:idx val="25"/>
        <c:spPr>
          <a:solidFill>
            <a:schemeClr val="accent1"/>
          </a:solidFill>
          <a:ln w="25400">
            <a:solidFill>
              <a:schemeClr val="lt1"/>
            </a:solidFill>
          </a:ln>
          <a:effectLst/>
          <a:sp3d contourW="25400">
            <a:contourClr>
              <a:schemeClr val="lt1"/>
            </a:contourClr>
          </a:sp3d>
        </c:spPr>
      </c:pivotFmt>
      <c:pivotFmt>
        <c:idx val="26"/>
        <c:spPr>
          <a:solidFill>
            <a:schemeClr val="accent1"/>
          </a:solidFill>
          <a:ln w="25400">
            <a:solidFill>
              <a:schemeClr val="lt1"/>
            </a:solidFill>
          </a:ln>
          <a:effectLst/>
          <a:sp3d contourW="25400">
            <a:contourClr>
              <a:schemeClr val="lt1"/>
            </a:contourClr>
          </a:sp3d>
        </c:spPr>
      </c:pivotFmt>
      <c:pivotFmt>
        <c:idx val="27"/>
        <c:spPr>
          <a:solidFill>
            <a:schemeClr val="accent1"/>
          </a:solidFill>
          <a:ln w="25400">
            <a:solidFill>
              <a:schemeClr val="lt1"/>
            </a:solidFill>
          </a:ln>
          <a:effectLst/>
          <a:sp3d contourW="25400">
            <a:contourClr>
              <a:schemeClr val="lt1"/>
            </a:contourClr>
          </a:sp3d>
        </c:spPr>
      </c:pivotFmt>
      <c:pivotFmt>
        <c:idx val="28"/>
        <c:spPr>
          <a:solidFill>
            <a:schemeClr val="accent1"/>
          </a:solidFill>
          <a:ln w="25400">
            <a:solidFill>
              <a:schemeClr val="lt1"/>
            </a:solidFill>
          </a:ln>
          <a:effectLst/>
          <a:sp3d contourW="25400">
            <a:contourClr>
              <a:schemeClr val="lt1"/>
            </a:contourClr>
          </a:sp3d>
        </c:spPr>
      </c:pivotFmt>
      <c:pivotFmt>
        <c:idx val="29"/>
        <c:spPr>
          <a:solidFill>
            <a:schemeClr val="accent1"/>
          </a:solidFill>
          <a:ln w="25400">
            <a:solidFill>
              <a:schemeClr val="lt1"/>
            </a:solidFill>
          </a:ln>
          <a:effectLst/>
          <a:sp3d contourW="25400">
            <a:contourClr>
              <a:schemeClr val="lt1"/>
            </a:contourClr>
          </a:sp3d>
        </c:spPr>
        <c:marker>
          <c:symbol val="none"/>
        </c:marker>
      </c:pivotFmt>
      <c:pivotFmt>
        <c:idx val="30"/>
        <c:spPr>
          <a:solidFill>
            <a:schemeClr val="accent1"/>
          </a:solidFill>
          <a:ln w="25400">
            <a:solidFill>
              <a:schemeClr val="lt1"/>
            </a:solidFill>
          </a:ln>
          <a:effectLst/>
          <a:sp3d contourW="25400">
            <a:contourClr>
              <a:schemeClr val="lt1"/>
            </a:contourClr>
          </a:sp3d>
        </c:spPr>
      </c:pivotFmt>
      <c:pivotFmt>
        <c:idx val="31"/>
        <c:spPr>
          <a:solidFill>
            <a:schemeClr val="accent1"/>
          </a:solidFill>
          <a:ln w="25400">
            <a:solidFill>
              <a:schemeClr val="lt1"/>
            </a:solidFill>
          </a:ln>
          <a:effectLst/>
          <a:sp3d contourW="25400">
            <a:contourClr>
              <a:schemeClr val="lt1"/>
            </a:contourClr>
          </a:sp3d>
        </c:spPr>
      </c:pivotFmt>
      <c:pivotFmt>
        <c:idx val="32"/>
        <c:spPr>
          <a:solidFill>
            <a:schemeClr val="accent1"/>
          </a:solidFill>
          <a:ln w="25400">
            <a:solidFill>
              <a:schemeClr val="lt1"/>
            </a:solidFill>
          </a:ln>
          <a:effectLst/>
          <a:sp3d contourW="25400">
            <a:contourClr>
              <a:schemeClr val="lt1"/>
            </a:contourClr>
          </a:sp3d>
        </c:spPr>
      </c:pivotFmt>
      <c:pivotFmt>
        <c:idx val="33"/>
        <c:spPr>
          <a:solidFill>
            <a:schemeClr val="accent1"/>
          </a:solidFill>
          <a:ln w="25400">
            <a:solidFill>
              <a:schemeClr val="lt1"/>
            </a:solidFill>
          </a:ln>
          <a:effectLst/>
          <a:sp3d contourW="25400">
            <a:contourClr>
              <a:schemeClr val="lt1"/>
            </a:contourClr>
          </a:sp3d>
        </c:spPr>
      </c:pivotFmt>
      <c:pivotFmt>
        <c:idx val="3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'SLS BY INDUSTRY BY CUST TYPE'!$C$3:$C$4</c:f>
              <c:strCache>
                <c:ptCount val="1"/>
                <c:pt idx="0">
                  <c:v>CUSTTYPE 1</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cat>
            <c:strRef>
              <c:f>'SLS BY INDUSTRY BY CUST TYPE'!$B$5:$B$10</c:f>
              <c:strCache>
                <c:ptCount val="5"/>
                <c:pt idx="0">
                  <c:v>CUSTIND 1</c:v>
                </c:pt>
                <c:pt idx="1">
                  <c:v>CUSTIND 2</c:v>
                </c:pt>
                <c:pt idx="2">
                  <c:v>CUSTIND 3</c:v>
                </c:pt>
                <c:pt idx="3">
                  <c:v>CUSTIND 4</c:v>
                </c:pt>
                <c:pt idx="4">
                  <c:v>CUSTIND 5</c:v>
                </c:pt>
              </c:strCache>
            </c:strRef>
          </c:cat>
          <c:val>
            <c:numRef>
              <c:f>'SLS BY INDUSTRY BY CUST TYPE'!$C$5:$C$10</c:f>
              <c:numCache>
                <c:formatCode>_("$"* #,##0_);_("$"* \(#,##0\);_("$"* "-"??_);_(@_)</c:formatCode>
                <c:ptCount val="5"/>
                <c:pt idx="0">
                  <c:v>1831649.0799999998</c:v>
                </c:pt>
                <c:pt idx="1">
                  <c:v>2295629.52</c:v>
                </c:pt>
                <c:pt idx="2">
                  <c:v>2835945.7399999998</c:v>
                </c:pt>
                <c:pt idx="3">
                  <c:v>3014014.99</c:v>
                </c:pt>
                <c:pt idx="4">
                  <c:v>653948.66999999993</c:v>
                </c:pt>
              </c:numCache>
            </c:numRef>
          </c:val>
        </c:ser>
        <c:ser>
          <c:idx val="1"/>
          <c:order val="1"/>
          <c:tx>
            <c:strRef>
              <c:f>'SLS BY INDUSTRY BY CUST TYPE'!$D$3:$D$4</c:f>
              <c:strCache>
                <c:ptCount val="1"/>
                <c:pt idx="0">
                  <c:v>CUSTTYPE 2</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cat>
            <c:strRef>
              <c:f>'SLS BY INDUSTRY BY CUST TYPE'!$B$5:$B$10</c:f>
              <c:strCache>
                <c:ptCount val="5"/>
                <c:pt idx="0">
                  <c:v>CUSTIND 1</c:v>
                </c:pt>
                <c:pt idx="1">
                  <c:v>CUSTIND 2</c:v>
                </c:pt>
                <c:pt idx="2">
                  <c:v>CUSTIND 3</c:v>
                </c:pt>
                <c:pt idx="3">
                  <c:v>CUSTIND 4</c:v>
                </c:pt>
                <c:pt idx="4">
                  <c:v>CUSTIND 5</c:v>
                </c:pt>
              </c:strCache>
            </c:strRef>
          </c:cat>
          <c:val>
            <c:numRef>
              <c:f>'SLS BY INDUSTRY BY CUST TYPE'!$D$5:$D$10</c:f>
              <c:numCache>
                <c:formatCode>_("$"* #,##0_);_("$"* \(#,##0\);_("$"* "-"??_);_(@_)</c:formatCode>
                <c:ptCount val="5"/>
                <c:pt idx="0">
                  <c:v>1758262.7299999997</c:v>
                </c:pt>
                <c:pt idx="1">
                  <c:v>3952473.8000000003</c:v>
                </c:pt>
                <c:pt idx="2">
                  <c:v>2629681.1999999997</c:v>
                </c:pt>
                <c:pt idx="3">
                  <c:v>2941410.2799999993</c:v>
                </c:pt>
                <c:pt idx="4">
                  <c:v>3916399.31</c:v>
                </c:pt>
              </c:numCache>
            </c:numRef>
          </c:val>
        </c:ser>
        <c:ser>
          <c:idx val="2"/>
          <c:order val="2"/>
          <c:tx>
            <c:strRef>
              <c:f>'SLS BY INDUSTRY BY CUST TYPE'!$E$3:$E$4</c:f>
              <c:strCache>
                <c:ptCount val="1"/>
                <c:pt idx="0">
                  <c:v>CUSTTYPE 3</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cat>
            <c:strRef>
              <c:f>'SLS BY INDUSTRY BY CUST TYPE'!$B$5:$B$10</c:f>
              <c:strCache>
                <c:ptCount val="5"/>
                <c:pt idx="0">
                  <c:v>CUSTIND 1</c:v>
                </c:pt>
                <c:pt idx="1">
                  <c:v>CUSTIND 2</c:v>
                </c:pt>
                <c:pt idx="2">
                  <c:v>CUSTIND 3</c:v>
                </c:pt>
                <c:pt idx="3">
                  <c:v>CUSTIND 4</c:v>
                </c:pt>
                <c:pt idx="4">
                  <c:v>CUSTIND 5</c:v>
                </c:pt>
              </c:strCache>
            </c:strRef>
          </c:cat>
          <c:val>
            <c:numRef>
              <c:f>'SLS BY INDUSTRY BY CUST TYPE'!$E$5:$E$10</c:f>
              <c:numCache>
                <c:formatCode>_("$"* #,##0_);_("$"* \(#,##0\);_("$"* "-"??_);_(@_)</c:formatCode>
                <c:ptCount val="5"/>
                <c:pt idx="0">
                  <c:v>2665735.2099999995</c:v>
                </c:pt>
                <c:pt idx="1">
                  <c:v>2749442.5200000005</c:v>
                </c:pt>
                <c:pt idx="2">
                  <c:v>2881485.13</c:v>
                </c:pt>
                <c:pt idx="3">
                  <c:v>1314139.7499999998</c:v>
                </c:pt>
                <c:pt idx="4">
                  <c:v>2488119.56</c:v>
                </c:pt>
              </c:numCache>
            </c:numRef>
          </c:val>
        </c:ser>
        <c:ser>
          <c:idx val="3"/>
          <c:order val="3"/>
          <c:tx>
            <c:strRef>
              <c:f>'SLS BY INDUSTRY BY CUST TYPE'!$F$3:$F$4</c:f>
              <c:strCache>
                <c:ptCount val="1"/>
                <c:pt idx="0">
                  <c:v>CUSTTYPE 4</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cat>
            <c:strRef>
              <c:f>'SLS BY INDUSTRY BY CUST TYPE'!$B$5:$B$10</c:f>
              <c:strCache>
                <c:ptCount val="5"/>
                <c:pt idx="0">
                  <c:v>CUSTIND 1</c:v>
                </c:pt>
                <c:pt idx="1">
                  <c:v>CUSTIND 2</c:v>
                </c:pt>
                <c:pt idx="2">
                  <c:v>CUSTIND 3</c:v>
                </c:pt>
                <c:pt idx="3">
                  <c:v>CUSTIND 4</c:v>
                </c:pt>
                <c:pt idx="4">
                  <c:v>CUSTIND 5</c:v>
                </c:pt>
              </c:strCache>
            </c:strRef>
          </c:cat>
          <c:val>
            <c:numRef>
              <c:f>'SLS BY INDUSTRY BY CUST TYPE'!$F$5:$F$10</c:f>
              <c:numCache>
                <c:formatCode>_("$"* #,##0_);_("$"* \(#,##0\);_("$"* "-"??_);_(@_)</c:formatCode>
                <c:ptCount val="5"/>
                <c:pt idx="0">
                  <c:v>1284704</c:v>
                </c:pt>
                <c:pt idx="1">
                  <c:v>2002534.81</c:v>
                </c:pt>
                <c:pt idx="2">
                  <c:v>2251466.3200000003</c:v>
                </c:pt>
                <c:pt idx="3">
                  <c:v>4903330.55</c:v>
                </c:pt>
                <c:pt idx="4">
                  <c:v>4323475.879999999</c:v>
                </c:pt>
              </c:numCache>
            </c:numRef>
          </c:val>
        </c:ser>
        <c:ser>
          <c:idx val="4"/>
          <c:order val="4"/>
          <c:tx>
            <c:strRef>
              <c:f>'SLS BY INDUSTRY BY CUST TYPE'!$G$3:$G$4</c:f>
              <c:strCache>
                <c:ptCount val="1"/>
                <c:pt idx="0">
                  <c:v>CUSTTYPE 5</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cat>
            <c:strRef>
              <c:f>'SLS BY INDUSTRY BY CUST TYPE'!$B$5:$B$10</c:f>
              <c:strCache>
                <c:ptCount val="5"/>
                <c:pt idx="0">
                  <c:v>CUSTIND 1</c:v>
                </c:pt>
                <c:pt idx="1">
                  <c:v>CUSTIND 2</c:v>
                </c:pt>
                <c:pt idx="2">
                  <c:v>CUSTIND 3</c:v>
                </c:pt>
                <c:pt idx="3">
                  <c:v>CUSTIND 4</c:v>
                </c:pt>
                <c:pt idx="4">
                  <c:v>CUSTIND 5</c:v>
                </c:pt>
              </c:strCache>
            </c:strRef>
          </c:cat>
          <c:val>
            <c:numRef>
              <c:f>'SLS BY INDUSTRY BY CUST TYPE'!$G$5:$G$10</c:f>
              <c:numCache>
                <c:formatCode>_("$"* #,##0_);_("$"* \(#,##0\);_("$"* "-"??_);_(@_)</c:formatCode>
                <c:ptCount val="5"/>
                <c:pt idx="0">
                  <c:v>1490672.2100000002</c:v>
                </c:pt>
                <c:pt idx="1">
                  <c:v>4797270.6300000008</c:v>
                </c:pt>
                <c:pt idx="2">
                  <c:v>1439671.32</c:v>
                </c:pt>
                <c:pt idx="3">
                  <c:v>2997019.3700000006</c:v>
                </c:pt>
                <c:pt idx="4">
                  <c:v>1397972.32</c:v>
                </c:pt>
              </c:numCache>
            </c:numRef>
          </c:val>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REPORT.xlsx]SLS BY INDUSTRY BY SLSMAN!PivotTable4</c:name>
    <c:fmtId val="1"/>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s>
    <c:plotArea>
      <c:layout/>
      <c:barChart>
        <c:barDir val="col"/>
        <c:grouping val="clustered"/>
        <c:varyColors val="0"/>
        <c:ser>
          <c:idx val="0"/>
          <c:order val="0"/>
          <c:tx>
            <c:strRef>
              <c:f>'SLS BY INDUSTRY BY SLSMAN'!$B$2:$B$3</c:f>
              <c:strCache>
                <c:ptCount val="1"/>
                <c:pt idx="0">
                  <c:v>SALESMAN 1</c:v>
                </c:pt>
              </c:strCache>
            </c:strRef>
          </c:tx>
          <c:spPr>
            <a:solidFill>
              <a:schemeClr val="accent1"/>
            </a:solidFill>
            <a:ln>
              <a:noFill/>
            </a:ln>
            <a:effectLst/>
          </c:spPr>
          <c:invertIfNegative val="0"/>
          <c:cat>
            <c:strRef>
              <c:f>'SLS BY INDUSTRY BY SLSMAN'!$A$4:$A$9</c:f>
              <c:strCache>
                <c:ptCount val="5"/>
                <c:pt idx="0">
                  <c:v>CUSTIND 1</c:v>
                </c:pt>
                <c:pt idx="1">
                  <c:v>CUSTIND 2</c:v>
                </c:pt>
                <c:pt idx="2">
                  <c:v>CUSTIND 3</c:v>
                </c:pt>
                <c:pt idx="3">
                  <c:v>CUSTIND 4</c:v>
                </c:pt>
                <c:pt idx="4">
                  <c:v>CUSTIND 5</c:v>
                </c:pt>
              </c:strCache>
            </c:strRef>
          </c:cat>
          <c:val>
            <c:numRef>
              <c:f>'SLS BY INDUSTRY BY SLSMAN'!$B$4:$B$9</c:f>
              <c:numCache>
                <c:formatCode>_("$"* #,##0_);_("$"* \(#,##0\);_("$"* "-"??_);_(@_)</c:formatCode>
                <c:ptCount val="5"/>
                <c:pt idx="0">
                  <c:v>1969459.1999999993</c:v>
                </c:pt>
                <c:pt idx="1">
                  <c:v>4372693.3</c:v>
                </c:pt>
                <c:pt idx="2">
                  <c:v>3671845.51</c:v>
                </c:pt>
                <c:pt idx="3">
                  <c:v>4210801.1400000015</c:v>
                </c:pt>
                <c:pt idx="4">
                  <c:v>2561585.3600000003</c:v>
                </c:pt>
              </c:numCache>
            </c:numRef>
          </c:val>
        </c:ser>
        <c:ser>
          <c:idx val="1"/>
          <c:order val="1"/>
          <c:tx>
            <c:strRef>
              <c:f>'SLS BY INDUSTRY BY SLSMAN'!$C$2:$C$3</c:f>
              <c:strCache>
                <c:ptCount val="1"/>
                <c:pt idx="0">
                  <c:v>SALESMAN 2</c:v>
                </c:pt>
              </c:strCache>
            </c:strRef>
          </c:tx>
          <c:spPr>
            <a:solidFill>
              <a:schemeClr val="accent2"/>
            </a:solidFill>
            <a:ln>
              <a:noFill/>
            </a:ln>
            <a:effectLst/>
          </c:spPr>
          <c:invertIfNegative val="0"/>
          <c:cat>
            <c:strRef>
              <c:f>'SLS BY INDUSTRY BY SLSMAN'!$A$4:$A$9</c:f>
              <c:strCache>
                <c:ptCount val="5"/>
                <c:pt idx="0">
                  <c:v>CUSTIND 1</c:v>
                </c:pt>
                <c:pt idx="1">
                  <c:v>CUSTIND 2</c:v>
                </c:pt>
                <c:pt idx="2">
                  <c:v>CUSTIND 3</c:v>
                </c:pt>
                <c:pt idx="3">
                  <c:v>CUSTIND 4</c:v>
                </c:pt>
                <c:pt idx="4">
                  <c:v>CUSTIND 5</c:v>
                </c:pt>
              </c:strCache>
            </c:strRef>
          </c:cat>
          <c:val>
            <c:numRef>
              <c:f>'SLS BY INDUSTRY BY SLSMAN'!$C$4:$C$9</c:f>
              <c:numCache>
                <c:formatCode>_("$"* #,##0_);_("$"* \(#,##0\);_("$"* "-"??_);_(@_)</c:formatCode>
                <c:ptCount val="5"/>
                <c:pt idx="0">
                  <c:v>1845224.38</c:v>
                </c:pt>
                <c:pt idx="1">
                  <c:v>3696805.63</c:v>
                </c:pt>
                <c:pt idx="2">
                  <c:v>3110135.4000000004</c:v>
                </c:pt>
                <c:pt idx="3">
                  <c:v>4436455.26</c:v>
                </c:pt>
                <c:pt idx="4">
                  <c:v>3765093.3499999996</c:v>
                </c:pt>
              </c:numCache>
            </c:numRef>
          </c:val>
        </c:ser>
        <c:ser>
          <c:idx val="2"/>
          <c:order val="2"/>
          <c:tx>
            <c:strRef>
              <c:f>'SLS BY INDUSTRY BY SLSMAN'!$D$2:$D$3</c:f>
              <c:strCache>
                <c:ptCount val="1"/>
                <c:pt idx="0">
                  <c:v>SALESMAN 3</c:v>
                </c:pt>
              </c:strCache>
            </c:strRef>
          </c:tx>
          <c:spPr>
            <a:solidFill>
              <a:schemeClr val="accent3"/>
            </a:solidFill>
            <a:ln>
              <a:noFill/>
            </a:ln>
            <a:effectLst/>
          </c:spPr>
          <c:invertIfNegative val="0"/>
          <c:cat>
            <c:strRef>
              <c:f>'SLS BY INDUSTRY BY SLSMAN'!$A$4:$A$9</c:f>
              <c:strCache>
                <c:ptCount val="5"/>
                <c:pt idx="0">
                  <c:v>CUSTIND 1</c:v>
                </c:pt>
                <c:pt idx="1">
                  <c:v>CUSTIND 2</c:v>
                </c:pt>
                <c:pt idx="2">
                  <c:v>CUSTIND 3</c:v>
                </c:pt>
                <c:pt idx="3">
                  <c:v>CUSTIND 4</c:v>
                </c:pt>
                <c:pt idx="4">
                  <c:v>CUSTIND 5</c:v>
                </c:pt>
              </c:strCache>
            </c:strRef>
          </c:cat>
          <c:val>
            <c:numRef>
              <c:f>'SLS BY INDUSTRY BY SLSMAN'!$D$4:$D$9</c:f>
              <c:numCache>
                <c:formatCode>_("$"* #,##0_);_("$"* \(#,##0\);_("$"* "-"??_);_(@_)</c:formatCode>
                <c:ptCount val="5"/>
                <c:pt idx="0">
                  <c:v>2879176.5300000003</c:v>
                </c:pt>
                <c:pt idx="1">
                  <c:v>3216134.72</c:v>
                </c:pt>
                <c:pt idx="2">
                  <c:v>2959248.5800000005</c:v>
                </c:pt>
                <c:pt idx="3">
                  <c:v>3394990.2600000002</c:v>
                </c:pt>
                <c:pt idx="4">
                  <c:v>3711217</c:v>
                </c:pt>
              </c:numCache>
            </c:numRef>
          </c:val>
        </c:ser>
        <c:ser>
          <c:idx val="3"/>
          <c:order val="3"/>
          <c:tx>
            <c:strRef>
              <c:f>'SLS BY INDUSTRY BY SLSMAN'!$E$2:$E$3</c:f>
              <c:strCache>
                <c:ptCount val="1"/>
                <c:pt idx="0">
                  <c:v>SALESMAN 4</c:v>
                </c:pt>
              </c:strCache>
            </c:strRef>
          </c:tx>
          <c:spPr>
            <a:solidFill>
              <a:schemeClr val="accent4"/>
            </a:solidFill>
            <a:ln>
              <a:noFill/>
            </a:ln>
            <a:effectLst/>
          </c:spPr>
          <c:invertIfNegative val="0"/>
          <c:cat>
            <c:strRef>
              <c:f>'SLS BY INDUSTRY BY SLSMAN'!$A$4:$A$9</c:f>
              <c:strCache>
                <c:ptCount val="5"/>
                <c:pt idx="0">
                  <c:v>CUSTIND 1</c:v>
                </c:pt>
                <c:pt idx="1">
                  <c:v>CUSTIND 2</c:v>
                </c:pt>
                <c:pt idx="2">
                  <c:v>CUSTIND 3</c:v>
                </c:pt>
                <c:pt idx="3">
                  <c:v>CUSTIND 4</c:v>
                </c:pt>
                <c:pt idx="4">
                  <c:v>CUSTIND 5</c:v>
                </c:pt>
              </c:strCache>
            </c:strRef>
          </c:cat>
          <c:val>
            <c:numRef>
              <c:f>'SLS BY INDUSTRY BY SLSMAN'!$E$4:$E$9</c:f>
              <c:numCache>
                <c:formatCode>_("$"* #,##0_);_("$"* \(#,##0\);_("$"* "-"??_);_(@_)</c:formatCode>
                <c:ptCount val="5"/>
                <c:pt idx="0">
                  <c:v>2337163.1199999992</c:v>
                </c:pt>
                <c:pt idx="1">
                  <c:v>4511717.6300000008</c:v>
                </c:pt>
                <c:pt idx="2">
                  <c:v>2264234.2999999998</c:v>
                </c:pt>
                <c:pt idx="3">
                  <c:v>3127668.2799999993</c:v>
                </c:pt>
                <c:pt idx="4">
                  <c:v>2742020.03</c:v>
                </c:pt>
              </c:numCache>
            </c:numRef>
          </c:val>
        </c:ser>
        <c:ser>
          <c:idx val="4"/>
          <c:order val="4"/>
          <c:tx>
            <c:strRef>
              <c:f>'SLS BY INDUSTRY BY SLSMAN'!$F$2:$F$3</c:f>
              <c:strCache>
                <c:ptCount val="1"/>
                <c:pt idx="0">
                  <c:v>SALESMAN 5</c:v>
                </c:pt>
              </c:strCache>
            </c:strRef>
          </c:tx>
          <c:spPr>
            <a:solidFill>
              <a:schemeClr val="accent5"/>
            </a:solidFill>
            <a:ln>
              <a:noFill/>
            </a:ln>
            <a:effectLst/>
          </c:spPr>
          <c:invertIfNegative val="0"/>
          <c:cat>
            <c:strRef>
              <c:f>'SLS BY INDUSTRY BY SLSMAN'!$A$4:$A$9</c:f>
              <c:strCache>
                <c:ptCount val="5"/>
                <c:pt idx="0">
                  <c:v>CUSTIND 1</c:v>
                </c:pt>
                <c:pt idx="1">
                  <c:v>CUSTIND 2</c:v>
                </c:pt>
                <c:pt idx="2">
                  <c:v>CUSTIND 3</c:v>
                </c:pt>
                <c:pt idx="3">
                  <c:v>CUSTIND 4</c:v>
                </c:pt>
                <c:pt idx="4">
                  <c:v>CUSTIND 5</c:v>
                </c:pt>
              </c:strCache>
            </c:strRef>
          </c:cat>
          <c:val>
            <c:numRef>
              <c:f>'SLS BY INDUSTRY BY SLSMAN'!$F$4:$F$9</c:f>
              <c:numCache>
                <c:formatCode>_("$"* #,##0_);_("$"* \(#,##0\);_("$"* "-"??_);_(@_)</c:formatCode>
                <c:ptCount val="5"/>
                <c:pt idx="2">
                  <c:v>32785.919999999998</c:v>
                </c:pt>
              </c:numCache>
            </c:numRef>
          </c:val>
        </c:ser>
        <c:dLbls>
          <c:showLegendKey val="0"/>
          <c:showVal val="0"/>
          <c:showCatName val="0"/>
          <c:showSerName val="0"/>
          <c:showPercent val="0"/>
          <c:showBubbleSize val="0"/>
        </c:dLbls>
        <c:gapWidth val="219"/>
        <c:overlap val="-27"/>
        <c:axId val="397137216"/>
        <c:axId val="182970296"/>
      </c:barChart>
      <c:catAx>
        <c:axId val="39713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970296"/>
        <c:crosses val="autoZero"/>
        <c:auto val="1"/>
        <c:lblAlgn val="ctr"/>
        <c:lblOffset val="100"/>
        <c:noMultiLvlLbl val="0"/>
      </c:catAx>
      <c:valAx>
        <c:axId val="1829702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13721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REPORT.xlsx]CROSS REGION SHIPMENTS!PivotTable2</c:name>
    <c:fmtId val="1"/>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
        <c:idx val="2"/>
        <c:spPr>
          <a:solidFill>
            <a:schemeClr val="accent1"/>
          </a:solidFill>
          <a:ln>
            <a:noFill/>
          </a:ln>
          <a:effectLst/>
          <a:sp3d/>
        </c:spPr>
        <c:marker>
          <c:symbol val="none"/>
        </c:marker>
      </c:pivotFmt>
      <c:pivotFmt>
        <c:idx val="3"/>
        <c:spPr>
          <a:solidFill>
            <a:schemeClr val="accent1"/>
          </a:solidFill>
          <a:ln>
            <a:noFill/>
          </a:ln>
          <a:effectLst/>
          <a:sp3d/>
        </c:spPr>
        <c:marker>
          <c:symbol val="none"/>
        </c:marker>
      </c:pivotFmt>
      <c:pivotFmt>
        <c:idx val="4"/>
        <c:spPr>
          <a:solidFill>
            <a:schemeClr val="accent1"/>
          </a:solidFill>
          <a:ln>
            <a:noFill/>
          </a:ln>
          <a:effectLst/>
          <a:sp3d/>
        </c:spPr>
        <c:marker>
          <c:symbol val="none"/>
        </c:marker>
      </c:pivotFmt>
      <c:pivotFmt>
        <c:idx val="5"/>
        <c:spPr>
          <a:solidFill>
            <a:schemeClr val="accent1"/>
          </a:solidFill>
          <a:ln>
            <a:noFill/>
          </a:ln>
          <a:effectLst/>
          <a:sp3d/>
        </c:spPr>
        <c:marker>
          <c:symbol val="none"/>
        </c:marker>
      </c:pivotFmt>
      <c:pivotFmt>
        <c:idx val="6"/>
        <c:spPr>
          <a:solidFill>
            <a:schemeClr val="accent1"/>
          </a:solidFill>
          <a:ln>
            <a:noFill/>
          </a:ln>
          <a:effectLst/>
          <a:sp3d/>
        </c:spPr>
        <c:marker>
          <c:symbol val="none"/>
        </c:marker>
      </c:pivotFmt>
      <c:pivotFmt>
        <c:idx val="7"/>
        <c:spPr>
          <a:solidFill>
            <a:schemeClr val="accent1"/>
          </a:solidFill>
          <a:ln>
            <a:noFill/>
          </a:ln>
          <a:effectLst/>
          <a:sp3d/>
        </c:spPr>
        <c:marker>
          <c:symbol val="none"/>
        </c:marker>
      </c:pivotFmt>
      <c:pivotFmt>
        <c:idx val="8"/>
        <c:spPr>
          <a:solidFill>
            <a:schemeClr val="accent1"/>
          </a:solidFill>
          <a:ln>
            <a:noFill/>
          </a:ln>
          <a:effectLst/>
          <a:sp3d/>
        </c:spPr>
        <c:marker>
          <c:symbol val="none"/>
        </c:marker>
      </c:pivotFmt>
      <c:pivotFmt>
        <c:idx val="9"/>
        <c:spPr>
          <a:solidFill>
            <a:schemeClr val="accent1"/>
          </a:solidFill>
          <a:ln>
            <a:noFill/>
          </a:ln>
          <a:effectLst/>
          <a:sp3d/>
        </c:spPr>
        <c:marker>
          <c:symbol val="none"/>
        </c:marker>
      </c:pivotFmt>
      <c:pivotFmt>
        <c:idx val="10"/>
        <c:spPr>
          <a:solidFill>
            <a:schemeClr val="accent1"/>
          </a:solidFill>
          <a:ln>
            <a:noFill/>
          </a:ln>
          <a:effectLst/>
          <a:sp3d/>
        </c:spPr>
        <c:marker>
          <c:symbol val="none"/>
        </c:marker>
      </c:pivotFmt>
      <c:pivotFmt>
        <c:idx val="11"/>
        <c:spPr>
          <a:solidFill>
            <a:schemeClr val="accent1"/>
          </a:solidFill>
          <a:ln>
            <a:noFill/>
          </a:ln>
          <a:effectLst/>
          <a:sp3d/>
        </c:spPr>
        <c:marker>
          <c:symbol val="none"/>
        </c:marker>
      </c:pivotFmt>
      <c:pivotFmt>
        <c:idx val="12"/>
        <c:spPr>
          <a:solidFill>
            <a:schemeClr val="accent1"/>
          </a:solidFill>
          <a:ln>
            <a:noFill/>
          </a:ln>
          <a:effectLst/>
          <a:sp3d/>
        </c:spPr>
        <c:marker>
          <c:symbol val="none"/>
        </c:marker>
      </c:pivotFmt>
      <c:pivotFmt>
        <c:idx val="13"/>
        <c:spPr>
          <a:solidFill>
            <a:schemeClr val="accent1"/>
          </a:solidFill>
          <a:ln>
            <a:noFill/>
          </a:ln>
          <a:effectLst/>
          <a:sp3d/>
        </c:spPr>
        <c:marker>
          <c:symbol val="none"/>
        </c:marker>
      </c:pivotFmt>
      <c:pivotFmt>
        <c:idx val="14"/>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'CROSS REGION SHIPMENTS'!$B$3:$B$4</c:f>
              <c:strCache>
                <c:ptCount val="1"/>
                <c:pt idx="0">
                  <c:v>SHIP REGION 1</c:v>
                </c:pt>
              </c:strCache>
            </c:strRef>
          </c:tx>
          <c:spPr>
            <a:solidFill>
              <a:schemeClr val="accent1"/>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SHIPMENTS'!$B$5:$B$13</c:f>
              <c:numCache>
                <c:formatCode>_("$"* #,##0_);_("$"* \(#,##0\);_("$"* "-"??_);_(@_)</c:formatCode>
                <c:ptCount val="8"/>
                <c:pt idx="0">
                  <c:v>571887.37999999989</c:v>
                </c:pt>
                <c:pt idx="1">
                  <c:v>1669712.44</c:v>
                </c:pt>
                <c:pt idx="2">
                  <c:v>1496110.2200000002</c:v>
                </c:pt>
                <c:pt idx="3">
                  <c:v>1177579.4100000001</c:v>
                </c:pt>
                <c:pt idx="4">
                  <c:v>1078864.4000000001</c:v>
                </c:pt>
                <c:pt idx="5">
                  <c:v>781147.73</c:v>
                </c:pt>
                <c:pt idx="6">
                  <c:v>720100.77000000014</c:v>
                </c:pt>
                <c:pt idx="7">
                  <c:v>956469.54000000027</c:v>
                </c:pt>
              </c:numCache>
            </c:numRef>
          </c:val>
        </c:ser>
        <c:ser>
          <c:idx val="1"/>
          <c:order val="1"/>
          <c:tx>
            <c:strRef>
              <c:f>'CROSS REGION SHIPMENTS'!$C$3:$C$4</c:f>
              <c:strCache>
                <c:ptCount val="1"/>
                <c:pt idx="0">
                  <c:v>SHIP REGION 2</c:v>
                </c:pt>
              </c:strCache>
            </c:strRef>
          </c:tx>
          <c:spPr>
            <a:solidFill>
              <a:schemeClr val="accent2"/>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SHIPMENTS'!$C$5:$C$13</c:f>
              <c:numCache>
                <c:formatCode>_("$"* #,##0_);_("$"* \(#,##0\);_("$"* "-"??_);_(@_)</c:formatCode>
                <c:ptCount val="8"/>
                <c:pt idx="0">
                  <c:v>464732.68999999994</c:v>
                </c:pt>
                <c:pt idx="1">
                  <c:v>1121691.57</c:v>
                </c:pt>
                <c:pt idx="2">
                  <c:v>794214.16999999993</c:v>
                </c:pt>
                <c:pt idx="3">
                  <c:v>1215543.7799999998</c:v>
                </c:pt>
                <c:pt idx="4">
                  <c:v>1195298.4300000004</c:v>
                </c:pt>
                <c:pt idx="5">
                  <c:v>764864.1399999999</c:v>
                </c:pt>
                <c:pt idx="6">
                  <c:v>709780.62000000011</c:v>
                </c:pt>
                <c:pt idx="7">
                  <c:v>403387.38</c:v>
                </c:pt>
              </c:numCache>
            </c:numRef>
          </c:val>
        </c:ser>
        <c:ser>
          <c:idx val="2"/>
          <c:order val="2"/>
          <c:tx>
            <c:strRef>
              <c:f>'CROSS REGION SHIPMENTS'!$D$3:$D$4</c:f>
              <c:strCache>
                <c:ptCount val="1"/>
                <c:pt idx="0">
                  <c:v>SHIP REGION 3</c:v>
                </c:pt>
              </c:strCache>
            </c:strRef>
          </c:tx>
          <c:spPr>
            <a:solidFill>
              <a:schemeClr val="accent3"/>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SHIPMENTS'!$D$5:$D$13</c:f>
              <c:numCache>
                <c:formatCode>_("$"* #,##0_);_("$"* \(#,##0\);_("$"* "-"??_);_(@_)</c:formatCode>
                <c:ptCount val="8"/>
                <c:pt idx="0">
                  <c:v>812647.12000000011</c:v>
                </c:pt>
                <c:pt idx="1">
                  <c:v>1439716.2699999996</c:v>
                </c:pt>
                <c:pt idx="2">
                  <c:v>836985.95</c:v>
                </c:pt>
                <c:pt idx="3">
                  <c:v>1069976.5699999998</c:v>
                </c:pt>
                <c:pt idx="4">
                  <c:v>1234973.8700000001</c:v>
                </c:pt>
                <c:pt idx="5">
                  <c:v>588393.35000000009</c:v>
                </c:pt>
                <c:pt idx="6">
                  <c:v>1273670.8599999999</c:v>
                </c:pt>
                <c:pt idx="7">
                  <c:v>731595.9</c:v>
                </c:pt>
              </c:numCache>
            </c:numRef>
          </c:val>
        </c:ser>
        <c:ser>
          <c:idx val="3"/>
          <c:order val="3"/>
          <c:tx>
            <c:strRef>
              <c:f>'CROSS REGION SHIPMENTS'!$E$3:$E$4</c:f>
              <c:strCache>
                <c:ptCount val="1"/>
                <c:pt idx="0">
                  <c:v>SHIP REGION 4</c:v>
                </c:pt>
              </c:strCache>
            </c:strRef>
          </c:tx>
          <c:spPr>
            <a:solidFill>
              <a:schemeClr val="accent4"/>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SHIPMENTS'!$E$5:$E$13</c:f>
              <c:numCache>
                <c:formatCode>_("$"* #,##0_);_("$"* \(#,##0\);_("$"* "-"??_);_(@_)</c:formatCode>
                <c:ptCount val="8"/>
                <c:pt idx="0">
                  <c:v>879135.69</c:v>
                </c:pt>
                <c:pt idx="1">
                  <c:v>1531643.6199999999</c:v>
                </c:pt>
                <c:pt idx="2">
                  <c:v>776359.81</c:v>
                </c:pt>
                <c:pt idx="3">
                  <c:v>1443745.8299999998</c:v>
                </c:pt>
                <c:pt idx="4">
                  <c:v>932417.3</c:v>
                </c:pt>
                <c:pt idx="5">
                  <c:v>814199.41999999993</c:v>
                </c:pt>
                <c:pt idx="6">
                  <c:v>1053920.46</c:v>
                </c:pt>
                <c:pt idx="7">
                  <c:v>844174.45</c:v>
                </c:pt>
              </c:numCache>
            </c:numRef>
          </c:val>
        </c:ser>
        <c:ser>
          <c:idx val="4"/>
          <c:order val="4"/>
          <c:tx>
            <c:strRef>
              <c:f>'CROSS REGION SHIPMENTS'!$F$3:$F$4</c:f>
              <c:strCache>
                <c:ptCount val="1"/>
                <c:pt idx="0">
                  <c:v>SHIP REGION 5</c:v>
                </c:pt>
              </c:strCache>
            </c:strRef>
          </c:tx>
          <c:spPr>
            <a:solidFill>
              <a:schemeClr val="accent5"/>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SHIPMENTS'!$F$5:$F$13</c:f>
              <c:numCache>
                <c:formatCode>_("$"* #,##0_);_("$"* \(#,##0\);_("$"* "-"??_);_(@_)</c:formatCode>
                <c:ptCount val="8"/>
                <c:pt idx="0">
                  <c:v>573543.57999999996</c:v>
                </c:pt>
                <c:pt idx="1">
                  <c:v>1728195.8299999998</c:v>
                </c:pt>
                <c:pt idx="2">
                  <c:v>818436.91</c:v>
                </c:pt>
                <c:pt idx="3">
                  <c:v>1295576.6399999999</c:v>
                </c:pt>
                <c:pt idx="4">
                  <c:v>1620899.8099999998</c:v>
                </c:pt>
                <c:pt idx="5">
                  <c:v>532838.04</c:v>
                </c:pt>
                <c:pt idx="6">
                  <c:v>1013525.1299999999</c:v>
                </c:pt>
                <c:pt idx="7">
                  <c:v>448624.69999999995</c:v>
                </c:pt>
              </c:numCache>
            </c:numRef>
          </c:val>
        </c:ser>
        <c:ser>
          <c:idx val="5"/>
          <c:order val="5"/>
          <c:tx>
            <c:strRef>
              <c:f>'CROSS REGION SHIPMENTS'!$G$3:$G$4</c:f>
              <c:strCache>
                <c:ptCount val="1"/>
                <c:pt idx="0">
                  <c:v>SHIP REGION 6</c:v>
                </c:pt>
              </c:strCache>
            </c:strRef>
          </c:tx>
          <c:spPr>
            <a:solidFill>
              <a:schemeClr val="accent6"/>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SHIPMENTS'!$G$5:$G$13</c:f>
              <c:numCache>
                <c:formatCode>_("$"* #,##0_);_("$"* \(#,##0\);_("$"* "-"??_);_(@_)</c:formatCode>
                <c:ptCount val="8"/>
                <c:pt idx="0">
                  <c:v>906821.02</c:v>
                </c:pt>
                <c:pt idx="1">
                  <c:v>1863109.23</c:v>
                </c:pt>
                <c:pt idx="2">
                  <c:v>1628563.9600000002</c:v>
                </c:pt>
                <c:pt idx="3">
                  <c:v>1385792.0200000003</c:v>
                </c:pt>
                <c:pt idx="4">
                  <c:v>862243.20000000007</c:v>
                </c:pt>
                <c:pt idx="5">
                  <c:v>872939.55</c:v>
                </c:pt>
                <c:pt idx="6">
                  <c:v>1364405.95</c:v>
                </c:pt>
                <c:pt idx="7">
                  <c:v>1937597.9599999995</c:v>
                </c:pt>
              </c:numCache>
            </c:numRef>
          </c:val>
        </c:ser>
        <c:ser>
          <c:idx val="6"/>
          <c:order val="6"/>
          <c:tx>
            <c:strRef>
              <c:f>'CROSS REGION SHIPMENTS'!$H$3:$H$4</c:f>
              <c:strCache>
                <c:ptCount val="1"/>
                <c:pt idx="0">
                  <c:v>SHIP REGION 7</c:v>
                </c:pt>
              </c:strCache>
            </c:strRef>
          </c:tx>
          <c:spPr>
            <a:solidFill>
              <a:schemeClr val="accent1">
                <a:lumMod val="60000"/>
              </a:schemeClr>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SHIPMENTS'!$H$5:$H$13</c:f>
              <c:numCache>
                <c:formatCode>_("$"* #,##0_);_("$"* \(#,##0\);_("$"* "-"??_);_(@_)</c:formatCode>
                <c:ptCount val="8"/>
                <c:pt idx="0">
                  <c:v>1020134.66</c:v>
                </c:pt>
                <c:pt idx="1">
                  <c:v>2957676.6700000004</c:v>
                </c:pt>
                <c:pt idx="2">
                  <c:v>1189933.1700000002</c:v>
                </c:pt>
                <c:pt idx="3">
                  <c:v>1244497.2999999998</c:v>
                </c:pt>
                <c:pt idx="4">
                  <c:v>699454.46000000008</c:v>
                </c:pt>
                <c:pt idx="5">
                  <c:v>902868.47</c:v>
                </c:pt>
                <c:pt idx="6">
                  <c:v>1486050.27</c:v>
                </c:pt>
                <c:pt idx="7">
                  <c:v>1013328.07</c:v>
                </c:pt>
              </c:numCache>
            </c:numRef>
          </c:val>
        </c:ser>
        <c:ser>
          <c:idx val="7"/>
          <c:order val="7"/>
          <c:tx>
            <c:strRef>
              <c:f>'CROSS REGION SHIPMENTS'!$I$3:$I$4</c:f>
              <c:strCache>
                <c:ptCount val="1"/>
                <c:pt idx="0">
                  <c:v>SHIP REGION 8</c:v>
                </c:pt>
              </c:strCache>
            </c:strRef>
          </c:tx>
          <c:spPr>
            <a:solidFill>
              <a:schemeClr val="accent2">
                <a:lumMod val="60000"/>
              </a:schemeClr>
            </a:solidFill>
            <a:ln>
              <a:noFill/>
            </a:ln>
            <a:effectLst/>
            <a:sp3d/>
          </c:spPr>
          <c:invertIfNegative val="0"/>
          <c:cat>
            <c:strRef>
              <c:f>'CROSS REGION SHIPMENTS'!$A$5:$A$13</c:f>
              <c:strCache>
                <c:ptCount val="8"/>
                <c:pt idx="0">
                  <c:v>REGION 1</c:v>
                </c:pt>
                <c:pt idx="1">
                  <c:v>REGION 2</c:v>
                </c:pt>
                <c:pt idx="2">
                  <c:v>REGION 3</c:v>
                </c:pt>
                <c:pt idx="3">
                  <c:v>REGION 4</c:v>
                </c:pt>
                <c:pt idx="4">
                  <c:v>REGION 5</c:v>
                </c:pt>
                <c:pt idx="5">
                  <c:v>REGION 6</c:v>
                </c:pt>
                <c:pt idx="6">
                  <c:v>REGION 7</c:v>
                </c:pt>
                <c:pt idx="7">
                  <c:v>REGION 8</c:v>
                </c:pt>
              </c:strCache>
            </c:strRef>
          </c:cat>
          <c:val>
            <c:numRef>
              <c:f>'CROSS REGION SHIPMENTS'!$I$5:$I$13</c:f>
              <c:numCache>
                <c:formatCode>_("$"* #,##0_);_("$"* \(#,##0\);_("$"* "-"??_);_(@_)</c:formatCode>
                <c:ptCount val="8"/>
                <c:pt idx="0">
                  <c:v>855138.76</c:v>
                </c:pt>
                <c:pt idx="1">
                  <c:v>1345835.9200000002</c:v>
                </c:pt>
                <c:pt idx="2">
                  <c:v>773220.64</c:v>
                </c:pt>
                <c:pt idx="3">
                  <c:v>1504138.1500000001</c:v>
                </c:pt>
                <c:pt idx="4">
                  <c:v>495861.48</c:v>
                </c:pt>
                <c:pt idx="5">
                  <c:v>1177326.97</c:v>
                </c:pt>
                <c:pt idx="6">
                  <c:v>1031699.5499999999</c:v>
                </c:pt>
                <c:pt idx="7">
                  <c:v>1432076.2599999998</c:v>
                </c:pt>
              </c:numCache>
            </c:numRef>
          </c:val>
        </c:ser>
        <c:dLbls>
          <c:showLegendKey val="0"/>
          <c:showVal val="0"/>
          <c:showCatName val="0"/>
          <c:showSerName val="0"/>
          <c:showPercent val="0"/>
          <c:showBubbleSize val="0"/>
        </c:dLbls>
        <c:gapWidth val="150"/>
        <c:shape val="box"/>
        <c:axId val="182965984"/>
        <c:axId val="182967944"/>
        <c:axId val="0"/>
      </c:bar3DChart>
      <c:catAx>
        <c:axId val="18296598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967944"/>
        <c:crosses val="autoZero"/>
        <c:auto val="1"/>
        <c:lblAlgn val="ctr"/>
        <c:lblOffset val="100"/>
        <c:noMultiLvlLbl val="0"/>
      </c:catAx>
      <c:valAx>
        <c:axId val="182967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96598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REPORT.xlsx]SLS BY PROD TYPE BY INDUSTRY!PivotTable2</c:name>
    <c:fmtId val="0"/>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
        <c:idx val="2"/>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'SLS BY PROD TYPE BY INDUSTRY'!$C$4:$C$5</c:f>
              <c:strCache>
                <c:ptCount val="1"/>
                <c:pt idx="0">
                  <c:v>PRODTYPE 1</c:v>
                </c:pt>
              </c:strCache>
            </c:strRef>
          </c:tx>
          <c:spPr>
            <a:solidFill>
              <a:schemeClr val="accent1"/>
            </a:solidFill>
            <a:ln>
              <a:noFill/>
            </a:ln>
            <a:effectLst/>
            <a:sp3d/>
          </c:spPr>
          <c:invertIfNegative val="0"/>
          <c:cat>
            <c:strRef>
              <c:f>'SLS BY PROD TYPE BY INDUSTRY'!$B$6:$B$11</c:f>
              <c:strCache>
                <c:ptCount val="5"/>
                <c:pt idx="0">
                  <c:v>CUSTIND 1</c:v>
                </c:pt>
                <c:pt idx="1">
                  <c:v>CUSTIND 2</c:v>
                </c:pt>
                <c:pt idx="2">
                  <c:v>CUSTIND 3</c:v>
                </c:pt>
                <c:pt idx="3">
                  <c:v>CUSTIND 4</c:v>
                </c:pt>
                <c:pt idx="4">
                  <c:v>CUSTIND 5</c:v>
                </c:pt>
              </c:strCache>
            </c:strRef>
          </c:cat>
          <c:val>
            <c:numRef>
              <c:f>'SLS BY PROD TYPE BY INDUSTRY'!$C$6:$C$11</c:f>
              <c:numCache>
                <c:formatCode>_("$"* #,##0_);_("$"* \(#,##0\);_("$"* "-"??_);_(@_)</c:formatCode>
                <c:ptCount val="5"/>
                <c:pt idx="0">
                  <c:v>7244573.6900000023</c:v>
                </c:pt>
                <c:pt idx="1">
                  <c:v>5604101.3200000003</c:v>
                </c:pt>
                <c:pt idx="2">
                  <c:v>3323290.47</c:v>
                </c:pt>
                <c:pt idx="3">
                  <c:v>5805032.339999998</c:v>
                </c:pt>
                <c:pt idx="4">
                  <c:v>6685833.7599999998</c:v>
                </c:pt>
              </c:numCache>
            </c:numRef>
          </c:val>
        </c:ser>
        <c:ser>
          <c:idx val="1"/>
          <c:order val="1"/>
          <c:tx>
            <c:strRef>
              <c:f>'SLS BY PROD TYPE BY INDUSTRY'!$D$4:$D$5</c:f>
              <c:strCache>
                <c:ptCount val="1"/>
                <c:pt idx="0">
                  <c:v>PRODTYPE 3</c:v>
                </c:pt>
              </c:strCache>
            </c:strRef>
          </c:tx>
          <c:spPr>
            <a:solidFill>
              <a:schemeClr val="accent2"/>
            </a:solidFill>
            <a:ln>
              <a:noFill/>
            </a:ln>
            <a:effectLst/>
            <a:sp3d/>
          </c:spPr>
          <c:invertIfNegative val="0"/>
          <c:cat>
            <c:strRef>
              <c:f>'SLS BY PROD TYPE BY INDUSTRY'!$B$6:$B$11</c:f>
              <c:strCache>
                <c:ptCount val="5"/>
                <c:pt idx="0">
                  <c:v>CUSTIND 1</c:v>
                </c:pt>
                <c:pt idx="1">
                  <c:v>CUSTIND 2</c:v>
                </c:pt>
                <c:pt idx="2">
                  <c:v>CUSTIND 3</c:v>
                </c:pt>
                <c:pt idx="3">
                  <c:v>CUSTIND 4</c:v>
                </c:pt>
                <c:pt idx="4">
                  <c:v>CUSTIND 5</c:v>
                </c:pt>
              </c:strCache>
            </c:strRef>
          </c:cat>
          <c:val>
            <c:numRef>
              <c:f>'SLS BY PROD TYPE BY INDUSTRY'!$D$6:$D$11</c:f>
              <c:numCache>
                <c:formatCode>_("$"* #,##0_);_("$"* \(#,##0\);_("$"* "-"??_);_(@_)</c:formatCode>
                <c:ptCount val="5"/>
                <c:pt idx="0">
                  <c:v>3365274.25</c:v>
                </c:pt>
                <c:pt idx="1">
                  <c:v>2647037.52</c:v>
                </c:pt>
                <c:pt idx="2">
                  <c:v>1447721.5999999999</c:v>
                </c:pt>
                <c:pt idx="3">
                  <c:v>2504711.7199999993</c:v>
                </c:pt>
                <c:pt idx="4">
                  <c:v>3474937.3999999994</c:v>
                </c:pt>
              </c:numCache>
            </c:numRef>
          </c:val>
        </c:ser>
        <c:ser>
          <c:idx val="2"/>
          <c:order val="2"/>
          <c:tx>
            <c:strRef>
              <c:f>'SLS BY PROD TYPE BY INDUSTRY'!$E$4:$E$5</c:f>
              <c:strCache>
                <c:ptCount val="1"/>
                <c:pt idx="0">
                  <c:v>PRODTYPE 4</c:v>
                </c:pt>
              </c:strCache>
            </c:strRef>
          </c:tx>
          <c:spPr>
            <a:solidFill>
              <a:schemeClr val="accent3"/>
            </a:solidFill>
            <a:ln>
              <a:noFill/>
            </a:ln>
            <a:effectLst/>
            <a:sp3d/>
          </c:spPr>
          <c:invertIfNegative val="0"/>
          <c:cat>
            <c:strRef>
              <c:f>'SLS BY PROD TYPE BY INDUSTRY'!$B$6:$B$11</c:f>
              <c:strCache>
                <c:ptCount val="5"/>
                <c:pt idx="0">
                  <c:v>CUSTIND 1</c:v>
                </c:pt>
                <c:pt idx="1">
                  <c:v>CUSTIND 2</c:v>
                </c:pt>
                <c:pt idx="2">
                  <c:v>CUSTIND 3</c:v>
                </c:pt>
                <c:pt idx="3">
                  <c:v>CUSTIND 4</c:v>
                </c:pt>
                <c:pt idx="4">
                  <c:v>CUSTIND 5</c:v>
                </c:pt>
              </c:strCache>
            </c:strRef>
          </c:cat>
          <c:val>
            <c:numRef>
              <c:f>'SLS BY PROD TYPE BY INDUSTRY'!$E$6:$E$11</c:f>
              <c:numCache>
                <c:formatCode>_("$"* #,##0_);_("$"* \(#,##0\);_("$"* "-"??_);_(@_)</c:formatCode>
                <c:ptCount val="5"/>
                <c:pt idx="0">
                  <c:v>5300760.1299999971</c:v>
                </c:pt>
                <c:pt idx="1">
                  <c:v>5299726.799999998</c:v>
                </c:pt>
                <c:pt idx="2">
                  <c:v>3671551.4000000004</c:v>
                </c:pt>
                <c:pt idx="3">
                  <c:v>6123877.8199999994</c:v>
                </c:pt>
                <c:pt idx="4">
                  <c:v>6868865.25</c:v>
                </c:pt>
              </c:numCache>
            </c:numRef>
          </c:val>
        </c:ser>
        <c:dLbls>
          <c:showLegendKey val="0"/>
          <c:showVal val="0"/>
          <c:showCatName val="0"/>
          <c:showSerName val="0"/>
          <c:showPercent val="0"/>
          <c:showBubbleSize val="0"/>
        </c:dLbls>
        <c:gapWidth val="150"/>
        <c:shape val="box"/>
        <c:axId val="127535056"/>
        <c:axId val="127533880"/>
        <c:axId val="0"/>
      </c:bar3DChart>
      <c:catAx>
        <c:axId val="12753505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533880"/>
        <c:crosses val="autoZero"/>
        <c:auto val="1"/>
        <c:lblAlgn val="ctr"/>
        <c:lblOffset val="100"/>
        <c:noMultiLvlLbl val="0"/>
      </c:catAx>
      <c:valAx>
        <c:axId val="127533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53505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REPORT.xlsx]DISC GP PROFIT BY REGION!PivotTable6</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s>
    <c:plotArea>
      <c:layout/>
      <c:barChart>
        <c:barDir val="col"/>
        <c:grouping val="clustered"/>
        <c:varyColors val="0"/>
        <c:ser>
          <c:idx val="0"/>
          <c:order val="0"/>
          <c:tx>
            <c:strRef>
              <c:f>'DISC GP PROFIT BY REGION'!$B$3</c:f>
              <c:strCache>
                <c:ptCount val="1"/>
                <c:pt idx="0">
                  <c:v>Sum of LIST TOT</c:v>
                </c:pt>
              </c:strCache>
            </c:strRef>
          </c:tx>
          <c:spPr>
            <a:solidFill>
              <a:schemeClr val="accent1"/>
            </a:solidFill>
            <a:ln>
              <a:noFill/>
            </a:ln>
            <a:effectLst/>
          </c:spPr>
          <c:invertIfNegative val="0"/>
          <c:cat>
            <c:strRef>
              <c:f>'DISC GP PROFIT BY REGION'!$A$4:$A$12</c:f>
              <c:strCache>
                <c:ptCount val="8"/>
                <c:pt idx="0">
                  <c:v>REGION 1</c:v>
                </c:pt>
                <c:pt idx="1">
                  <c:v>REGION 2</c:v>
                </c:pt>
                <c:pt idx="2">
                  <c:v>REGION 3</c:v>
                </c:pt>
                <c:pt idx="3">
                  <c:v>REGION 4</c:v>
                </c:pt>
                <c:pt idx="4">
                  <c:v>REGION 5</c:v>
                </c:pt>
                <c:pt idx="5">
                  <c:v>REGION 6</c:v>
                </c:pt>
                <c:pt idx="6">
                  <c:v>REGION 7</c:v>
                </c:pt>
                <c:pt idx="7">
                  <c:v>REGION 8</c:v>
                </c:pt>
              </c:strCache>
            </c:strRef>
          </c:cat>
          <c:val>
            <c:numRef>
              <c:f>'DISC GP PROFIT BY REGION'!$B$4:$B$12</c:f>
              <c:numCache>
                <c:formatCode>_("$"* #,##0_);_("$"* \(#,##0\);_("$"* "-"??_);_(@_)</c:formatCode>
                <c:ptCount val="8"/>
                <c:pt idx="0">
                  <c:v>9146899</c:v>
                </c:pt>
                <c:pt idx="1">
                  <c:v>11121687</c:v>
                </c:pt>
                <c:pt idx="2">
                  <c:v>7762390</c:v>
                </c:pt>
                <c:pt idx="3">
                  <c:v>7033610</c:v>
                </c:pt>
                <c:pt idx="4">
                  <c:v>8915923</c:v>
                </c:pt>
                <c:pt idx="5">
                  <c:v>7491966</c:v>
                </c:pt>
                <c:pt idx="6">
                  <c:v>9404797</c:v>
                </c:pt>
                <c:pt idx="7">
                  <c:v>9536065</c:v>
                </c:pt>
              </c:numCache>
            </c:numRef>
          </c:val>
        </c:ser>
        <c:ser>
          <c:idx val="1"/>
          <c:order val="1"/>
          <c:tx>
            <c:strRef>
              <c:f>'DISC GP PROFIT BY REGION'!$C$3</c:f>
              <c:strCache>
                <c:ptCount val="1"/>
                <c:pt idx="0">
                  <c:v>Sum of DISCOUNT TOT</c:v>
                </c:pt>
              </c:strCache>
            </c:strRef>
          </c:tx>
          <c:spPr>
            <a:solidFill>
              <a:schemeClr val="accent2"/>
            </a:solidFill>
            <a:ln>
              <a:noFill/>
            </a:ln>
            <a:effectLst/>
          </c:spPr>
          <c:invertIfNegative val="0"/>
          <c:cat>
            <c:strRef>
              <c:f>'DISC GP PROFIT BY REGION'!$A$4:$A$12</c:f>
              <c:strCache>
                <c:ptCount val="8"/>
                <c:pt idx="0">
                  <c:v>REGION 1</c:v>
                </c:pt>
                <c:pt idx="1">
                  <c:v>REGION 2</c:v>
                </c:pt>
                <c:pt idx="2">
                  <c:v>REGION 3</c:v>
                </c:pt>
                <c:pt idx="3">
                  <c:v>REGION 4</c:v>
                </c:pt>
                <c:pt idx="4">
                  <c:v>REGION 5</c:v>
                </c:pt>
                <c:pt idx="5">
                  <c:v>REGION 6</c:v>
                </c:pt>
                <c:pt idx="6">
                  <c:v>REGION 7</c:v>
                </c:pt>
                <c:pt idx="7">
                  <c:v>REGION 8</c:v>
                </c:pt>
              </c:strCache>
            </c:strRef>
          </c:cat>
          <c:val>
            <c:numRef>
              <c:f>'DISC GP PROFIT BY REGION'!$C$4:$C$12</c:f>
              <c:numCache>
                <c:formatCode>_("$"* #,##0_);_("$"* \(#,##0\);_("$"* "-"??_);_(@_)</c:formatCode>
                <c:ptCount val="8"/>
                <c:pt idx="0">
                  <c:v>771040.4599999995</c:v>
                </c:pt>
                <c:pt idx="1">
                  <c:v>928985.76000000036</c:v>
                </c:pt>
                <c:pt idx="2">
                  <c:v>602133.21000000008</c:v>
                </c:pt>
                <c:pt idx="3">
                  <c:v>486166.74000000011</c:v>
                </c:pt>
                <c:pt idx="4">
                  <c:v>711129.74</c:v>
                </c:pt>
                <c:pt idx="5">
                  <c:v>641320.24000000046</c:v>
                </c:pt>
                <c:pt idx="6">
                  <c:v>765498.38000000012</c:v>
                </c:pt>
                <c:pt idx="7">
                  <c:v>690607.57000000018</c:v>
                </c:pt>
              </c:numCache>
            </c:numRef>
          </c:val>
        </c:ser>
        <c:ser>
          <c:idx val="2"/>
          <c:order val="2"/>
          <c:tx>
            <c:strRef>
              <c:f>'DISC GP PROFIT BY REGION'!$D$3</c:f>
              <c:strCache>
                <c:ptCount val="1"/>
                <c:pt idx="0">
                  <c:v>Sum of INVTOTAL</c:v>
                </c:pt>
              </c:strCache>
            </c:strRef>
          </c:tx>
          <c:spPr>
            <a:solidFill>
              <a:schemeClr val="accent3"/>
            </a:solidFill>
            <a:ln>
              <a:noFill/>
            </a:ln>
            <a:effectLst/>
          </c:spPr>
          <c:invertIfNegative val="0"/>
          <c:cat>
            <c:strRef>
              <c:f>'DISC GP PROFIT BY REGION'!$A$4:$A$12</c:f>
              <c:strCache>
                <c:ptCount val="8"/>
                <c:pt idx="0">
                  <c:v>REGION 1</c:v>
                </c:pt>
                <c:pt idx="1">
                  <c:v>REGION 2</c:v>
                </c:pt>
                <c:pt idx="2">
                  <c:v>REGION 3</c:v>
                </c:pt>
                <c:pt idx="3">
                  <c:v>REGION 4</c:v>
                </c:pt>
                <c:pt idx="4">
                  <c:v>REGION 5</c:v>
                </c:pt>
                <c:pt idx="5">
                  <c:v>REGION 6</c:v>
                </c:pt>
                <c:pt idx="6">
                  <c:v>REGION 7</c:v>
                </c:pt>
                <c:pt idx="7">
                  <c:v>REGION 8</c:v>
                </c:pt>
              </c:strCache>
            </c:strRef>
          </c:cat>
          <c:val>
            <c:numRef>
              <c:f>'DISC GP PROFIT BY REGION'!$D$4:$D$12</c:f>
              <c:numCache>
                <c:formatCode>_("$"* #,##0_);_("$"* \(#,##0\);_("$"* "-"??_);_(@_)</c:formatCode>
                <c:ptCount val="8"/>
                <c:pt idx="0">
                  <c:v>8375858.5399999991</c:v>
                </c:pt>
                <c:pt idx="1">
                  <c:v>10192701.24</c:v>
                </c:pt>
                <c:pt idx="2">
                  <c:v>7160256.79</c:v>
                </c:pt>
                <c:pt idx="3">
                  <c:v>6547443.2599999988</c:v>
                </c:pt>
                <c:pt idx="4">
                  <c:v>8204793.2599999998</c:v>
                </c:pt>
                <c:pt idx="5">
                  <c:v>6850645.7600000035</c:v>
                </c:pt>
                <c:pt idx="6">
                  <c:v>8639298.6199999992</c:v>
                </c:pt>
                <c:pt idx="7">
                  <c:v>8845457.4300000016</c:v>
                </c:pt>
              </c:numCache>
            </c:numRef>
          </c:val>
        </c:ser>
        <c:ser>
          <c:idx val="3"/>
          <c:order val="3"/>
          <c:tx>
            <c:strRef>
              <c:f>'DISC GP PROFIT BY REGION'!$E$3</c:f>
              <c:strCache>
                <c:ptCount val="1"/>
                <c:pt idx="0">
                  <c:v>Sum of PROFIT TOT</c:v>
                </c:pt>
              </c:strCache>
            </c:strRef>
          </c:tx>
          <c:spPr>
            <a:solidFill>
              <a:schemeClr val="accent4"/>
            </a:solidFill>
            <a:ln>
              <a:noFill/>
            </a:ln>
            <a:effectLst/>
          </c:spPr>
          <c:invertIfNegative val="0"/>
          <c:cat>
            <c:strRef>
              <c:f>'DISC GP PROFIT BY REGION'!$A$4:$A$12</c:f>
              <c:strCache>
                <c:ptCount val="8"/>
                <c:pt idx="0">
                  <c:v>REGION 1</c:v>
                </c:pt>
                <c:pt idx="1">
                  <c:v>REGION 2</c:v>
                </c:pt>
                <c:pt idx="2">
                  <c:v>REGION 3</c:v>
                </c:pt>
                <c:pt idx="3">
                  <c:v>REGION 4</c:v>
                </c:pt>
                <c:pt idx="4">
                  <c:v>REGION 5</c:v>
                </c:pt>
                <c:pt idx="5">
                  <c:v>REGION 6</c:v>
                </c:pt>
                <c:pt idx="6">
                  <c:v>REGION 7</c:v>
                </c:pt>
                <c:pt idx="7">
                  <c:v>REGION 8</c:v>
                </c:pt>
              </c:strCache>
            </c:strRef>
          </c:cat>
          <c:val>
            <c:numRef>
              <c:f>'DISC GP PROFIT BY REGION'!$E$4:$E$12</c:f>
              <c:numCache>
                <c:formatCode>_("$"* #,##0_);_("$"* \(#,##0\);_("$"* "-"??_);_(@_)</c:formatCode>
                <c:ptCount val="8"/>
                <c:pt idx="0">
                  <c:v>2337754.8299999996</c:v>
                </c:pt>
                <c:pt idx="1">
                  <c:v>2863961.580000001</c:v>
                </c:pt>
                <c:pt idx="2">
                  <c:v>2048330.4</c:v>
                </c:pt>
                <c:pt idx="3">
                  <c:v>1873026.8000000003</c:v>
                </c:pt>
                <c:pt idx="4">
                  <c:v>2384235.7499999995</c:v>
                </c:pt>
                <c:pt idx="5">
                  <c:v>1916706.2600000002</c:v>
                </c:pt>
                <c:pt idx="6">
                  <c:v>2482589.6100000008</c:v>
                </c:pt>
                <c:pt idx="7">
                  <c:v>2510181.59</c:v>
                </c:pt>
              </c:numCache>
            </c:numRef>
          </c:val>
        </c:ser>
        <c:dLbls>
          <c:showLegendKey val="0"/>
          <c:showVal val="0"/>
          <c:showCatName val="0"/>
          <c:showSerName val="0"/>
          <c:showPercent val="0"/>
          <c:showBubbleSize val="0"/>
        </c:dLbls>
        <c:gapWidth val="219"/>
        <c:overlap val="-27"/>
        <c:axId val="194820032"/>
        <c:axId val="194814936"/>
      </c:barChart>
      <c:catAx>
        <c:axId val="19482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814936"/>
        <c:crosses val="autoZero"/>
        <c:auto val="1"/>
        <c:lblAlgn val="ctr"/>
        <c:lblOffset val="100"/>
        <c:noMultiLvlLbl val="0"/>
      </c:catAx>
      <c:valAx>
        <c:axId val="19481493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82003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REPORT.xlsx]SAES TRANS PER IND AND TYPE!PivotTable7</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s>
    <c:plotArea>
      <c:layout/>
      <c:barChart>
        <c:barDir val="col"/>
        <c:grouping val="clustered"/>
        <c:varyColors val="0"/>
        <c:ser>
          <c:idx val="0"/>
          <c:order val="0"/>
          <c:tx>
            <c:strRef>
              <c:f>'SAES TRANS PER IND AND TYPE'!$C$3:$C$4</c:f>
              <c:strCache>
                <c:ptCount val="1"/>
                <c:pt idx="0">
                  <c:v>CUSTIND 1</c:v>
                </c:pt>
              </c:strCache>
            </c:strRef>
          </c:tx>
          <c:spPr>
            <a:solidFill>
              <a:schemeClr val="accent1"/>
            </a:solidFill>
            <a:ln>
              <a:noFill/>
            </a:ln>
            <a:effectLst/>
          </c:spPr>
          <c:invertIfNegative val="0"/>
          <c:cat>
            <c:strRef>
              <c:f>'SAES TRANS PER IND AND TYPE'!$B$5:$B$10</c:f>
              <c:strCache>
                <c:ptCount val="5"/>
                <c:pt idx="0">
                  <c:v>CUSTTYPE 1</c:v>
                </c:pt>
                <c:pt idx="1">
                  <c:v>CUSTTYPE 2</c:v>
                </c:pt>
                <c:pt idx="2">
                  <c:v>CUSTTYPE 3</c:v>
                </c:pt>
                <c:pt idx="3">
                  <c:v>CUSTTYPE 4</c:v>
                </c:pt>
                <c:pt idx="4">
                  <c:v>CUSTTYPE 5</c:v>
                </c:pt>
              </c:strCache>
            </c:strRef>
          </c:cat>
          <c:val>
            <c:numRef>
              <c:f>'SAES TRANS PER IND AND TYPE'!$C$5:$C$10</c:f>
              <c:numCache>
                <c:formatCode>General</c:formatCode>
                <c:ptCount val="5"/>
                <c:pt idx="0">
                  <c:v>22</c:v>
                </c:pt>
                <c:pt idx="1">
                  <c:v>30</c:v>
                </c:pt>
                <c:pt idx="2">
                  <c:v>39</c:v>
                </c:pt>
                <c:pt idx="3">
                  <c:v>19</c:v>
                </c:pt>
                <c:pt idx="4">
                  <c:v>23</c:v>
                </c:pt>
              </c:numCache>
            </c:numRef>
          </c:val>
        </c:ser>
        <c:ser>
          <c:idx val="1"/>
          <c:order val="1"/>
          <c:tx>
            <c:strRef>
              <c:f>'SAES TRANS PER IND AND TYPE'!$D$3:$D$4</c:f>
              <c:strCache>
                <c:ptCount val="1"/>
                <c:pt idx="0">
                  <c:v>CUSTIND 2</c:v>
                </c:pt>
              </c:strCache>
            </c:strRef>
          </c:tx>
          <c:spPr>
            <a:solidFill>
              <a:schemeClr val="accent2"/>
            </a:solidFill>
            <a:ln>
              <a:noFill/>
            </a:ln>
            <a:effectLst/>
          </c:spPr>
          <c:invertIfNegative val="0"/>
          <c:cat>
            <c:strRef>
              <c:f>'SAES TRANS PER IND AND TYPE'!$B$5:$B$10</c:f>
              <c:strCache>
                <c:ptCount val="5"/>
                <c:pt idx="0">
                  <c:v>CUSTTYPE 1</c:v>
                </c:pt>
                <c:pt idx="1">
                  <c:v>CUSTTYPE 2</c:v>
                </c:pt>
                <c:pt idx="2">
                  <c:v>CUSTTYPE 3</c:v>
                </c:pt>
                <c:pt idx="3">
                  <c:v>CUSTTYPE 4</c:v>
                </c:pt>
                <c:pt idx="4">
                  <c:v>CUSTTYPE 5</c:v>
                </c:pt>
              </c:strCache>
            </c:strRef>
          </c:cat>
          <c:val>
            <c:numRef>
              <c:f>'SAES TRANS PER IND AND TYPE'!$D$5:$D$10</c:f>
              <c:numCache>
                <c:formatCode>General</c:formatCode>
                <c:ptCount val="5"/>
                <c:pt idx="0">
                  <c:v>40</c:v>
                </c:pt>
                <c:pt idx="1">
                  <c:v>53</c:v>
                </c:pt>
                <c:pt idx="2">
                  <c:v>41</c:v>
                </c:pt>
                <c:pt idx="3">
                  <c:v>29</c:v>
                </c:pt>
                <c:pt idx="4">
                  <c:v>80</c:v>
                </c:pt>
              </c:numCache>
            </c:numRef>
          </c:val>
        </c:ser>
        <c:ser>
          <c:idx val="2"/>
          <c:order val="2"/>
          <c:tx>
            <c:strRef>
              <c:f>'SAES TRANS PER IND AND TYPE'!$E$3:$E$4</c:f>
              <c:strCache>
                <c:ptCount val="1"/>
                <c:pt idx="0">
                  <c:v>CUSTIND 3</c:v>
                </c:pt>
              </c:strCache>
            </c:strRef>
          </c:tx>
          <c:spPr>
            <a:solidFill>
              <a:schemeClr val="accent3"/>
            </a:solidFill>
            <a:ln>
              <a:noFill/>
            </a:ln>
            <a:effectLst/>
          </c:spPr>
          <c:invertIfNegative val="0"/>
          <c:cat>
            <c:strRef>
              <c:f>'SAES TRANS PER IND AND TYPE'!$B$5:$B$10</c:f>
              <c:strCache>
                <c:ptCount val="5"/>
                <c:pt idx="0">
                  <c:v>CUSTTYPE 1</c:v>
                </c:pt>
                <c:pt idx="1">
                  <c:v>CUSTTYPE 2</c:v>
                </c:pt>
                <c:pt idx="2">
                  <c:v>CUSTTYPE 3</c:v>
                </c:pt>
                <c:pt idx="3">
                  <c:v>CUSTTYPE 4</c:v>
                </c:pt>
                <c:pt idx="4">
                  <c:v>CUSTTYPE 5</c:v>
                </c:pt>
              </c:strCache>
            </c:strRef>
          </c:cat>
          <c:val>
            <c:numRef>
              <c:f>'SAES TRANS PER IND AND TYPE'!$E$5:$E$10</c:f>
              <c:numCache>
                <c:formatCode>General</c:formatCode>
                <c:ptCount val="5"/>
                <c:pt idx="0">
                  <c:v>40</c:v>
                </c:pt>
                <c:pt idx="1">
                  <c:v>44</c:v>
                </c:pt>
                <c:pt idx="2">
                  <c:v>46</c:v>
                </c:pt>
                <c:pt idx="3">
                  <c:v>34</c:v>
                </c:pt>
                <c:pt idx="4">
                  <c:v>25</c:v>
                </c:pt>
              </c:numCache>
            </c:numRef>
          </c:val>
        </c:ser>
        <c:ser>
          <c:idx val="3"/>
          <c:order val="3"/>
          <c:tx>
            <c:strRef>
              <c:f>'SAES TRANS PER IND AND TYPE'!$F$3:$F$4</c:f>
              <c:strCache>
                <c:ptCount val="1"/>
                <c:pt idx="0">
                  <c:v>CUSTIND 4</c:v>
                </c:pt>
              </c:strCache>
            </c:strRef>
          </c:tx>
          <c:spPr>
            <a:solidFill>
              <a:schemeClr val="accent4"/>
            </a:solidFill>
            <a:ln>
              <a:noFill/>
            </a:ln>
            <a:effectLst/>
          </c:spPr>
          <c:invertIfNegative val="0"/>
          <c:cat>
            <c:strRef>
              <c:f>'SAES TRANS PER IND AND TYPE'!$B$5:$B$10</c:f>
              <c:strCache>
                <c:ptCount val="5"/>
                <c:pt idx="0">
                  <c:v>CUSTTYPE 1</c:v>
                </c:pt>
                <c:pt idx="1">
                  <c:v>CUSTTYPE 2</c:v>
                </c:pt>
                <c:pt idx="2">
                  <c:v>CUSTTYPE 3</c:v>
                </c:pt>
                <c:pt idx="3">
                  <c:v>CUSTTYPE 4</c:v>
                </c:pt>
                <c:pt idx="4">
                  <c:v>CUSTTYPE 5</c:v>
                </c:pt>
              </c:strCache>
            </c:strRef>
          </c:cat>
          <c:val>
            <c:numRef>
              <c:f>'SAES TRANS PER IND AND TYPE'!$F$5:$F$10</c:f>
              <c:numCache>
                <c:formatCode>General</c:formatCode>
                <c:ptCount val="5"/>
                <c:pt idx="0">
                  <c:v>43</c:v>
                </c:pt>
                <c:pt idx="1">
                  <c:v>42</c:v>
                </c:pt>
                <c:pt idx="2">
                  <c:v>21</c:v>
                </c:pt>
                <c:pt idx="3">
                  <c:v>87</c:v>
                </c:pt>
                <c:pt idx="4">
                  <c:v>53</c:v>
                </c:pt>
              </c:numCache>
            </c:numRef>
          </c:val>
        </c:ser>
        <c:ser>
          <c:idx val="4"/>
          <c:order val="4"/>
          <c:tx>
            <c:strRef>
              <c:f>'SAES TRANS PER IND AND TYPE'!$G$3:$G$4</c:f>
              <c:strCache>
                <c:ptCount val="1"/>
                <c:pt idx="0">
                  <c:v>CUSTIND 5</c:v>
                </c:pt>
              </c:strCache>
            </c:strRef>
          </c:tx>
          <c:spPr>
            <a:solidFill>
              <a:schemeClr val="accent5"/>
            </a:solidFill>
            <a:ln>
              <a:noFill/>
            </a:ln>
            <a:effectLst/>
          </c:spPr>
          <c:invertIfNegative val="0"/>
          <c:cat>
            <c:strRef>
              <c:f>'SAES TRANS PER IND AND TYPE'!$B$5:$B$10</c:f>
              <c:strCache>
                <c:ptCount val="5"/>
                <c:pt idx="0">
                  <c:v>CUSTTYPE 1</c:v>
                </c:pt>
                <c:pt idx="1">
                  <c:v>CUSTTYPE 2</c:v>
                </c:pt>
                <c:pt idx="2">
                  <c:v>CUSTTYPE 3</c:v>
                </c:pt>
                <c:pt idx="3">
                  <c:v>CUSTTYPE 4</c:v>
                </c:pt>
                <c:pt idx="4">
                  <c:v>CUSTTYPE 5</c:v>
                </c:pt>
              </c:strCache>
            </c:strRef>
          </c:cat>
          <c:val>
            <c:numRef>
              <c:f>'SAES TRANS PER IND AND TYPE'!$G$5:$G$10</c:f>
              <c:numCache>
                <c:formatCode>General</c:formatCode>
                <c:ptCount val="5"/>
                <c:pt idx="0">
                  <c:v>15</c:v>
                </c:pt>
                <c:pt idx="1">
                  <c:v>53</c:v>
                </c:pt>
                <c:pt idx="2">
                  <c:v>37</c:v>
                </c:pt>
                <c:pt idx="3">
                  <c:v>55</c:v>
                </c:pt>
                <c:pt idx="4">
                  <c:v>22</c:v>
                </c:pt>
              </c:numCache>
            </c:numRef>
          </c:val>
        </c:ser>
        <c:dLbls>
          <c:showLegendKey val="0"/>
          <c:showVal val="0"/>
          <c:showCatName val="0"/>
          <c:showSerName val="0"/>
          <c:showPercent val="0"/>
          <c:showBubbleSize val="0"/>
        </c:dLbls>
        <c:gapWidth val="219"/>
        <c:overlap val="-27"/>
        <c:axId val="443008920"/>
        <c:axId val="443002256"/>
      </c:barChart>
      <c:catAx>
        <c:axId val="443008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2256"/>
        <c:crosses val="autoZero"/>
        <c:auto val="1"/>
        <c:lblAlgn val="ctr"/>
        <c:lblOffset val="100"/>
        <c:noMultiLvlLbl val="0"/>
      </c:catAx>
      <c:valAx>
        <c:axId val="443002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892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REPORT.xlsx]DISC GP PROFIT BY CUST TYPE!PivotTable6</c:name>
    <c:fmtId val="1"/>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s>
    <c:plotArea>
      <c:layout/>
      <c:barChart>
        <c:barDir val="col"/>
        <c:grouping val="clustered"/>
        <c:varyColors val="0"/>
        <c:ser>
          <c:idx val="0"/>
          <c:order val="0"/>
          <c:tx>
            <c:strRef>
              <c:f>'DISC GP PROFIT BY CUST TYPE'!$C$4</c:f>
              <c:strCache>
                <c:ptCount val="1"/>
                <c:pt idx="0">
                  <c:v>Sum of LIST TOT</c:v>
                </c:pt>
              </c:strCache>
            </c:strRef>
          </c:tx>
          <c:spPr>
            <a:solidFill>
              <a:schemeClr val="accent1"/>
            </a:solidFill>
            <a:ln>
              <a:noFill/>
            </a:ln>
            <a:effectLst/>
          </c:spPr>
          <c:invertIfNegative val="0"/>
          <c:cat>
            <c:strRef>
              <c:f>'DISC GP PROFIT BY CUST TYPE'!$B$5:$B$10</c:f>
              <c:strCache>
                <c:ptCount val="5"/>
                <c:pt idx="0">
                  <c:v>CUSTTYPE 1</c:v>
                </c:pt>
                <c:pt idx="1">
                  <c:v>CUSTTYPE 2</c:v>
                </c:pt>
                <c:pt idx="2">
                  <c:v>CUSTTYPE 3</c:v>
                </c:pt>
                <c:pt idx="3">
                  <c:v>CUSTTYPE 4</c:v>
                </c:pt>
                <c:pt idx="4">
                  <c:v>CUSTTYPE 5</c:v>
                </c:pt>
              </c:strCache>
            </c:strRef>
          </c:cat>
          <c:val>
            <c:numRef>
              <c:f>'DISC GP PROFIT BY CUST TYPE'!$C$5:$C$10</c:f>
              <c:numCache>
                <c:formatCode>_("$"* #,##0_);_("$"* \(#,##0\);_("$"* "-"??_);_(@_)</c:formatCode>
                <c:ptCount val="5"/>
                <c:pt idx="0">
                  <c:v>11521236</c:v>
                </c:pt>
                <c:pt idx="1">
                  <c:v>16483366</c:v>
                </c:pt>
                <c:pt idx="2">
                  <c:v>13188219</c:v>
                </c:pt>
                <c:pt idx="3">
                  <c:v>16051493</c:v>
                </c:pt>
                <c:pt idx="4">
                  <c:v>13169023</c:v>
                </c:pt>
              </c:numCache>
            </c:numRef>
          </c:val>
        </c:ser>
        <c:ser>
          <c:idx val="1"/>
          <c:order val="1"/>
          <c:tx>
            <c:strRef>
              <c:f>'DISC GP PROFIT BY CUST TYPE'!$D$4</c:f>
              <c:strCache>
                <c:ptCount val="1"/>
                <c:pt idx="0">
                  <c:v>Sum of DISCOUNT TOT</c:v>
                </c:pt>
              </c:strCache>
            </c:strRef>
          </c:tx>
          <c:spPr>
            <a:solidFill>
              <a:schemeClr val="accent2"/>
            </a:solidFill>
            <a:ln>
              <a:noFill/>
            </a:ln>
            <a:effectLst/>
          </c:spPr>
          <c:invertIfNegative val="0"/>
          <c:cat>
            <c:strRef>
              <c:f>'DISC GP PROFIT BY CUST TYPE'!$B$5:$B$10</c:f>
              <c:strCache>
                <c:ptCount val="5"/>
                <c:pt idx="0">
                  <c:v>CUSTTYPE 1</c:v>
                </c:pt>
                <c:pt idx="1">
                  <c:v>CUSTTYPE 2</c:v>
                </c:pt>
                <c:pt idx="2">
                  <c:v>CUSTTYPE 3</c:v>
                </c:pt>
                <c:pt idx="3">
                  <c:v>CUSTTYPE 4</c:v>
                </c:pt>
                <c:pt idx="4">
                  <c:v>CUSTTYPE 5</c:v>
                </c:pt>
              </c:strCache>
            </c:strRef>
          </c:cat>
          <c:val>
            <c:numRef>
              <c:f>'DISC GP PROFIT BY CUST TYPE'!$D$5:$D$10</c:f>
              <c:numCache>
                <c:formatCode>_("$"* #,##0_);_("$"* \(#,##0\);_("$"* "-"??_);_(@_)</c:formatCode>
                <c:ptCount val="5"/>
                <c:pt idx="0">
                  <c:v>890048.00000000093</c:v>
                </c:pt>
                <c:pt idx="1">
                  <c:v>1285138.6800000011</c:v>
                </c:pt>
                <c:pt idx="2">
                  <c:v>1089296.83</c:v>
                </c:pt>
                <c:pt idx="3">
                  <c:v>1285981.4399999997</c:v>
                </c:pt>
                <c:pt idx="4">
                  <c:v>1046417.1499999998</c:v>
                </c:pt>
              </c:numCache>
            </c:numRef>
          </c:val>
        </c:ser>
        <c:ser>
          <c:idx val="2"/>
          <c:order val="2"/>
          <c:tx>
            <c:strRef>
              <c:f>'DISC GP PROFIT BY CUST TYPE'!$E$4</c:f>
              <c:strCache>
                <c:ptCount val="1"/>
                <c:pt idx="0">
                  <c:v>Sum of INVTOTAL</c:v>
                </c:pt>
              </c:strCache>
            </c:strRef>
          </c:tx>
          <c:spPr>
            <a:solidFill>
              <a:schemeClr val="accent3"/>
            </a:solidFill>
            <a:ln>
              <a:noFill/>
            </a:ln>
            <a:effectLst/>
          </c:spPr>
          <c:invertIfNegative val="0"/>
          <c:cat>
            <c:strRef>
              <c:f>'DISC GP PROFIT BY CUST TYPE'!$B$5:$B$10</c:f>
              <c:strCache>
                <c:ptCount val="5"/>
                <c:pt idx="0">
                  <c:v>CUSTTYPE 1</c:v>
                </c:pt>
                <c:pt idx="1">
                  <c:v>CUSTTYPE 2</c:v>
                </c:pt>
                <c:pt idx="2">
                  <c:v>CUSTTYPE 3</c:v>
                </c:pt>
                <c:pt idx="3">
                  <c:v>CUSTTYPE 4</c:v>
                </c:pt>
                <c:pt idx="4">
                  <c:v>CUSTTYPE 5</c:v>
                </c:pt>
              </c:strCache>
            </c:strRef>
          </c:cat>
          <c:val>
            <c:numRef>
              <c:f>'DISC GP PROFIT BY CUST TYPE'!$E$5:$E$10</c:f>
              <c:numCache>
                <c:formatCode>_("$"* #,##0_);_("$"* \(#,##0\);_("$"* "-"??_);_(@_)</c:formatCode>
                <c:ptCount val="5"/>
                <c:pt idx="0">
                  <c:v>10631188.000000002</c:v>
                </c:pt>
                <c:pt idx="1">
                  <c:v>15198227.320000002</c:v>
                </c:pt>
                <c:pt idx="2">
                  <c:v>12098922.170000007</c:v>
                </c:pt>
                <c:pt idx="3">
                  <c:v>14765511.560000001</c:v>
                </c:pt>
                <c:pt idx="4">
                  <c:v>12122605.849999998</c:v>
                </c:pt>
              </c:numCache>
            </c:numRef>
          </c:val>
        </c:ser>
        <c:ser>
          <c:idx val="3"/>
          <c:order val="3"/>
          <c:tx>
            <c:strRef>
              <c:f>'DISC GP PROFIT BY CUST TYPE'!$F$4</c:f>
              <c:strCache>
                <c:ptCount val="1"/>
                <c:pt idx="0">
                  <c:v>Sum of PROFIT TOT</c:v>
                </c:pt>
              </c:strCache>
            </c:strRef>
          </c:tx>
          <c:spPr>
            <a:solidFill>
              <a:schemeClr val="accent4"/>
            </a:solidFill>
            <a:ln>
              <a:noFill/>
            </a:ln>
            <a:effectLst/>
          </c:spPr>
          <c:invertIfNegative val="0"/>
          <c:cat>
            <c:strRef>
              <c:f>'DISC GP PROFIT BY CUST TYPE'!$B$5:$B$10</c:f>
              <c:strCache>
                <c:ptCount val="5"/>
                <c:pt idx="0">
                  <c:v>CUSTTYPE 1</c:v>
                </c:pt>
                <c:pt idx="1">
                  <c:v>CUSTTYPE 2</c:v>
                </c:pt>
                <c:pt idx="2">
                  <c:v>CUSTTYPE 3</c:v>
                </c:pt>
                <c:pt idx="3">
                  <c:v>CUSTTYPE 4</c:v>
                </c:pt>
                <c:pt idx="4">
                  <c:v>CUSTTYPE 5</c:v>
                </c:pt>
              </c:strCache>
            </c:strRef>
          </c:cat>
          <c:val>
            <c:numRef>
              <c:f>'DISC GP PROFIT BY CUST TYPE'!$F$5:$F$10</c:f>
              <c:numCache>
                <c:formatCode>_("$"* #,##0_);_("$"* \(#,##0\);_("$"* "-"??_);_(@_)</c:formatCode>
                <c:ptCount val="5"/>
                <c:pt idx="0">
                  <c:v>3064854.7399999984</c:v>
                </c:pt>
                <c:pt idx="1">
                  <c:v>4319889.410000002</c:v>
                </c:pt>
                <c:pt idx="2">
                  <c:v>3370398.2299999981</c:v>
                </c:pt>
                <c:pt idx="3">
                  <c:v>4234806.4400000013</c:v>
                </c:pt>
                <c:pt idx="4">
                  <c:v>3426837.9999999981</c:v>
                </c:pt>
              </c:numCache>
            </c:numRef>
          </c:val>
        </c:ser>
        <c:dLbls>
          <c:showLegendKey val="0"/>
          <c:showVal val="0"/>
          <c:showCatName val="0"/>
          <c:showSerName val="0"/>
          <c:showPercent val="0"/>
          <c:showBubbleSize val="0"/>
        </c:dLbls>
        <c:gapWidth val="219"/>
        <c:overlap val="-27"/>
        <c:axId val="443006960"/>
        <c:axId val="443007352"/>
      </c:barChart>
      <c:catAx>
        <c:axId val="443006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7352"/>
        <c:crosses val="autoZero"/>
        <c:auto val="1"/>
        <c:lblAlgn val="ctr"/>
        <c:lblOffset val="100"/>
        <c:noMultiLvlLbl val="0"/>
      </c:catAx>
      <c:valAx>
        <c:axId val="4430073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696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[SALES MONTHLY REPORT.xlsx]SLS DISC GP BY SALESMAN!PivotTable5</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s>
    <c:plotArea>
      <c:layout/>
      <c:barChart>
        <c:barDir val="col"/>
        <c:grouping val="clustered"/>
        <c:varyColors val="0"/>
        <c:ser>
          <c:idx val="0"/>
          <c:order val="0"/>
          <c:tx>
            <c:strRef>
              <c:f>'SLS DISC GP BY SALESMAN'!$B$3</c:f>
              <c:strCache>
                <c:ptCount val="1"/>
                <c:pt idx="0">
                  <c:v>Sum of LIST TOT</c:v>
                </c:pt>
              </c:strCache>
            </c:strRef>
          </c:tx>
          <c:spPr>
            <a:solidFill>
              <a:schemeClr val="accent1"/>
            </a:solidFill>
            <a:ln>
              <a:noFill/>
            </a:ln>
            <a:effectLst/>
          </c:spPr>
          <c:invertIfNegative val="0"/>
          <c:cat>
            <c:strRef>
              <c:f>'SLS DISC GP BY SALESMAN'!$A$4:$A$9</c:f>
              <c:strCache>
                <c:ptCount val="5"/>
                <c:pt idx="0">
                  <c:v>SALESMAN 1</c:v>
                </c:pt>
                <c:pt idx="1">
                  <c:v>SALESMAN 2</c:v>
                </c:pt>
                <c:pt idx="2">
                  <c:v>SALESMAN 3</c:v>
                </c:pt>
                <c:pt idx="3">
                  <c:v>SALESMAN 4</c:v>
                </c:pt>
                <c:pt idx="4">
                  <c:v>SALESMAN 5</c:v>
                </c:pt>
              </c:strCache>
            </c:strRef>
          </c:cat>
          <c:val>
            <c:numRef>
              <c:f>'SLS DISC GP BY SALESMAN'!$B$4:$B$9</c:f>
              <c:numCache>
                <c:formatCode>_("$"* #,##0_);_("$"* \(#,##0\);_("$"* "-"??_);_(@_)</c:formatCode>
                <c:ptCount val="5"/>
                <c:pt idx="0">
                  <c:v>18175392</c:v>
                </c:pt>
                <c:pt idx="1">
                  <c:v>18290835</c:v>
                </c:pt>
                <c:pt idx="2">
                  <c:v>17633104</c:v>
                </c:pt>
                <c:pt idx="3">
                  <c:v>16279854</c:v>
                </c:pt>
                <c:pt idx="4">
                  <c:v>34152</c:v>
                </c:pt>
              </c:numCache>
            </c:numRef>
          </c:val>
        </c:ser>
        <c:ser>
          <c:idx val="1"/>
          <c:order val="1"/>
          <c:tx>
            <c:strRef>
              <c:f>'SLS DISC GP BY SALESMAN'!$C$3</c:f>
              <c:strCache>
                <c:ptCount val="1"/>
                <c:pt idx="0">
                  <c:v>Sum of DISCOUNT TOT</c:v>
                </c:pt>
              </c:strCache>
            </c:strRef>
          </c:tx>
          <c:spPr>
            <a:solidFill>
              <a:schemeClr val="accent2"/>
            </a:solidFill>
            <a:ln>
              <a:noFill/>
            </a:ln>
            <a:effectLst/>
          </c:spPr>
          <c:invertIfNegative val="0"/>
          <c:cat>
            <c:strRef>
              <c:f>'SLS DISC GP BY SALESMAN'!$A$4:$A$9</c:f>
              <c:strCache>
                <c:ptCount val="5"/>
                <c:pt idx="0">
                  <c:v>SALESMAN 1</c:v>
                </c:pt>
                <c:pt idx="1">
                  <c:v>SALESMAN 2</c:v>
                </c:pt>
                <c:pt idx="2">
                  <c:v>SALESMAN 3</c:v>
                </c:pt>
                <c:pt idx="3">
                  <c:v>SALESMAN 4</c:v>
                </c:pt>
                <c:pt idx="4">
                  <c:v>SALESMAN 5</c:v>
                </c:pt>
              </c:strCache>
            </c:strRef>
          </c:cat>
          <c:val>
            <c:numRef>
              <c:f>'SLS DISC GP BY SALESMAN'!$C$4:$C$9</c:f>
              <c:numCache>
                <c:formatCode>_("$"* #,##0_);_("$"* \(#,##0\);_("$"* "-"??_);_(@_)</c:formatCode>
                <c:ptCount val="5"/>
                <c:pt idx="0">
                  <c:v>1389007.4899999998</c:v>
                </c:pt>
                <c:pt idx="1">
                  <c:v>1437120.9800000009</c:v>
                </c:pt>
                <c:pt idx="2">
                  <c:v>1472336.9100000006</c:v>
                </c:pt>
                <c:pt idx="3">
                  <c:v>1297050.6399999999</c:v>
                </c:pt>
                <c:pt idx="4">
                  <c:v>1366.0800000000017</c:v>
                </c:pt>
              </c:numCache>
            </c:numRef>
          </c:val>
        </c:ser>
        <c:ser>
          <c:idx val="2"/>
          <c:order val="2"/>
          <c:tx>
            <c:strRef>
              <c:f>'SLS DISC GP BY SALESMAN'!$D$3</c:f>
              <c:strCache>
                <c:ptCount val="1"/>
                <c:pt idx="0">
                  <c:v>Sum of INVTOTAL</c:v>
                </c:pt>
              </c:strCache>
            </c:strRef>
          </c:tx>
          <c:spPr>
            <a:solidFill>
              <a:schemeClr val="accent3"/>
            </a:solidFill>
            <a:ln>
              <a:noFill/>
            </a:ln>
            <a:effectLst/>
          </c:spPr>
          <c:invertIfNegative val="0"/>
          <c:cat>
            <c:strRef>
              <c:f>'SLS DISC GP BY SALESMAN'!$A$4:$A$9</c:f>
              <c:strCache>
                <c:ptCount val="5"/>
                <c:pt idx="0">
                  <c:v>SALESMAN 1</c:v>
                </c:pt>
                <c:pt idx="1">
                  <c:v>SALESMAN 2</c:v>
                </c:pt>
                <c:pt idx="2">
                  <c:v>SALESMAN 3</c:v>
                </c:pt>
                <c:pt idx="3">
                  <c:v>SALESMAN 4</c:v>
                </c:pt>
                <c:pt idx="4">
                  <c:v>SALESMAN 5</c:v>
                </c:pt>
              </c:strCache>
            </c:strRef>
          </c:cat>
          <c:val>
            <c:numRef>
              <c:f>'SLS DISC GP BY SALESMAN'!$D$4:$D$9</c:f>
              <c:numCache>
                <c:formatCode>_("$"* #,##0_);_("$"* \(#,##0\);_("$"* "-"??_);_(@_)</c:formatCode>
                <c:ptCount val="5"/>
                <c:pt idx="0">
                  <c:v>16786384.510000002</c:v>
                </c:pt>
                <c:pt idx="1">
                  <c:v>16853714.020000003</c:v>
                </c:pt>
                <c:pt idx="2">
                  <c:v>16160767.090000002</c:v>
                </c:pt>
                <c:pt idx="3">
                  <c:v>14982803.360000001</c:v>
                </c:pt>
                <c:pt idx="4">
                  <c:v>32785.919999999998</c:v>
                </c:pt>
              </c:numCache>
            </c:numRef>
          </c:val>
        </c:ser>
        <c:ser>
          <c:idx val="3"/>
          <c:order val="3"/>
          <c:tx>
            <c:strRef>
              <c:f>'SLS DISC GP BY SALESMAN'!$E$3</c:f>
              <c:strCache>
                <c:ptCount val="1"/>
                <c:pt idx="0">
                  <c:v>Sum of PROFIT TOT</c:v>
                </c:pt>
              </c:strCache>
            </c:strRef>
          </c:tx>
          <c:spPr>
            <a:solidFill>
              <a:schemeClr val="accent4"/>
            </a:solidFill>
            <a:ln>
              <a:noFill/>
            </a:ln>
            <a:effectLst/>
          </c:spPr>
          <c:invertIfNegative val="0"/>
          <c:cat>
            <c:strRef>
              <c:f>'SLS DISC GP BY SALESMAN'!$A$4:$A$9</c:f>
              <c:strCache>
                <c:ptCount val="5"/>
                <c:pt idx="0">
                  <c:v>SALESMAN 1</c:v>
                </c:pt>
                <c:pt idx="1">
                  <c:v>SALESMAN 2</c:v>
                </c:pt>
                <c:pt idx="2">
                  <c:v>SALESMAN 3</c:v>
                </c:pt>
                <c:pt idx="3">
                  <c:v>SALESMAN 4</c:v>
                </c:pt>
                <c:pt idx="4">
                  <c:v>SALESMAN 5</c:v>
                </c:pt>
              </c:strCache>
            </c:strRef>
          </c:cat>
          <c:val>
            <c:numRef>
              <c:f>'SLS DISC GP BY SALESMAN'!$E$4:$E$9</c:f>
              <c:numCache>
                <c:formatCode>_("$"* #,##0_);_("$"* \(#,##0\);_("$"* "-"??_);_(@_)</c:formatCode>
                <c:ptCount val="5"/>
                <c:pt idx="0">
                  <c:v>4799328.1699999962</c:v>
                </c:pt>
                <c:pt idx="1">
                  <c:v>4742684.2900000038</c:v>
                </c:pt>
                <c:pt idx="2">
                  <c:v>4536363.7600000016</c:v>
                </c:pt>
                <c:pt idx="3">
                  <c:v>4326115.8800000018</c:v>
                </c:pt>
                <c:pt idx="4">
                  <c:v>12294.719999999998</c:v>
                </c:pt>
              </c:numCache>
            </c:numRef>
          </c:val>
        </c:ser>
        <c:dLbls>
          <c:showLegendKey val="0"/>
          <c:showVal val="0"/>
          <c:showCatName val="0"/>
          <c:showSerName val="0"/>
          <c:showPercent val="0"/>
          <c:showBubbleSize val="0"/>
        </c:dLbls>
        <c:gapWidth val="219"/>
        <c:overlap val="-27"/>
        <c:axId val="443003824"/>
        <c:axId val="443009312"/>
      </c:barChart>
      <c:catAx>
        <c:axId val="443003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9312"/>
        <c:crosses val="autoZero"/>
        <c:auto val="1"/>
        <c:lblAlgn val="ctr"/>
        <c:lblOffset val="100"/>
        <c:noMultiLvlLbl val="0"/>
      </c:catAx>
      <c:valAx>
        <c:axId val="44300931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300382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591255</xdr:colOff>
      <xdr:row>10</xdr:row>
      <xdr:rowOff>129470</xdr:rowOff>
    </xdr:from>
    <xdr:to>
      <xdr:col>7</xdr:col>
      <xdr:colOff>917222</xdr:colOff>
      <xdr:row>26</xdr:row>
      <xdr:rowOff>155223</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443089</xdr:colOff>
      <xdr:row>27</xdr:row>
      <xdr:rowOff>86429</xdr:rowOff>
    </xdr:from>
    <xdr:to>
      <xdr:col>6</xdr:col>
      <xdr:colOff>868539</xdr:colOff>
      <xdr:row>45</xdr:row>
      <xdr:rowOff>32454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393700</xdr:colOff>
      <xdr:row>11</xdr:row>
      <xdr:rowOff>9525</xdr:rowOff>
    </xdr:from>
    <xdr:to>
      <xdr:col>5</xdr:col>
      <xdr:colOff>831850</xdr:colOff>
      <xdr:row>25</xdr:row>
      <xdr:rowOff>174625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761999</xdr:colOff>
      <xdr:row>13</xdr:row>
      <xdr:rowOff>133350</xdr:rowOff>
    </xdr:from>
    <xdr:to>
      <xdr:col>8</xdr:col>
      <xdr:colOff>110152</xdr:colOff>
      <xdr:row>32</xdr:row>
      <xdr:rowOff>38877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228600</xdr:colOff>
      <xdr:row>11</xdr:row>
      <xdr:rowOff>142874</xdr:rowOff>
    </xdr:from>
    <xdr:to>
      <xdr:col>5</xdr:col>
      <xdr:colOff>730250</xdr:colOff>
      <xdr:row>27</xdr:row>
      <xdr:rowOff>152399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31750</xdr:colOff>
      <xdr:row>12</xdr:row>
      <xdr:rowOff>47624</xdr:rowOff>
    </xdr:from>
    <xdr:to>
      <xdr:col>4</xdr:col>
      <xdr:colOff>1111250</xdr:colOff>
      <xdr:row>31</xdr:row>
      <xdr:rowOff>120649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82550</xdr:colOff>
      <xdr:row>11</xdr:row>
      <xdr:rowOff>50800</xdr:rowOff>
    </xdr:from>
    <xdr:to>
      <xdr:col>7</xdr:col>
      <xdr:colOff>704850</xdr:colOff>
      <xdr:row>29</xdr:row>
      <xdr:rowOff>120650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31750</xdr:colOff>
      <xdr:row>13</xdr:row>
      <xdr:rowOff>66674</xdr:rowOff>
    </xdr:from>
    <xdr:to>
      <xdr:col>5</xdr:col>
      <xdr:colOff>1111250</xdr:colOff>
      <xdr:row>32</xdr:row>
      <xdr:rowOff>139699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333375</xdr:colOff>
      <xdr:row>10</xdr:row>
      <xdr:rowOff>22225</xdr:rowOff>
    </xdr:from>
    <xdr:to>
      <xdr:col>4</xdr:col>
      <xdr:colOff>1038225</xdr:colOff>
      <xdr:row>25</xdr:row>
      <xdr:rowOff>3175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285750</xdr:colOff>
      <xdr:row>10</xdr:row>
      <xdr:rowOff>180974</xdr:rowOff>
    </xdr:from>
    <xdr:to>
      <xdr:col>7</xdr:col>
      <xdr:colOff>558800</xdr:colOff>
      <xdr:row>29</xdr:row>
      <xdr:rowOff>44450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refreshedBy="George Gonos" refreshedDate="42480.828566319447" createdVersion="5" refreshedVersion="5" minRefreshableVersion="3" recordCount="993">
  <cacheSource type="worksheet">
    <worksheetSource ref="C6:P999" sheet="DATABASE"/>
  </cacheSource>
  <cacheFields count="14">
    <cacheField name="CUSTID" numFmtId="0">
      <sharedItems count="199">
        <s v="CUSTID 194"/>
        <s v="CUSTID 128"/>
        <s v="CUSTID 10"/>
        <s v="CUSTID 72"/>
        <s v="CUSTID 64"/>
        <s v="CUSTID 169"/>
        <s v="CUSTID 178"/>
        <s v="CUSTID 75"/>
        <s v="CUSTID 53"/>
        <s v="CUSTID 43"/>
        <s v="CUSTID 165"/>
        <s v="CUSTID 4"/>
        <s v="CUSTID 16"/>
        <s v="CUSTID 25"/>
        <s v="CUSTID 80"/>
        <s v="CUSTID 198"/>
        <s v="CUSTID 166"/>
        <s v="CUSTID 184"/>
        <s v="CUSTID 154"/>
        <s v="CUSTID 139"/>
        <s v="CUSTID 22"/>
        <s v="CUSTID 110"/>
        <s v="CUSTID 132"/>
        <s v="CUSTID 77"/>
        <s v="CUSTID 140"/>
        <s v="CUSTID 141"/>
        <s v="CUSTID 175"/>
        <s v="CUSTID 117"/>
        <s v="CUSTID 32"/>
        <s v="CUSTID 121"/>
        <s v="CUSTID 65"/>
        <s v="CUSTID 111"/>
        <s v="CUSTID 167"/>
        <s v="CUSTID 142"/>
        <s v="CUSTID 176"/>
        <s v="CUSTID 191"/>
        <s v="CUSTID 193"/>
        <s v="CUSTID 67"/>
        <s v="CUSTID 119"/>
        <s v="CUSTID 21"/>
        <s v="CUSTID 101"/>
        <s v="CUSTID 185"/>
        <s v="CUSTID 130"/>
        <s v="CUSTID 150"/>
        <s v="CUSTID 120"/>
        <s v="CUSTID 79"/>
        <s v="CUSTID 103"/>
        <s v="CUSTID 99"/>
        <s v="CUSTID 195"/>
        <s v="CUSTID 174"/>
        <s v="CUSTID 189"/>
        <s v="CUSTID 51"/>
        <s v="CUSTID 129"/>
        <s v="CUSTID 76"/>
        <s v="CUSTID 92"/>
        <s v="CUSTID 69"/>
        <s v="CUSTID 180"/>
        <s v="CUSTID 73"/>
        <s v="CUSTID 49"/>
        <s v="CUSTID 87"/>
        <s v="CUSTID 30"/>
        <s v="CUSTID 168"/>
        <s v="CUSTID 45"/>
        <s v="CUSTID 93"/>
        <s v="CUSTID 70"/>
        <s v="CUSTID 151"/>
        <s v="CUSTID 146"/>
        <s v="CUSTID 62"/>
        <s v="CUSTID 190"/>
        <s v="CUSTID 35"/>
        <s v="CUSTID 40"/>
        <s v="CUSTID 98"/>
        <s v="CUSTID 97"/>
        <s v="CUSTID 172"/>
        <s v="CUSTID 162"/>
        <s v="CUSTID 24"/>
        <s v="CUSTID 71"/>
        <s v="CUSTID 199"/>
        <s v="CUSTID 148"/>
        <s v="CUSTID 26"/>
        <s v="CUSTID 59"/>
        <s v="CUSTID 197"/>
        <s v="CUSTID 173"/>
        <s v="CUSTID 38"/>
        <s v="CUSTID 144"/>
        <s v="CUSTID 91"/>
        <s v="CUSTID 118"/>
        <s v="CUSTID 9"/>
        <s v="CUSTID 123"/>
        <s v="CUSTID 54"/>
        <s v="CUSTID 100"/>
        <s v="CUSTID 113"/>
        <s v="CUSTID 114"/>
        <s v="CUSTID 3"/>
        <s v="CUSTID 161"/>
        <s v="CUSTID 17"/>
        <s v="CUSTID 61"/>
        <s v="CUSTID 89"/>
        <s v="CUSTID 81"/>
        <s v="CUSTID 56"/>
        <s v="CUSTID 31"/>
        <s v="CUSTID 170"/>
        <s v="CUSTID 183"/>
        <s v="CUSTID 116"/>
        <s v="CUSTID 20"/>
        <s v="CUSTID 107"/>
        <s v="CUSTID 58"/>
        <s v="CUSTID 147"/>
        <s v="CUSTID 134"/>
        <s v="CUSTID 94"/>
        <s v="CUSTID 109"/>
        <s v="CUSTID 12"/>
        <s v="CUSTID 177"/>
        <s v="CUSTID 105"/>
        <s v="CUSTID 164"/>
        <s v="CUSTID 90"/>
        <s v="CUSTID 27"/>
        <s v="CUSTID 39"/>
        <s v="CUSTID 102"/>
        <s v="CUSTID 86"/>
        <s v="CUSTID 57"/>
        <s v="CUSTID 96"/>
        <s v="CUSTID 149"/>
        <s v="CUSTID 153"/>
        <s v="CUSTID 124"/>
        <s v="CUSTID 122"/>
        <s v="CUSTID 131"/>
        <s v="CUSTID 7"/>
        <s v="CUSTID 133"/>
        <s v="CUSTID 60"/>
        <s v="CUSTID 55"/>
        <s v="CUSTID 106"/>
        <s v="CUSTID 33"/>
        <s v="CUSTID 8"/>
        <s v="CUSTID 23"/>
        <s v="CUSTID 50"/>
        <s v="CUSTID 159"/>
        <s v="CUSTID 136"/>
        <s v="CUSTID 160"/>
        <s v="CUSTID 181"/>
        <s v="CUSTID 145"/>
        <s v="CUSTID 156"/>
        <s v="CUSTID 85"/>
        <s v="CUSTID 152"/>
        <s v="CUSTID 63"/>
        <s v="CUSTID 78"/>
        <s v="CUSTID 187"/>
        <s v="CUSTID 6"/>
        <s v="CUSTID 127"/>
        <s v="CUSTID 108"/>
        <s v="CUSTID 29"/>
        <s v="CUSTID 88"/>
        <s v="CUSTID 135"/>
        <s v="CUSTID 182"/>
        <s v="CUSTID 104"/>
        <s v="CUSTID 47"/>
        <s v="CUSTID 155"/>
        <s v="CUSTID 14"/>
        <s v="CUSTID 28"/>
        <s v="CUSTID 15"/>
        <s v="CUSTID 68"/>
        <s v="CUSTID 37"/>
        <s v="CUSTID 163"/>
        <s v="CUSTID 179"/>
        <s v="CUSTID 125"/>
        <s v="CUSTID 126"/>
        <s v="CUSTID 36"/>
        <s v="CUSTID 19"/>
        <s v="CUSTID 48"/>
        <s v="CUSTID 171"/>
        <s v="CUSTID 196"/>
        <s v="CUSTID 138"/>
        <s v="CUSTID 158"/>
        <s v="CUSTID 52"/>
        <s v="CUSTID 5"/>
        <s v="CUSTID 74"/>
        <s v="CUSTID 18"/>
        <s v="CUSTID 44"/>
        <s v="CUSTID 13"/>
        <s v="CUSTID 1"/>
        <s v="CUSTID 84"/>
        <s v="CUSTID 41"/>
        <s v="CUSTID 192"/>
        <s v="CUSTID 157"/>
        <s v="CUSTID 42"/>
        <s v="CUSTID 137"/>
        <s v="CUSTID 143"/>
        <s v="CUSTID 83"/>
        <s v="CUSTID 66"/>
        <s v="CUSTID 112"/>
        <s v="CUSTID 2"/>
        <s v="CUSTID 46"/>
        <s v="CUSTID 95"/>
        <s v="CUSTID 115"/>
        <s v="CUSTID 82"/>
        <s v="CUSTID 186"/>
        <s v="CUSTID 188"/>
        <s v="CUSTID 11" u="1"/>
        <s v="CUSTID 34" u="1"/>
      </sharedItems>
    </cacheField>
    <cacheField name="CUSTTYPE" numFmtId="0">
      <sharedItems/>
    </cacheField>
    <cacheField name="CUSTIND" numFmtId="0">
      <sharedItems/>
    </cacheField>
    <cacheField name="REGION" numFmtId="0">
      <sharedItems/>
    </cacheField>
    <cacheField name="SALESMAN" numFmtId="0">
      <sharedItems count="5">
        <s v="SALESMAN 5"/>
        <s v="SALESMAN 1"/>
        <s v="SALESMAN 2"/>
        <s v="SALESMAN 4"/>
        <s v="SALESMAN 3"/>
      </sharedItems>
    </cacheField>
    <cacheField name="PRODID" numFmtId="0">
      <sharedItems count="20">
        <s v="PRODID 13"/>
        <s v="PRODID 5"/>
        <s v="PRODID 14"/>
        <s v="PRODID 15"/>
        <s v="PRODID 12"/>
        <s v="PRODID 4"/>
        <s v="PRODID 6"/>
        <s v="PRODID 20"/>
        <s v="PRODID 19"/>
        <s v="PRODID 11"/>
        <s v="PRODID 18"/>
        <s v="PRODID 3"/>
        <s v="PRODID 17"/>
        <s v="PRODID 1"/>
        <s v="PRODID 16"/>
        <s v="PRODID 7"/>
        <s v="PRODID 10"/>
        <s v="PRODID 8"/>
        <s v="PRODID 2"/>
        <s v="PRODID 9"/>
      </sharedItems>
    </cacheField>
    <cacheField name="PRODTYPE" numFmtId="0">
      <sharedItems/>
    </cacheField>
    <cacheField name="PRODMKT" numFmtId="0">
      <sharedItems/>
    </cacheField>
    <cacheField name="PRODLIST" numFmtId="0">
      <sharedItems containsSemiMixedTypes="0" containsString="0" containsNumber="1" containsInteger="1" minValue="2135" maxValue="24315"/>
    </cacheField>
    <cacheField name="PRODCOST" numFmtId="0">
      <sharedItems containsSemiMixedTypes="0" containsString="0" containsNumber="1" minValue="1174.25" maxValue="16153.7"/>
    </cacheField>
    <cacheField name="QTYSOLD" numFmtId="0">
      <sharedItems containsSemiMixedTypes="0" containsString="0" containsNumber="1" containsInteger="1" minValue="1" maxValue="9"/>
    </cacheField>
    <cacheField name="PRODSALE" numFmtId="1">
      <sharedItems containsSemiMixedTypes="0" containsString="0" containsNumber="1" minValue="1814.75" maxValue="24071.85"/>
    </cacheField>
    <cacheField name="INVTOTAL" numFmtId="1">
      <sharedItems containsSemiMixedTypes="0" containsString="0" containsNumber="1" minValue="1814.75" maxValue="214820.1"/>
    </cacheField>
    <cacheField name="SHIP REGION"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George Gonos" refreshedDate="42480.829112500003" createdVersion="5" refreshedVersion="5" minRefreshableVersion="3" recordCount="993">
  <cacheSource type="worksheet">
    <worksheetSource ref="B1:P994" sheet="DATA REFS"/>
  </cacheSource>
  <cacheFields count="15">
    <cacheField name="TRANSACTION ID" numFmtId="0">
      <sharedItems containsSemiMixedTypes="0" containsString="0" containsNumber="1" containsInteger="1" minValue="1" maxValue="993"/>
    </cacheField>
    <cacheField name="CUSTOMER ID" numFmtId="0">
      <sharedItems/>
    </cacheField>
    <cacheField name="CUSTOMER TYPE" numFmtId="0">
      <sharedItems/>
    </cacheField>
    <cacheField name="CUSTOMER INDUSTRY" numFmtId="0">
      <sharedItems count="5">
        <s v="CUSTIND 2"/>
        <s v="CUSTIND 4"/>
        <s v="CUSTIND 1"/>
        <s v="CUSTIND 3"/>
        <s v="CUSTIND 5"/>
      </sharedItems>
    </cacheField>
    <cacheField name="CUSTOMER REGION" numFmtId="0">
      <sharedItems count="8">
        <s v="REGION 7"/>
        <s v="REGION 6"/>
        <s v="REGION 2"/>
        <s v="REGION 3"/>
        <s v="REGION 8"/>
        <s v="REGION 4"/>
        <s v="REGION 5"/>
        <s v="REGION 1"/>
      </sharedItems>
    </cacheField>
    <cacheField name="SALESMAN" numFmtId="0">
      <sharedItems count="4">
        <s v="SALESMAN 2"/>
        <s v="SALESMAN 3"/>
        <s v="SALESMAN 4"/>
        <s v="SALESMAN 1"/>
      </sharedItems>
    </cacheField>
    <cacheField name="PRODUCT ID" numFmtId="0">
      <sharedItems/>
    </cacheField>
    <cacheField name="PRODUCT TYPE" numFmtId="0">
      <sharedItems count="3">
        <s v="PRODTYPE 4"/>
        <s v="PRODTYPE 3"/>
        <s v="PRODTYPE 1"/>
      </sharedItems>
    </cacheField>
    <cacheField name="PRODUCT MARKET" numFmtId="0">
      <sharedItems/>
    </cacheField>
    <cacheField name="PRODUCT LIST PRICE" numFmtId="0">
      <sharedItems count="20">
        <s v=" 20439"/>
        <s v=" 3488"/>
        <s v=" 5552"/>
        <s v=" 18737"/>
        <s v=" 24942"/>
        <s v=" 24757"/>
        <s v=" 8244"/>
        <s v=" 19359"/>
        <s v=" 11080"/>
        <s v=" 16505"/>
        <s v=" 11625"/>
        <s v=" 10576"/>
        <s v=" 18658"/>
        <s v=" 20607"/>
        <s v=" 13073"/>
        <s v=" 19961"/>
        <s v=" 8311"/>
        <s v=" 21230"/>
        <s v=" 7785"/>
        <s v=" 10281"/>
      </sharedItems>
    </cacheField>
    <cacheField name="PRODUCT COST" numFmtId="0">
      <sharedItems/>
    </cacheField>
    <cacheField name="INV QTY" numFmtId="0">
      <sharedItems containsSemiMixedTypes="0" containsString="0" containsNumber="1" containsInteger="1" minValue="1" maxValue="9"/>
    </cacheField>
    <cacheField name="INV EACH" numFmtId="0">
      <sharedItems containsSemiMixedTypes="0" containsString="0" containsNumber="1" minValue="2964.7999999999997" maxValue="24692.579999999998"/>
    </cacheField>
    <cacheField name="INVOICED AMOUNT" numFmtId="0">
      <sharedItems containsSemiMixedTypes="0" containsString="0" containsNumber="1" minValue="2964.7999999999997" maxValue="219988.44"/>
    </cacheField>
    <cacheField name="SHIP TO REGION" numFmtId="0">
      <sharedItems count="8">
        <s v="SHIP REGION 7"/>
        <s v="SHIP REGION 2"/>
        <s v="SHIP REGION 5"/>
        <s v="SHIP REGION 4"/>
        <s v="SHIP REGION 3"/>
        <s v="SHIP REGION 1"/>
        <s v="SHIP REGION 8"/>
        <s v="SHIP REGION 6"/>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George Gonos" refreshedDate="42480.849373379628" createdVersion="5" refreshedVersion="5" minRefreshableVersion="3" recordCount="993">
  <cacheSource type="worksheet">
    <worksheetSource ref="B6:P999" sheet="DATABASE"/>
  </cacheSource>
  <cacheFields count="15">
    <cacheField name="TRANSID" numFmtId="0">
      <sharedItems containsSemiMixedTypes="0" containsString="0" containsNumber="1" containsInteger="1" minValue="1" maxValue="993"/>
    </cacheField>
    <cacheField name="CUSTID" numFmtId="0">
      <sharedItems/>
    </cacheField>
    <cacheField name="CUSTTYPE" numFmtId="0">
      <sharedItems count="5">
        <s v="CUSTTYPE 2"/>
        <s v="CUSTTYPE 4"/>
        <s v="CUSTTYPE 3"/>
        <s v="CUSTTYPE 1"/>
        <s v="CUSTTYPE 5"/>
      </sharedItems>
    </cacheField>
    <cacheField name="CUSTIND" numFmtId="0">
      <sharedItems count="5">
        <s v="CUSTIND 3"/>
        <s v="CUSTIND 5"/>
        <s v="CUSTIND 4"/>
        <s v="CUSTIND 1"/>
        <s v="CUSTIND 2"/>
      </sharedItems>
    </cacheField>
    <cacheField name="REGION" numFmtId="0">
      <sharedItems/>
    </cacheField>
    <cacheField name="SALESMAN" numFmtId="0">
      <sharedItems count="5">
        <s v="SALESMAN 5"/>
        <s v="SALESMAN 1"/>
        <s v="SALESMAN 2"/>
        <s v="SALESMAN 4"/>
        <s v="SALESMAN 3"/>
      </sharedItems>
    </cacheField>
    <cacheField name="PRODID" numFmtId="0">
      <sharedItems/>
    </cacheField>
    <cacheField name="PRODTYPE" numFmtId="0">
      <sharedItems/>
    </cacheField>
    <cacheField name="PRODMKT" numFmtId="0">
      <sharedItems/>
    </cacheField>
    <cacheField name="PRODLIST" numFmtId="0">
      <sharedItems containsSemiMixedTypes="0" containsString="0" containsNumber="1" containsInteger="1" minValue="2135" maxValue="24315"/>
    </cacheField>
    <cacheField name="PRODCOST" numFmtId="0">
      <sharedItems containsSemiMixedTypes="0" containsString="0" containsNumber="1" minValue="1174.25" maxValue="16153.7"/>
    </cacheField>
    <cacheField name="QTYSOLD" numFmtId="0">
      <sharedItems containsSemiMixedTypes="0" containsString="0" containsNumber="1" containsInteger="1" minValue="1" maxValue="9"/>
    </cacheField>
    <cacheField name="PRODSALE" numFmtId="1">
      <sharedItems containsSemiMixedTypes="0" containsString="0" containsNumber="1" minValue="1814.75" maxValue="24071.85"/>
    </cacheField>
    <cacheField name="INVTOTAL" numFmtId="1">
      <sharedItems containsSemiMixedTypes="0" containsString="0" containsNumber="1" minValue="1814.75" maxValue="214820.1"/>
    </cacheField>
    <cacheField name="SHIP REGION"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George Gonos" refreshedDate="42480.894998263888" createdVersion="5" refreshedVersion="5" minRefreshableVersion="3" recordCount="993">
  <cacheSource type="worksheet">
    <worksheetSource ref="B6:S999" sheet="DATABASE"/>
  </cacheSource>
  <cacheFields count="18">
    <cacheField name="TRANSID" numFmtId="0">
      <sharedItems containsSemiMixedTypes="0" containsString="0" containsNumber="1" containsInteger="1" minValue="1" maxValue="993"/>
    </cacheField>
    <cacheField name="CUSTID" numFmtId="0">
      <sharedItems/>
    </cacheField>
    <cacheField name="CUSTTYPE" numFmtId="0">
      <sharedItems count="5">
        <s v="CUSTTYPE 2"/>
        <s v="CUSTTYPE 4"/>
        <s v="CUSTTYPE 3"/>
        <s v="CUSTTYPE 1"/>
        <s v="CUSTTYPE 5"/>
      </sharedItems>
    </cacheField>
    <cacheField name="CUSTIND" numFmtId="0">
      <sharedItems count="5">
        <s v="CUSTIND 3"/>
        <s v="CUSTIND 5"/>
        <s v="CUSTIND 4"/>
        <s v="CUSTIND 1"/>
        <s v="CUSTIND 2"/>
      </sharedItems>
    </cacheField>
    <cacheField name="REGION" numFmtId="0">
      <sharedItems count="8">
        <s v="REGION 8"/>
        <s v="REGION 1"/>
        <s v="REGION 6"/>
        <s v="REGION 2"/>
        <s v="REGION 3"/>
        <s v="REGION 4"/>
        <s v="REGION 5"/>
        <s v="REGION 7"/>
      </sharedItems>
    </cacheField>
    <cacheField name="SALESMAN" numFmtId="0">
      <sharedItems count="5">
        <s v="SALESMAN 5"/>
        <s v="SALESMAN 1"/>
        <s v="SALESMAN 2"/>
        <s v="SALESMAN 4"/>
        <s v="SALESMAN 3"/>
      </sharedItems>
    </cacheField>
    <cacheField name="PRODID" numFmtId="0">
      <sharedItems/>
    </cacheField>
    <cacheField name="PRODTYPE" numFmtId="0">
      <sharedItems/>
    </cacheField>
    <cacheField name="PRODMKT" numFmtId="0">
      <sharedItems/>
    </cacheField>
    <cacheField name="PRODLIST" numFmtId="0">
      <sharedItems containsSemiMixedTypes="0" containsString="0" containsNumber="1" containsInteger="1" minValue="2135" maxValue="24315"/>
    </cacheField>
    <cacheField name="PRODCOST" numFmtId="0">
      <sharedItems containsSemiMixedTypes="0" containsString="0" containsNumber="1" minValue="1174.25" maxValue="16153.7"/>
    </cacheField>
    <cacheField name="QTYSOLD" numFmtId="0">
      <sharedItems containsSemiMixedTypes="0" containsString="0" containsNumber="1" containsInteger="1" minValue="1" maxValue="9" count="9">
        <n v="8"/>
        <n v="9"/>
        <n v="1"/>
        <n v="3"/>
        <n v="5"/>
        <n v="2"/>
        <n v="4"/>
        <n v="7"/>
        <n v="6"/>
      </sharedItems>
    </cacheField>
    <cacheField name="PRODSALE" numFmtId="1">
      <sharedItems containsSemiMixedTypes="0" containsString="0" containsNumber="1" minValue="1814.75" maxValue="24071.85"/>
    </cacheField>
    <cacheField name="INVTOTAL" numFmtId="1">
      <sharedItems containsSemiMixedTypes="0" containsString="0" containsNumber="1" minValue="1814.75" maxValue="214820.1"/>
    </cacheField>
    <cacheField name="SHIP REGION" numFmtId="0">
      <sharedItems/>
    </cacheField>
    <cacheField name="DISCOUNT TOT" numFmtId="0">
      <sharedItems containsSemiMixedTypes="0" containsString="0" containsNumber="1" minValue="32.630000000000109" maxValue="29254.5"/>
    </cacheField>
    <cacheField name="PROFIT TOT" numFmtId="0">
      <sharedItems containsSemiMixedTypes="0" containsString="0" containsNumber="1" minValue="640.5" maxValue="73917.600000000006"/>
    </cacheField>
    <cacheField name="LIST TOT" numFmtId="0">
      <sharedItems containsSemiMixedTypes="0" containsString="0" containsNumber="1" containsInteger="1" minValue="2135" maxValue="21883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93">
  <r>
    <x v="0"/>
    <s v="CUSTTYPE 2"/>
    <s v="CUSTIND 3"/>
    <s v="REGION 8"/>
    <x v="0"/>
    <x v="0"/>
    <s v="PRODTYPE 4"/>
    <s v="PRODMKT 7"/>
    <n v="4269"/>
    <n v="2561.4"/>
    <n v="8"/>
    <n v="4098.24"/>
    <n v="32785.919999999998"/>
    <s v="SHIP REGION 8"/>
  </r>
  <r>
    <x v="1"/>
    <s v="CUSTTYPE 4"/>
    <s v="CUSTIND 5"/>
    <s v="REGION 1"/>
    <x v="1"/>
    <x v="1"/>
    <s v="PRODTYPE 3"/>
    <s v="PRODMKT 3"/>
    <n v="16064"/>
    <n v="10762.88"/>
    <n v="9"/>
    <n v="13654.4"/>
    <n v="122889.59999999999"/>
    <s v="SHIP REGION 1"/>
  </r>
  <r>
    <x v="2"/>
    <s v="CUSTTYPE 3"/>
    <s v="CUSTIND 4"/>
    <s v="REGION 6"/>
    <x v="2"/>
    <x v="2"/>
    <s v="PRODTYPE 1"/>
    <s v="PRODMKT 3"/>
    <n v="24110"/>
    <n v="16153.7"/>
    <n v="1"/>
    <n v="22904.5"/>
    <n v="22904.5"/>
    <s v="SHIP REGION 1"/>
  </r>
  <r>
    <x v="3"/>
    <s v="CUSTTYPE 1"/>
    <s v="CUSTIND 4"/>
    <s v="REGION 2"/>
    <x v="1"/>
    <x v="3"/>
    <s v="PRODTYPE 4"/>
    <s v="PRODMKT 5"/>
    <n v="10590"/>
    <n v="6671.7"/>
    <n v="3"/>
    <n v="9425.1"/>
    <n v="28275.300000000003"/>
    <s v="SHIP REGION 6"/>
  </r>
  <r>
    <x v="4"/>
    <s v="CUSTTYPE 5"/>
    <s v="CUSTIND 4"/>
    <s v="REGION 6"/>
    <x v="3"/>
    <x v="4"/>
    <s v="PRODTYPE 3"/>
    <s v="PRODMKT 5"/>
    <n v="23078"/>
    <n v="14769.92"/>
    <n v="5"/>
    <n v="21231.760000000002"/>
    <n v="106158.80000000002"/>
    <s v="SHIP REGION 2"/>
  </r>
  <r>
    <x v="5"/>
    <s v="CUSTTYPE 2"/>
    <s v="CUSTIND 4"/>
    <s v="REGION 1"/>
    <x v="2"/>
    <x v="5"/>
    <s v="PRODTYPE 4"/>
    <s v="PRODMKT 1"/>
    <n v="8989"/>
    <n v="5663.07"/>
    <n v="2"/>
    <n v="8359.7699999999986"/>
    <n v="16719.539999999997"/>
    <s v="SHIP REGION 8"/>
  </r>
  <r>
    <x v="6"/>
    <s v="CUSTTYPE 3"/>
    <s v="CUSTIND 4"/>
    <s v="REGION 3"/>
    <x v="1"/>
    <x v="6"/>
    <s v="PRODTYPE 1"/>
    <s v="PRODMKT 1"/>
    <n v="20386"/>
    <n v="14270.2"/>
    <n v="8"/>
    <n v="19570.559999999998"/>
    <n v="156564.47999999998"/>
    <s v="SHIP REGION 2"/>
  </r>
  <r>
    <x v="7"/>
    <s v="CUSTTYPE 3"/>
    <s v="CUSTIND 1"/>
    <s v="REGION 1"/>
    <x v="2"/>
    <x v="4"/>
    <s v="PRODTYPE 3"/>
    <s v="PRODMKT 5"/>
    <n v="23078"/>
    <n v="14769.92"/>
    <n v="9"/>
    <n v="20077.86"/>
    <n v="180700.74"/>
    <s v="SHIP REGION 8"/>
  </r>
  <r>
    <x v="8"/>
    <s v="CUSTTYPE 1"/>
    <s v="CUSTIND 3"/>
    <s v="REGION 1"/>
    <x v="3"/>
    <x v="7"/>
    <s v="PRODTYPE 4"/>
    <s v="PRODMKT 2"/>
    <n v="12004"/>
    <n v="8042.68"/>
    <n v="8"/>
    <n v="10923.640000000001"/>
    <n v="87389.12000000001"/>
    <s v="SHIP REGION 8"/>
  </r>
  <r>
    <x v="9"/>
    <s v="CUSTTYPE 3"/>
    <s v="CUSTIND 2"/>
    <s v="REGION 4"/>
    <x v="1"/>
    <x v="8"/>
    <s v="PRODTYPE 1"/>
    <s v="PRODMKT 4"/>
    <n v="9526"/>
    <n v="6572.94"/>
    <n v="5"/>
    <n v="8859.18"/>
    <n v="44295.9"/>
    <s v="SHIP REGION 2"/>
  </r>
  <r>
    <x v="10"/>
    <s v="CUSTTYPE 5"/>
    <s v="CUSTIND 4"/>
    <s v="REGION 5"/>
    <x v="2"/>
    <x v="9"/>
    <s v="PRODTYPE 1"/>
    <s v="PRODMKT 4"/>
    <n v="21670"/>
    <n v="15169"/>
    <n v="4"/>
    <n v="21236.6"/>
    <n v="84946.4"/>
    <s v="SHIP REGION 7"/>
  </r>
  <r>
    <x v="11"/>
    <s v="CUSTTYPE 1"/>
    <s v="CUSTIND 1"/>
    <s v="REGION 2"/>
    <x v="3"/>
    <x v="10"/>
    <s v="PRODTYPE 4"/>
    <s v="PRODMKT 5"/>
    <n v="24315"/>
    <n v="14589"/>
    <n v="1"/>
    <n v="22126.65"/>
    <n v="22126.65"/>
    <s v="SHIP REGION 6"/>
  </r>
  <r>
    <x v="12"/>
    <s v="CUSTTYPE 1"/>
    <s v="CUSTIND 3"/>
    <s v="REGION 8"/>
    <x v="2"/>
    <x v="11"/>
    <s v="PRODTYPE 2"/>
    <s v="PRODMKT 2"/>
    <n v="22050"/>
    <n v="15435"/>
    <n v="8"/>
    <n v="21829.5"/>
    <n v="174636"/>
    <s v="SHIP REGION 3"/>
  </r>
  <r>
    <x v="13"/>
    <s v="CUSTTYPE 2"/>
    <s v="CUSTIND 2"/>
    <s v="REGION 3"/>
    <x v="1"/>
    <x v="0"/>
    <s v="PRODTYPE 4"/>
    <s v="PRODMKT 7"/>
    <n v="4269"/>
    <n v="2561.4"/>
    <n v="4"/>
    <n v="4140.93"/>
    <n v="16563.72"/>
    <s v="SHIP REGION 6"/>
  </r>
  <r>
    <x v="14"/>
    <s v="CUSTTYPE 4"/>
    <s v="CUSTIND 4"/>
    <s v="REGION 3"/>
    <x v="1"/>
    <x v="8"/>
    <s v="PRODTYPE 1"/>
    <s v="PRODMKT 4"/>
    <n v="9526"/>
    <n v="6572.94"/>
    <n v="2"/>
    <n v="9430.74"/>
    <n v="18861.48"/>
    <s v="SHIP REGION 7"/>
  </r>
  <r>
    <x v="15"/>
    <s v="CUSTTYPE 4"/>
    <s v="CUSTIND 2"/>
    <s v="REGION 4"/>
    <x v="1"/>
    <x v="4"/>
    <s v="PRODTYPE 3"/>
    <s v="PRODMKT 5"/>
    <n v="23078"/>
    <n v="14769.92"/>
    <n v="5"/>
    <n v="19847.079999999998"/>
    <n v="99235.4"/>
    <s v="SHIP REGION 5"/>
  </r>
  <r>
    <x v="16"/>
    <s v="CUSTTYPE 3"/>
    <s v="CUSTIND 5"/>
    <s v="REGION 8"/>
    <x v="4"/>
    <x v="12"/>
    <s v="PRODTYPE 1"/>
    <s v="PRODMKT 3"/>
    <n v="18971"/>
    <n v="11762.02"/>
    <n v="8"/>
    <n v="16125.35"/>
    <n v="129002.8"/>
    <s v="SHIP REGION 7"/>
  </r>
  <r>
    <x v="17"/>
    <s v="CUSTTYPE 1"/>
    <s v="CUSTIND 1"/>
    <s v="REGION 5"/>
    <x v="1"/>
    <x v="13"/>
    <s v="PRODTYPE 1"/>
    <s v="PRODMKT 3"/>
    <n v="16325"/>
    <n v="10611.25"/>
    <n v="9"/>
    <n v="15182.249999999998"/>
    <n v="136640.24999999997"/>
    <s v="SHIP REGION 8"/>
  </r>
  <r>
    <x v="18"/>
    <s v="CUSTTYPE 3"/>
    <s v="CUSTIND 4"/>
    <s v="REGION 5"/>
    <x v="4"/>
    <x v="4"/>
    <s v="PRODTYPE 3"/>
    <s v="PRODMKT 5"/>
    <n v="23078"/>
    <n v="14769.92"/>
    <n v="7"/>
    <n v="21231.760000000002"/>
    <n v="148622.32"/>
    <s v="SHIP REGION 7"/>
  </r>
  <r>
    <x v="19"/>
    <s v="CUSTTYPE 5"/>
    <s v="CUSTIND 1"/>
    <s v="REGION 8"/>
    <x v="4"/>
    <x v="9"/>
    <s v="PRODTYPE 1"/>
    <s v="PRODMKT 4"/>
    <n v="21670"/>
    <n v="15169"/>
    <n v="7"/>
    <n v="18852.900000000001"/>
    <n v="131970.30000000002"/>
    <s v="SHIP REGION 3"/>
  </r>
  <r>
    <x v="20"/>
    <s v="CUSTTYPE 4"/>
    <s v="CUSTIND 3"/>
    <s v="REGION 4"/>
    <x v="2"/>
    <x v="3"/>
    <s v="PRODTYPE 4"/>
    <s v="PRODMKT 5"/>
    <n v="10590"/>
    <n v="6671.7"/>
    <n v="6"/>
    <n v="9107.4"/>
    <n v="54644.399999999994"/>
    <s v="SHIP REGION 3"/>
  </r>
  <r>
    <x v="21"/>
    <s v="CUSTTYPE 4"/>
    <s v="CUSTIND 1"/>
    <s v="REGION 5"/>
    <x v="1"/>
    <x v="12"/>
    <s v="PRODTYPE 1"/>
    <s v="PRODMKT 3"/>
    <n v="18971"/>
    <n v="11762.02"/>
    <n v="5"/>
    <n v="17073.900000000001"/>
    <n v="85369.5"/>
    <s v="SHIP REGION 4"/>
  </r>
  <r>
    <x v="22"/>
    <s v="CUSTTYPE 2"/>
    <s v="CUSTIND 2"/>
    <s v="REGION 1"/>
    <x v="3"/>
    <x v="0"/>
    <s v="PRODTYPE 4"/>
    <s v="PRODMKT 7"/>
    <n v="4269"/>
    <n v="2561.4"/>
    <n v="3"/>
    <n v="4055.5499999999997"/>
    <n v="12166.65"/>
    <s v="SHIP REGION 3"/>
  </r>
  <r>
    <x v="23"/>
    <s v="CUSTTYPE 4"/>
    <s v="CUSTIND 4"/>
    <s v="REGION 2"/>
    <x v="2"/>
    <x v="1"/>
    <s v="PRODTYPE 3"/>
    <s v="PRODMKT 3"/>
    <n v="16064"/>
    <n v="10762.88"/>
    <n v="2"/>
    <n v="14618.24"/>
    <n v="29236.48"/>
    <s v="SHIP REGION 4"/>
  </r>
  <r>
    <x v="24"/>
    <s v="CUSTTYPE 4"/>
    <s v="CUSTIND 1"/>
    <s v="REGION 3"/>
    <x v="2"/>
    <x v="14"/>
    <s v="PRODTYPE 2"/>
    <s v="PRODMKT 3"/>
    <n v="13223"/>
    <n v="8991.64"/>
    <n v="4"/>
    <n v="12032.93"/>
    <n v="48131.72"/>
    <s v="SHIP REGION 8"/>
  </r>
  <r>
    <x v="25"/>
    <s v="CUSTTYPE 3"/>
    <s v="CUSTIND 1"/>
    <s v="REGION 2"/>
    <x v="1"/>
    <x v="11"/>
    <s v="PRODTYPE 2"/>
    <s v="PRODMKT 2"/>
    <n v="22050"/>
    <n v="15435"/>
    <n v="3"/>
    <n v="20286"/>
    <n v="60858"/>
    <s v="SHIP REGION 5"/>
  </r>
  <r>
    <x v="26"/>
    <s v="CUSTTYPE 3"/>
    <s v="CUSTIND 3"/>
    <s v="REGION 5"/>
    <x v="1"/>
    <x v="14"/>
    <s v="PRODTYPE 2"/>
    <s v="PRODMKT 3"/>
    <n v="13223"/>
    <n v="8991.64"/>
    <n v="8"/>
    <n v="12297.39"/>
    <n v="98379.12"/>
    <s v="SHIP REGION 1"/>
  </r>
  <r>
    <x v="27"/>
    <s v="CUSTTYPE 3"/>
    <s v="CUSTIND 2"/>
    <s v="REGION 2"/>
    <x v="4"/>
    <x v="15"/>
    <s v="PRODTYPE 1"/>
    <s v="PRODMKT 4"/>
    <n v="19568"/>
    <n v="12327.84"/>
    <n v="1"/>
    <n v="18785.28"/>
    <n v="18785.28"/>
    <s v="SHIP REGION 5"/>
  </r>
  <r>
    <x v="28"/>
    <s v="CUSTTYPE 5"/>
    <s v="CUSTIND 5"/>
    <s v="REGION 1"/>
    <x v="3"/>
    <x v="16"/>
    <s v="PRODTYPE 2"/>
    <s v="PRODMKT 3"/>
    <n v="6690"/>
    <n v="4080.9"/>
    <n v="1"/>
    <n v="5820.3"/>
    <n v="5820.3"/>
    <s v="SHIP REGION 7"/>
  </r>
  <r>
    <x v="29"/>
    <s v="CUSTTYPE 1"/>
    <s v="CUSTIND 2"/>
    <s v="REGION 1"/>
    <x v="3"/>
    <x v="4"/>
    <s v="PRODTYPE 3"/>
    <s v="PRODMKT 5"/>
    <n v="23078"/>
    <n v="14769.92"/>
    <n v="2"/>
    <n v="21462.539999999997"/>
    <n v="42925.079999999994"/>
    <s v="SHIP REGION 6"/>
  </r>
  <r>
    <x v="30"/>
    <s v="CUSTTYPE 3"/>
    <s v="CUSTIND 1"/>
    <s v="REGION 1"/>
    <x v="3"/>
    <x v="17"/>
    <s v="PRODTYPE 3"/>
    <s v="PRODMKT 4"/>
    <n v="2135"/>
    <n v="1174.25"/>
    <n v="8"/>
    <n v="1900.15"/>
    <n v="15201.2"/>
    <s v="SHIP REGION 5"/>
  </r>
  <r>
    <x v="31"/>
    <s v="CUSTTYPE 3"/>
    <s v="CUSTIND 2"/>
    <s v="REGION 7"/>
    <x v="2"/>
    <x v="5"/>
    <s v="PRODTYPE 4"/>
    <s v="PRODMKT 1"/>
    <n v="8989"/>
    <n v="5663.07"/>
    <n v="3"/>
    <n v="8719.33"/>
    <n v="26157.989999999998"/>
    <s v="SHIP REGION 2"/>
  </r>
  <r>
    <x v="32"/>
    <s v="CUSTTYPE 2"/>
    <s v="CUSTIND 2"/>
    <s v="REGION 4"/>
    <x v="4"/>
    <x v="6"/>
    <s v="PRODTYPE 1"/>
    <s v="PRODMKT 1"/>
    <n v="20386"/>
    <n v="14270.2"/>
    <n v="8"/>
    <n v="17939.68"/>
    <n v="143517.44"/>
    <s v="SHIP REGION 2"/>
  </r>
  <r>
    <x v="33"/>
    <s v="CUSTTYPE 1"/>
    <s v="CUSTIND 1"/>
    <s v="REGION 6"/>
    <x v="4"/>
    <x v="4"/>
    <s v="PRODTYPE 3"/>
    <s v="PRODMKT 5"/>
    <n v="23078"/>
    <n v="14769.92"/>
    <n v="7"/>
    <n v="19847.079999999998"/>
    <n v="138929.56"/>
    <s v="SHIP REGION 4"/>
  </r>
  <r>
    <x v="34"/>
    <s v="CUSTTYPE 3"/>
    <s v="CUSTIND 1"/>
    <s v="REGION 7"/>
    <x v="3"/>
    <x v="15"/>
    <s v="PRODTYPE 1"/>
    <s v="PRODMKT 4"/>
    <n v="19568"/>
    <n v="12327.84"/>
    <n v="7"/>
    <n v="17415.52"/>
    <n v="121908.64"/>
    <s v="SHIP REGION 2"/>
  </r>
  <r>
    <x v="35"/>
    <s v="CUSTTYPE 1"/>
    <s v="CUSTIND 5"/>
    <s v="REGION 3"/>
    <x v="3"/>
    <x v="17"/>
    <s v="PRODTYPE 3"/>
    <s v="PRODMKT 4"/>
    <n v="2135"/>
    <n v="1174.25"/>
    <n v="2"/>
    <n v="1942.8500000000001"/>
    <n v="3885.7000000000003"/>
    <s v="SHIP REGION 7"/>
  </r>
  <r>
    <x v="36"/>
    <s v="CUSTTYPE 3"/>
    <s v="CUSTIND 3"/>
    <s v="REGION 2"/>
    <x v="1"/>
    <x v="4"/>
    <s v="PRODTYPE 3"/>
    <s v="PRODMKT 5"/>
    <n v="23078"/>
    <n v="14769.92"/>
    <n v="6"/>
    <n v="21693.32"/>
    <n v="130159.92"/>
    <s v="SHIP REGION 4"/>
  </r>
  <r>
    <x v="37"/>
    <s v="CUSTTYPE 5"/>
    <s v="CUSTIND 2"/>
    <s v="REGION 1"/>
    <x v="1"/>
    <x v="18"/>
    <s v="PRODTYPE 1"/>
    <s v="PRODMKT 1"/>
    <n v="11568"/>
    <n v="8097.6"/>
    <n v="7"/>
    <n v="10179.84"/>
    <n v="71258.880000000005"/>
    <s v="SHIP REGION 5"/>
  </r>
  <r>
    <x v="38"/>
    <s v="CUSTTYPE 3"/>
    <s v="CUSTIND 3"/>
    <s v="REGION 7"/>
    <x v="1"/>
    <x v="7"/>
    <s v="PRODTYPE 4"/>
    <s v="PRODMKT 2"/>
    <n v="12004"/>
    <n v="8042.68"/>
    <n v="4"/>
    <n v="10203.4"/>
    <n v="40813.599999999999"/>
    <s v="SHIP REGION 6"/>
  </r>
  <r>
    <x v="39"/>
    <s v="CUSTTYPE 5"/>
    <s v="CUSTIND 3"/>
    <s v="REGION 1"/>
    <x v="2"/>
    <x v="8"/>
    <s v="PRODTYPE 1"/>
    <s v="PRODMKT 4"/>
    <n v="9526"/>
    <n v="6572.94"/>
    <n v="3"/>
    <n v="9430.74"/>
    <n v="28292.22"/>
    <s v="SHIP REGION 8"/>
  </r>
  <r>
    <x v="34"/>
    <s v="CUSTTYPE 3"/>
    <s v="CUSTIND 1"/>
    <s v="REGION 7"/>
    <x v="3"/>
    <x v="12"/>
    <s v="PRODTYPE 1"/>
    <s v="PRODMKT 3"/>
    <n v="18971"/>
    <n v="11762.02"/>
    <n v="6"/>
    <n v="16694.48"/>
    <n v="100166.88"/>
    <s v="SHIP REGION 3"/>
  </r>
  <r>
    <x v="40"/>
    <s v="CUSTTYPE 1"/>
    <s v="CUSTIND 4"/>
    <s v="REGION 2"/>
    <x v="4"/>
    <x v="7"/>
    <s v="PRODTYPE 4"/>
    <s v="PRODMKT 2"/>
    <n v="12004"/>
    <n v="8042.68"/>
    <n v="8"/>
    <n v="11523.84"/>
    <n v="92190.720000000001"/>
    <s v="SHIP REGION 5"/>
  </r>
  <r>
    <x v="1"/>
    <s v="CUSTTYPE 4"/>
    <s v="CUSTIND 5"/>
    <s v="REGION 1"/>
    <x v="2"/>
    <x v="12"/>
    <s v="PRODTYPE 1"/>
    <s v="PRODMKT 3"/>
    <n v="18971"/>
    <n v="11762.02"/>
    <n v="3"/>
    <n v="16315.06"/>
    <n v="48945.18"/>
    <s v="SHIP REGION 1"/>
  </r>
  <r>
    <x v="41"/>
    <s v="CUSTTYPE 4"/>
    <s v="CUSTIND 4"/>
    <s v="REGION 6"/>
    <x v="2"/>
    <x v="19"/>
    <s v="PRODTYPE 2"/>
    <s v="PRODMKT 5"/>
    <n v="3263"/>
    <n v="2186.21"/>
    <n v="2"/>
    <n v="2969.33"/>
    <n v="5938.66"/>
    <s v="SHIP REGION 8"/>
  </r>
  <r>
    <x v="42"/>
    <s v="CUSTTYPE 4"/>
    <s v="CUSTIND 4"/>
    <s v="REGION 6"/>
    <x v="1"/>
    <x v="17"/>
    <s v="PRODTYPE 3"/>
    <s v="PRODMKT 4"/>
    <n v="2135"/>
    <n v="1174.25"/>
    <n v="2"/>
    <n v="1964.2"/>
    <n v="3928.4"/>
    <s v="SHIP REGION 6"/>
  </r>
  <r>
    <x v="43"/>
    <s v="CUSTTYPE 3"/>
    <s v="CUSTIND 5"/>
    <s v="REGION 6"/>
    <x v="2"/>
    <x v="15"/>
    <s v="PRODTYPE 1"/>
    <s v="PRODMKT 4"/>
    <n v="19568"/>
    <n v="12327.84"/>
    <n v="6"/>
    <n v="18980.96"/>
    <n v="113885.75999999999"/>
    <s v="SHIP REGION 7"/>
  </r>
  <r>
    <x v="0"/>
    <s v="CUSTTYPE 2"/>
    <s v="CUSTIND 3"/>
    <s v="REGION 8"/>
    <x v="1"/>
    <x v="9"/>
    <s v="PRODTYPE 1"/>
    <s v="PRODMKT 4"/>
    <n v="21670"/>
    <n v="15169"/>
    <n v="1"/>
    <n v="20586.5"/>
    <n v="20586.5"/>
    <s v="SHIP REGION 2"/>
  </r>
  <r>
    <x v="44"/>
    <s v="CUSTTYPE 5"/>
    <s v="CUSTIND 5"/>
    <s v="REGION 6"/>
    <x v="3"/>
    <x v="5"/>
    <s v="PRODTYPE 4"/>
    <s v="PRODMKT 1"/>
    <n v="8989"/>
    <n v="5663.07"/>
    <n v="5"/>
    <n v="8090.1"/>
    <n v="40450.5"/>
    <s v="SHIP REGION 1"/>
  </r>
  <r>
    <x v="35"/>
    <s v="CUSTTYPE 1"/>
    <s v="CUSTIND 5"/>
    <s v="REGION 3"/>
    <x v="4"/>
    <x v="16"/>
    <s v="PRODTYPE 2"/>
    <s v="PRODMKT 3"/>
    <n v="6690"/>
    <n v="4080.9"/>
    <n v="5"/>
    <n v="6288.5999999999995"/>
    <n v="31442.999999999996"/>
    <s v="SHIP REGION 6"/>
  </r>
  <r>
    <x v="45"/>
    <s v="CUSTTYPE 5"/>
    <s v="CUSTIND 3"/>
    <s v="REGION 6"/>
    <x v="4"/>
    <x v="7"/>
    <s v="PRODTYPE 4"/>
    <s v="PRODMKT 2"/>
    <n v="12004"/>
    <n v="8042.68"/>
    <n v="4"/>
    <n v="10923.640000000001"/>
    <n v="43694.560000000005"/>
    <s v="SHIP REGION 7"/>
  </r>
  <r>
    <x v="46"/>
    <s v="CUSTTYPE 1"/>
    <s v="CUSTIND 2"/>
    <s v="REGION 8"/>
    <x v="2"/>
    <x v="3"/>
    <s v="PRODTYPE 4"/>
    <s v="PRODMKT 5"/>
    <n v="10590"/>
    <n v="6671.7"/>
    <n v="6"/>
    <n v="9954.5999999999985"/>
    <n v="59727.599999999991"/>
    <s v="SHIP REGION 8"/>
  </r>
  <r>
    <x v="47"/>
    <s v="CUSTTYPE 2"/>
    <s v="CUSTIND 5"/>
    <s v="REGION 6"/>
    <x v="2"/>
    <x v="2"/>
    <s v="PRODTYPE 1"/>
    <s v="PRODMKT 3"/>
    <n v="24110"/>
    <n v="16153.7"/>
    <n v="3"/>
    <n v="22181.200000000001"/>
    <n v="66543.600000000006"/>
    <s v="SHIP REGION 3"/>
  </r>
  <r>
    <x v="48"/>
    <s v="CUSTTYPE 2"/>
    <s v="CUSTIND 2"/>
    <s v="REGION 5"/>
    <x v="3"/>
    <x v="16"/>
    <s v="PRODTYPE 2"/>
    <s v="PRODMKT 3"/>
    <n v="6690"/>
    <n v="4080.9"/>
    <n v="5"/>
    <n v="6288.5999999999995"/>
    <n v="31442.999999999996"/>
    <s v="SHIP REGION 8"/>
  </r>
  <r>
    <x v="49"/>
    <s v="CUSTTYPE 5"/>
    <s v="CUSTIND 4"/>
    <s v="REGION 2"/>
    <x v="3"/>
    <x v="19"/>
    <s v="PRODTYPE 2"/>
    <s v="PRODMKT 5"/>
    <n v="3263"/>
    <n v="2186.21"/>
    <n v="3"/>
    <n v="3165.11"/>
    <n v="9495.33"/>
    <s v="SHIP REGION 6"/>
  </r>
  <r>
    <x v="20"/>
    <s v="CUSTTYPE 4"/>
    <s v="CUSTIND 3"/>
    <s v="REGION 4"/>
    <x v="2"/>
    <x v="4"/>
    <s v="PRODTYPE 3"/>
    <s v="PRODMKT 5"/>
    <n v="23078"/>
    <n v="14769.92"/>
    <n v="7"/>
    <n v="20770.2"/>
    <n v="145391.4"/>
    <s v="SHIP REGION 1"/>
  </r>
  <r>
    <x v="50"/>
    <s v="CUSTTYPE 3"/>
    <s v="CUSTIND 5"/>
    <s v="REGION 8"/>
    <x v="4"/>
    <x v="15"/>
    <s v="PRODTYPE 1"/>
    <s v="PRODMKT 4"/>
    <n v="19568"/>
    <n v="12327.84"/>
    <n v="1"/>
    <n v="19372.32"/>
    <n v="19372.32"/>
    <s v="SHIP REGION 7"/>
  </r>
  <r>
    <x v="51"/>
    <s v="CUSTTYPE 2"/>
    <s v="CUSTIND 5"/>
    <s v="REGION 5"/>
    <x v="4"/>
    <x v="12"/>
    <s v="PRODTYPE 1"/>
    <s v="PRODMKT 3"/>
    <n v="18971"/>
    <n v="11762.02"/>
    <n v="4"/>
    <n v="16315.06"/>
    <n v="65260.24"/>
    <s v="SHIP REGION 2"/>
  </r>
  <r>
    <x v="52"/>
    <s v="CUSTTYPE 2"/>
    <s v="CUSTIND 1"/>
    <s v="REGION 8"/>
    <x v="3"/>
    <x v="13"/>
    <s v="PRODTYPE 1"/>
    <s v="PRODMKT 3"/>
    <n v="16325"/>
    <n v="10611.25"/>
    <n v="1"/>
    <n v="13876.25"/>
    <n v="13876.25"/>
    <s v="SHIP REGION 1"/>
  </r>
  <r>
    <x v="0"/>
    <s v="CUSTTYPE 2"/>
    <s v="CUSTIND 3"/>
    <s v="REGION 8"/>
    <x v="3"/>
    <x v="18"/>
    <s v="PRODTYPE 1"/>
    <s v="PRODMKT 1"/>
    <n v="11568"/>
    <n v="8097.6"/>
    <n v="5"/>
    <n v="11452.32"/>
    <n v="57261.599999999999"/>
    <s v="SHIP REGION 2"/>
  </r>
  <r>
    <x v="53"/>
    <s v="CUSTTYPE 5"/>
    <s v="CUSTIND 4"/>
    <s v="REGION 6"/>
    <x v="1"/>
    <x v="0"/>
    <s v="PRODTYPE 4"/>
    <s v="PRODMKT 7"/>
    <n v="4269"/>
    <n v="2561.4"/>
    <n v="6"/>
    <n v="3970.1699999999996"/>
    <n v="23821.019999999997"/>
    <s v="SHIP REGION 2"/>
  </r>
  <r>
    <x v="54"/>
    <s v="CUSTTYPE 1"/>
    <s v="CUSTIND 2"/>
    <s v="REGION 7"/>
    <x v="2"/>
    <x v="14"/>
    <s v="PRODTYPE 2"/>
    <s v="PRODMKT 3"/>
    <n v="13223"/>
    <n v="8991.64"/>
    <n v="4"/>
    <n v="11768.47"/>
    <n v="47073.88"/>
    <s v="SHIP REGION 7"/>
  </r>
  <r>
    <x v="55"/>
    <s v="CUSTTYPE 2"/>
    <s v="CUSTIND 4"/>
    <s v="REGION 8"/>
    <x v="2"/>
    <x v="15"/>
    <s v="PRODTYPE 1"/>
    <s v="PRODMKT 4"/>
    <n v="19568"/>
    <n v="12327.84"/>
    <n v="7"/>
    <n v="16828.48"/>
    <n v="117799.36"/>
    <s v="SHIP REGION 4"/>
  </r>
  <r>
    <x v="56"/>
    <s v="CUSTTYPE 5"/>
    <s v="CUSTIND 2"/>
    <s v="REGION 7"/>
    <x v="3"/>
    <x v="18"/>
    <s v="PRODTYPE 1"/>
    <s v="PRODMKT 1"/>
    <n v="11568"/>
    <n v="8097.6"/>
    <n v="9"/>
    <n v="10064.16"/>
    <n v="90577.44"/>
    <s v="SHIP REGION 2"/>
  </r>
  <r>
    <x v="13"/>
    <s v="CUSTTYPE 2"/>
    <s v="CUSTIND 2"/>
    <s v="REGION 3"/>
    <x v="2"/>
    <x v="2"/>
    <s v="PRODTYPE 1"/>
    <s v="PRODMKT 3"/>
    <n v="24110"/>
    <n v="16153.7"/>
    <n v="6"/>
    <n v="22422.3"/>
    <n v="134533.79999999999"/>
    <s v="SHIP REGION 1"/>
  </r>
  <r>
    <x v="57"/>
    <s v="CUSTTYPE 3"/>
    <s v="CUSTIND 5"/>
    <s v="REGION 6"/>
    <x v="3"/>
    <x v="5"/>
    <s v="PRODTYPE 4"/>
    <s v="PRODMKT 1"/>
    <n v="8989"/>
    <n v="5663.07"/>
    <n v="5"/>
    <n v="8179.9900000000007"/>
    <n v="40899.950000000004"/>
    <s v="SHIP REGION 4"/>
  </r>
  <r>
    <x v="58"/>
    <s v="CUSTTYPE 1"/>
    <s v="CUSTIND 4"/>
    <s v="REGION 2"/>
    <x v="3"/>
    <x v="15"/>
    <s v="PRODTYPE 1"/>
    <s v="PRODMKT 4"/>
    <n v="19568"/>
    <n v="12327.84"/>
    <n v="6"/>
    <n v="17415.52"/>
    <n v="104493.12"/>
    <s v="SHIP REGION 5"/>
  </r>
  <r>
    <x v="59"/>
    <s v="CUSTTYPE 2"/>
    <s v="CUSTIND 3"/>
    <s v="REGION 3"/>
    <x v="1"/>
    <x v="8"/>
    <s v="PRODTYPE 1"/>
    <s v="PRODMKT 4"/>
    <n v="9526"/>
    <n v="6572.94"/>
    <n v="3"/>
    <n v="8573.4"/>
    <n v="25720.199999999997"/>
    <s v="SHIP REGION 1"/>
  </r>
  <r>
    <x v="60"/>
    <s v="CUSTTYPE 3"/>
    <s v="CUSTIND 2"/>
    <s v="REGION 7"/>
    <x v="2"/>
    <x v="5"/>
    <s v="PRODTYPE 4"/>
    <s v="PRODMKT 1"/>
    <n v="8989"/>
    <n v="5663.07"/>
    <n v="7"/>
    <n v="7820.43"/>
    <n v="54743.01"/>
    <s v="SHIP REGION 3"/>
  </r>
  <r>
    <x v="29"/>
    <s v="CUSTTYPE 1"/>
    <s v="CUSTIND 2"/>
    <s v="REGION 1"/>
    <x v="3"/>
    <x v="16"/>
    <s v="PRODTYPE 2"/>
    <s v="PRODMKT 3"/>
    <n v="6690"/>
    <n v="4080.9"/>
    <n v="8"/>
    <n v="6288.5999999999995"/>
    <n v="50308.799999999996"/>
    <s v="SHIP REGION 6"/>
  </r>
  <r>
    <x v="26"/>
    <s v="CUSTTYPE 3"/>
    <s v="CUSTIND 3"/>
    <s v="REGION 5"/>
    <x v="3"/>
    <x v="10"/>
    <s v="PRODTYPE 4"/>
    <s v="PRODMKT 5"/>
    <n v="24315"/>
    <n v="14589"/>
    <n v="2"/>
    <n v="22369.8"/>
    <n v="44739.6"/>
    <s v="SHIP REGION 4"/>
  </r>
  <r>
    <x v="61"/>
    <s v="CUSTTYPE 4"/>
    <s v="CUSTIND 2"/>
    <s v="REGION 2"/>
    <x v="4"/>
    <x v="17"/>
    <s v="PRODTYPE 3"/>
    <s v="PRODMKT 4"/>
    <n v="2135"/>
    <n v="1174.25"/>
    <n v="3"/>
    <n v="1964.2"/>
    <n v="5892.6"/>
    <s v="SHIP REGION 6"/>
  </r>
  <r>
    <x v="62"/>
    <s v="CUSTTYPE 2"/>
    <s v="CUSTIND 4"/>
    <s v="REGION 1"/>
    <x v="2"/>
    <x v="6"/>
    <s v="PRODTYPE 1"/>
    <s v="PRODMKT 1"/>
    <n v="20386"/>
    <n v="14270.2"/>
    <n v="9"/>
    <n v="18755.120000000003"/>
    <n v="168796.08000000002"/>
    <s v="SHIP REGION 1"/>
  </r>
  <r>
    <x v="63"/>
    <s v="CUSTTYPE 2"/>
    <s v="CUSTIND 5"/>
    <s v="REGION 7"/>
    <x v="2"/>
    <x v="6"/>
    <s v="PRODTYPE 1"/>
    <s v="PRODMKT 1"/>
    <n v="20386"/>
    <n v="14270.2"/>
    <n v="4"/>
    <n v="18143.54"/>
    <n v="72574.16"/>
    <s v="SHIP REGION 7"/>
  </r>
  <r>
    <x v="64"/>
    <s v="CUSTTYPE 4"/>
    <s v="CUSTIND 4"/>
    <s v="REGION 6"/>
    <x v="2"/>
    <x v="1"/>
    <s v="PRODTYPE 3"/>
    <s v="PRODMKT 3"/>
    <n v="16064"/>
    <n v="10762.88"/>
    <n v="1"/>
    <n v="14296.960000000001"/>
    <n v="14296.960000000001"/>
    <s v="SHIP REGION 1"/>
  </r>
  <r>
    <x v="38"/>
    <s v="CUSTTYPE 3"/>
    <s v="CUSTIND 3"/>
    <s v="REGION 7"/>
    <x v="3"/>
    <x v="11"/>
    <s v="PRODTYPE 2"/>
    <s v="PRODMKT 2"/>
    <n v="22050"/>
    <n v="15435"/>
    <n v="1"/>
    <n v="20506.5"/>
    <n v="20506.5"/>
    <s v="SHIP REGION 3"/>
  </r>
  <r>
    <x v="18"/>
    <s v="CUSTTYPE 3"/>
    <s v="CUSTIND 4"/>
    <s v="REGION 5"/>
    <x v="3"/>
    <x v="14"/>
    <s v="PRODTYPE 2"/>
    <s v="PRODMKT 3"/>
    <n v="13223"/>
    <n v="8991.64"/>
    <n v="2"/>
    <n v="11768.47"/>
    <n v="23536.94"/>
    <s v="SHIP REGION 2"/>
  </r>
  <r>
    <x v="47"/>
    <s v="CUSTTYPE 2"/>
    <s v="CUSTIND 5"/>
    <s v="REGION 6"/>
    <x v="2"/>
    <x v="17"/>
    <s v="PRODTYPE 3"/>
    <s v="PRODMKT 4"/>
    <n v="2135"/>
    <n v="1174.25"/>
    <n v="8"/>
    <n v="2006.8999999999999"/>
    <n v="16055.199999999999"/>
    <s v="SHIP REGION 2"/>
  </r>
  <r>
    <x v="65"/>
    <s v="CUSTTYPE 1"/>
    <s v="CUSTIND 2"/>
    <s v="REGION 6"/>
    <x v="3"/>
    <x v="9"/>
    <s v="PRODTYPE 1"/>
    <s v="PRODMKT 4"/>
    <n v="21670"/>
    <n v="15169"/>
    <n v="3"/>
    <n v="19503"/>
    <n v="58509"/>
    <s v="SHIP REGION 4"/>
  </r>
  <r>
    <x v="66"/>
    <s v="CUSTTYPE 4"/>
    <s v="CUSTIND 4"/>
    <s v="REGION 7"/>
    <x v="3"/>
    <x v="9"/>
    <s v="PRODTYPE 1"/>
    <s v="PRODMKT 4"/>
    <n v="21670"/>
    <n v="15169"/>
    <n v="1"/>
    <n v="21236.6"/>
    <n v="21236.6"/>
    <s v="SHIP REGION 3"/>
  </r>
  <r>
    <x v="44"/>
    <s v="CUSTTYPE 5"/>
    <s v="CUSTIND 5"/>
    <s v="REGION 6"/>
    <x v="2"/>
    <x v="15"/>
    <s v="PRODTYPE 1"/>
    <s v="PRODMKT 4"/>
    <n v="19568"/>
    <n v="12327.84"/>
    <n v="4"/>
    <n v="18393.919999999998"/>
    <n v="73575.679999999993"/>
    <s v="SHIP REGION 7"/>
  </r>
  <r>
    <x v="67"/>
    <s v="CUSTTYPE 5"/>
    <s v="CUSTIND 4"/>
    <s v="REGION 8"/>
    <x v="2"/>
    <x v="16"/>
    <s v="PRODTYPE 2"/>
    <s v="PRODMKT 3"/>
    <n v="6690"/>
    <n v="4080.9"/>
    <n v="9"/>
    <n v="5887.2"/>
    <n v="52984.799999999996"/>
    <s v="SHIP REGION 5"/>
  </r>
  <r>
    <x v="46"/>
    <s v="CUSTTYPE 1"/>
    <s v="CUSTIND 2"/>
    <s v="REGION 8"/>
    <x v="1"/>
    <x v="5"/>
    <s v="PRODTYPE 4"/>
    <s v="PRODMKT 1"/>
    <n v="8989"/>
    <n v="5663.07"/>
    <n v="3"/>
    <n v="8899.11"/>
    <n v="26697.33"/>
    <s v="SHIP REGION 3"/>
  </r>
  <r>
    <x v="68"/>
    <s v="CUSTTYPE 5"/>
    <s v="CUSTIND 2"/>
    <s v="REGION 4"/>
    <x v="2"/>
    <x v="19"/>
    <s v="PRODTYPE 2"/>
    <s v="PRODMKT 5"/>
    <n v="3263"/>
    <n v="2186.21"/>
    <n v="2"/>
    <n v="2969.33"/>
    <n v="5938.66"/>
    <s v="SHIP REGION 3"/>
  </r>
  <r>
    <x v="69"/>
    <s v="CUSTTYPE 2"/>
    <s v="CUSTIND 4"/>
    <s v="REGION 6"/>
    <x v="1"/>
    <x v="2"/>
    <s v="PRODTYPE 1"/>
    <s v="PRODMKT 3"/>
    <n v="24110"/>
    <n v="16153.7"/>
    <n v="9"/>
    <n v="21216.799999999999"/>
    <n v="190951.19999999998"/>
    <s v="SHIP REGION 8"/>
  </r>
  <r>
    <x v="70"/>
    <s v="CUSTTYPE 5"/>
    <s v="CUSTIND 3"/>
    <s v="REGION 7"/>
    <x v="3"/>
    <x v="12"/>
    <s v="PRODTYPE 1"/>
    <s v="PRODMKT 3"/>
    <n v="18971"/>
    <n v="11762.02"/>
    <n v="1"/>
    <n v="17073.900000000001"/>
    <n v="17073.900000000001"/>
    <s v="SHIP REGION 1"/>
  </r>
  <r>
    <x v="46"/>
    <s v="CUSTTYPE 1"/>
    <s v="CUSTIND 2"/>
    <s v="REGION 8"/>
    <x v="4"/>
    <x v="5"/>
    <s v="PRODTYPE 4"/>
    <s v="PRODMKT 1"/>
    <n v="8989"/>
    <n v="5663.07"/>
    <n v="3"/>
    <n v="8000.21"/>
    <n v="24000.63"/>
    <s v="SHIP REGION 4"/>
  </r>
  <r>
    <x v="71"/>
    <s v="CUSTTYPE 2"/>
    <s v="CUSTIND 5"/>
    <s v="REGION 1"/>
    <x v="1"/>
    <x v="13"/>
    <s v="PRODTYPE 1"/>
    <s v="PRODMKT 3"/>
    <n v="16325"/>
    <n v="10611.25"/>
    <n v="5"/>
    <n v="14855.75"/>
    <n v="74278.75"/>
    <s v="SHIP REGION 1"/>
  </r>
  <r>
    <x v="10"/>
    <s v="CUSTTYPE 5"/>
    <s v="CUSTIND 4"/>
    <s v="REGION 5"/>
    <x v="2"/>
    <x v="14"/>
    <s v="PRODTYPE 2"/>
    <s v="PRODMKT 3"/>
    <n v="13223"/>
    <n v="8991.64"/>
    <n v="5"/>
    <n v="11504.01"/>
    <n v="57520.05"/>
    <s v="SHIP REGION 5"/>
  </r>
  <r>
    <x v="72"/>
    <s v="CUSTTYPE 3"/>
    <s v="CUSTIND 2"/>
    <s v="REGION 8"/>
    <x v="4"/>
    <x v="12"/>
    <s v="PRODTYPE 1"/>
    <s v="PRODMKT 3"/>
    <n v="18971"/>
    <n v="11762.02"/>
    <n v="6"/>
    <n v="16884.189999999999"/>
    <n v="101305.13999999998"/>
    <s v="SHIP REGION 6"/>
  </r>
  <r>
    <x v="73"/>
    <s v="CUSTTYPE 4"/>
    <s v="CUSTIND 3"/>
    <s v="REGION 2"/>
    <x v="1"/>
    <x v="3"/>
    <s v="PRODTYPE 4"/>
    <s v="PRODMKT 5"/>
    <n v="10590"/>
    <n v="6671.7"/>
    <n v="6"/>
    <n v="9742.8000000000011"/>
    <n v="58456.800000000003"/>
    <s v="SHIP REGION 8"/>
  </r>
  <r>
    <x v="74"/>
    <s v="CUSTTYPE 2"/>
    <s v="CUSTIND 3"/>
    <s v="REGION 5"/>
    <x v="1"/>
    <x v="6"/>
    <s v="PRODTYPE 1"/>
    <s v="PRODMKT 1"/>
    <n v="20386"/>
    <n v="14270.2"/>
    <n v="8"/>
    <n v="20182.14"/>
    <n v="161457.12"/>
    <s v="SHIP REGION 2"/>
  </r>
  <r>
    <x v="75"/>
    <s v="CUSTTYPE 1"/>
    <s v="CUSTIND 4"/>
    <s v="REGION 4"/>
    <x v="1"/>
    <x v="0"/>
    <s v="PRODTYPE 4"/>
    <s v="PRODMKT 7"/>
    <n v="4269"/>
    <n v="2561.4"/>
    <n v="8"/>
    <n v="3756.72"/>
    <n v="30053.759999999998"/>
    <s v="SHIP REGION 4"/>
  </r>
  <r>
    <x v="76"/>
    <s v="CUSTTYPE 4"/>
    <s v="CUSTIND 3"/>
    <s v="REGION 8"/>
    <x v="3"/>
    <x v="6"/>
    <s v="PRODTYPE 1"/>
    <s v="PRODMKT 1"/>
    <n v="20386"/>
    <n v="14270.2"/>
    <n v="3"/>
    <n v="19570.559999999998"/>
    <n v="58711.679999999993"/>
    <s v="SHIP REGION 8"/>
  </r>
  <r>
    <x v="77"/>
    <s v="CUSTTYPE 5"/>
    <s v="CUSTIND 2"/>
    <s v="REGION 6"/>
    <x v="3"/>
    <x v="10"/>
    <s v="PRODTYPE 4"/>
    <s v="PRODMKT 5"/>
    <n v="24315"/>
    <n v="14589"/>
    <n v="6"/>
    <n v="23585.55"/>
    <n v="141513.29999999999"/>
    <s v="SHIP REGION 5"/>
  </r>
  <r>
    <x v="78"/>
    <s v="CUSTTYPE 4"/>
    <s v="CUSTIND 4"/>
    <s v="REGION 8"/>
    <x v="1"/>
    <x v="19"/>
    <s v="PRODTYPE 2"/>
    <s v="PRODMKT 5"/>
    <n v="3263"/>
    <n v="2186.21"/>
    <n v="3"/>
    <n v="3099.85"/>
    <n v="9299.5499999999993"/>
    <s v="SHIP REGION 8"/>
  </r>
  <r>
    <x v="0"/>
    <s v="CUSTTYPE 2"/>
    <s v="CUSTIND 3"/>
    <s v="REGION 8"/>
    <x v="4"/>
    <x v="1"/>
    <s v="PRODTYPE 3"/>
    <s v="PRODMKT 3"/>
    <n v="16064"/>
    <n v="10762.88"/>
    <n v="4"/>
    <n v="15260.8"/>
    <n v="61043.199999999997"/>
    <s v="SHIP REGION 8"/>
  </r>
  <r>
    <x v="14"/>
    <s v="CUSTTYPE 4"/>
    <s v="CUSTIND 4"/>
    <s v="REGION 3"/>
    <x v="2"/>
    <x v="0"/>
    <s v="PRODTYPE 4"/>
    <s v="PRODMKT 7"/>
    <n v="4269"/>
    <n v="2561.4"/>
    <n v="6"/>
    <n v="3671.34"/>
    <n v="22028.04"/>
    <s v="SHIP REGION 8"/>
  </r>
  <r>
    <x v="59"/>
    <s v="CUSTTYPE 2"/>
    <s v="CUSTIND 3"/>
    <s v="REGION 3"/>
    <x v="1"/>
    <x v="2"/>
    <s v="PRODTYPE 1"/>
    <s v="PRODMKT 3"/>
    <n v="24110"/>
    <n v="16153.7"/>
    <n v="1"/>
    <n v="23627.8"/>
    <n v="23627.8"/>
    <s v="SHIP REGION 2"/>
  </r>
  <r>
    <x v="11"/>
    <s v="CUSTTYPE 1"/>
    <s v="CUSTIND 1"/>
    <s v="REGION 2"/>
    <x v="3"/>
    <x v="6"/>
    <s v="PRODTYPE 1"/>
    <s v="PRODMKT 1"/>
    <n v="20386"/>
    <n v="14270.2"/>
    <n v="7"/>
    <n v="17735.82"/>
    <n v="124150.73999999999"/>
    <s v="SHIP REGION 5"/>
  </r>
  <r>
    <x v="79"/>
    <s v="CUSTTYPE 3"/>
    <s v="CUSTIND 1"/>
    <s v="REGION 7"/>
    <x v="3"/>
    <x v="3"/>
    <s v="PRODTYPE 4"/>
    <s v="PRODMKT 5"/>
    <n v="10590"/>
    <n v="6671.7"/>
    <n v="5"/>
    <n v="10378.199999999999"/>
    <n v="51890.999999999993"/>
    <s v="SHIP REGION 5"/>
  </r>
  <r>
    <x v="80"/>
    <s v="CUSTTYPE 4"/>
    <s v="CUSTIND 4"/>
    <s v="REGION 5"/>
    <x v="3"/>
    <x v="10"/>
    <s v="PRODTYPE 4"/>
    <s v="PRODMKT 5"/>
    <n v="24315"/>
    <n v="14589"/>
    <n v="5"/>
    <n v="21397.200000000001"/>
    <n v="106986"/>
    <s v="SHIP REGION 1"/>
  </r>
  <r>
    <x v="81"/>
    <s v="CUSTTYPE 2"/>
    <s v="CUSTIND 3"/>
    <s v="REGION 4"/>
    <x v="3"/>
    <x v="15"/>
    <s v="PRODTYPE 1"/>
    <s v="PRODMKT 4"/>
    <n v="19568"/>
    <n v="12327.84"/>
    <n v="9"/>
    <n v="18589.599999999999"/>
    <n v="167306.4"/>
    <s v="SHIP REGION 3"/>
  </r>
  <r>
    <x v="30"/>
    <s v="CUSTTYPE 3"/>
    <s v="CUSTIND 1"/>
    <s v="REGION 1"/>
    <x v="3"/>
    <x v="9"/>
    <s v="PRODTYPE 1"/>
    <s v="PRODMKT 4"/>
    <n v="21670"/>
    <n v="15169"/>
    <n v="9"/>
    <n v="18419.5"/>
    <n v="165775.5"/>
    <s v="SHIP REGION 4"/>
  </r>
  <r>
    <x v="82"/>
    <s v="CUSTTYPE 1"/>
    <s v="CUSTIND 2"/>
    <s v="REGION 4"/>
    <x v="1"/>
    <x v="14"/>
    <s v="PRODTYPE 2"/>
    <s v="PRODMKT 3"/>
    <n v="13223"/>
    <n v="8991.64"/>
    <n v="2"/>
    <n v="12958.539999999999"/>
    <n v="25917.079999999998"/>
    <s v="SHIP REGION 7"/>
  </r>
  <r>
    <x v="83"/>
    <s v="CUSTTYPE 4"/>
    <s v="CUSTIND 4"/>
    <s v="REGION 4"/>
    <x v="1"/>
    <x v="15"/>
    <s v="PRODTYPE 1"/>
    <s v="PRODMKT 4"/>
    <n v="19568"/>
    <n v="12327.84"/>
    <n v="7"/>
    <n v="19176.64"/>
    <n v="134236.47999999998"/>
    <s v="SHIP REGION 5"/>
  </r>
  <r>
    <x v="84"/>
    <s v="CUSTTYPE 5"/>
    <s v="CUSTIND 2"/>
    <s v="REGION 6"/>
    <x v="2"/>
    <x v="15"/>
    <s v="PRODTYPE 1"/>
    <s v="PRODMKT 4"/>
    <n v="19568"/>
    <n v="12327.84"/>
    <n v="4"/>
    <n v="18198.239999999998"/>
    <n v="72792.959999999992"/>
    <s v="SHIP REGION 8"/>
  </r>
  <r>
    <x v="85"/>
    <s v="CUSTTYPE 4"/>
    <s v="CUSTIND 1"/>
    <s v="REGION 7"/>
    <x v="2"/>
    <x v="15"/>
    <s v="PRODTYPE 1"/>
    <s v="PRODMKT 4"/>
    <n v="19568"/>
    <n v="12327.84"/>
    <n v="2"/>
    <n v="19176.64"/>
    <n v="38353.279999999999"/>
    <s v="SHIP REGION 4"/>
  </r>
  <r>
    <x v="86"/>
    <s v="CUSTTYPE 2"/>
    <s v="CUSTIND 2"/>
    <s v="REGION 6"/>
    <x v="3"/>
    <x v="3"/>
    <s v="PRODTYPE 4"/>
    <s v="PRODMKT 5"/>
    <n v="10590"/>
    <n v="6671.7"/>
    <n v="7"/>
    <n v="9001.5"/>
    <n v="63010.5"/>
    <s v="SHIP REGION 4"/>
  </r>
  <r>
    <x v="3"/>
    <s v="CUSTTYPE 1"/>
    <s v="CUSTIND 4"/>
    <s v="REGION 2"/>
    <x v="2"/>
    <x v="6"/>
    <s v="PRODTYPE 1"/>
    <s v="PRODMKT 1"/>
    <n v="20386"/>
    <n v="14270.2"/>
    <n v="6"/>
    <n v="19774.419999999998"/>
    <n v="118646.51999999999"/>
    <s v="SHIP REGION 8"/>
  </r>
  <r>
    <x v="87"/>
    <s v="CUSTTYPE 1"/>
    <s v="CUSTIND 3"/>
    <s v="REGION 5"/>
    <x v="4"/>
    <x v="6"/>
    <s v="PRODTYPE 1"/>
    <s v="PRODMKT 1"/>
    <n v="20386"/>
    <n v="14270.2"/>
    <n v="3"/>
    <n v="17939.68"/>
    <n v="53819.040000000001"/>
    <s v="SHIP REGION 2"/>
  </r>
  <r>
    <x v="88"/>
    <s v="CUSTTYPE 3"/>
    <s v="CUSTIND 5"/>
    <s v="REGION 4"/>
    <x v="3"/>
    <x v="6"/>
    <s v="PRODTYPE 1"/>
    <s v="PRODMKT 1"/>
    <n v="20386"/>
    <n v="14270.2"/>
    <n v="4"/>
    <n v="19162.84"/>
    <n v="76651.360000000001"/>
    <s v="SHIP REGION 8"/>
  </r>
  <r>
    <x v="63"/>
    <s v="CUSTTYPE 2"/>
    <s v="CUSTIND 5"/>
    <s v="REGION 7"/>
    <x v="3"/>
    <x v="2"/>
    <s v="PRODTYPE 1"/>
    <s v="PRODMKT 3"/>
    <n v="24110"/>
    <n v="16153.7"/>
    <n v="4"/>
    <n v="21216.799999999999"/>
    <n v="84867.199999999997"/>
    <s v="SHIP REGION 4"/>
  </r>
  <r>
    <x v="62"/>
    <s v="CUSTTYPE 2"/>
    <s v="CUSTIND 4"/>
    <s v="REGION 1"/>
    <x v="4"/>
    <x v="1"/>
    <s v="PRODTYPE 3"/>
    <s v="PRODMKT 3"/>
    <n v="16064"/>
    <n v="10762.88"/>
    <n v="8"/>
    <n v="14778.880000000001"/>
    <n v="118231.04000000001"/>
    <s v="SHIP REGION 5"/>
  </r>
  <r>
    <x v="31"/>
    <s v="CUSTTYPE 3"/>
    <s v="CUSTIND 2"/>
    <s v="REGION 7"/>
    <x v="3"/>
    <x v="13"/>
    <s v="PRODTYPE 1"/>
    <s v="PRODMKT 3"/>
    <n v="16325"/>
    <n v="10611.25"/>
    <n v="5"/>
    <n v="15508.75"/>
    <n v="77543.75"/>
    <s v="SHIP REGION 2"/>
  </r>
  <r>
    <x v="38"/>
    <s v="CUSTTYPE 3"/>
    <s v="CUSTIND 3"/>
    <s v="REGION 7"/>
    <x v="3"/>
    <x v="4"/>
    <s v="PRODTYPE 3"/>
    <s v="PRODMKT 5"/>
    <n v="23078"/>
    <n v="14769.92"/>
    <n v="9"/>
    <n v="21000.98"/>
    <n v="189008.82"/>
    <s v="SHIP REGION 4"/>
  </r>
  <r>
    <x v="89"/>
    <s v="CUSTTYPE 1"/>
    <s v="CUSTIND 5"/>
    <s v="REGION 5"/>
    <x v="2"/>
    <x v="16"/>
    <s v="PRODTYPE 2"/>
    <s v="PRODMKT 3"/>
    <n v="6690"/>
    <n v="4080.9"/>
    <n v="6"/>
    <n v="6087.9000000000005"/>
    <n v="36527.4"/>
    <s v="SHIP REGION 1"/>
  </r>
  <r>
    <x v="87"/>
    <s v="CUSTTYPE 1"/>
    <s v="CUSTIND 3"/>
    <s v="REGION 5"/>
    <x v="4"/>
    <x v="14"/>
    <s v="PRODTYPE 2"/>
    <s v="PRODMKT 3"/>
    <n v="13223"/>
    <n v="8991.64"/>
    <n v="6"/>
    <n v="12826.31"/>
    <n v="76957.86"/>
    <s v="SHIP REGION 4"/>
  </r>
  <r>
    <x v="90"/>
    <s v="CUSTTYPE 2"/>
    <s v="CUSTIND 4"/>
    <s v="REGION 2"/>
    <x v="2"/>
    <x v="7"/>
    <s v="PRODTYPE 4"/>
    <s v="PRODMKT 2"/>
    <n v="12004"/>
    <n v="8042.68"/>
    <n v="7"/>
    <n v="11403.8"/>
    <n v="79826.599999999991"/>
    <s v="SHIP REGION 3"/>
  </r>
  <r>
    <x v="91"/>
    <s v="CUSTTYPE 2"/>
    <s v="CUSTIND 2"/>
    <s v="REGION 2"/>
    <x v="3"/>
    <x v="9"/>
    <s v="PRODTYPE 1"/>
    <s v="PRODMKT 4"/>
    <n v="21670"/>
    <n v="15169"/>
    <n v="7"/>
    <n v="20586.5"/>
    <n v="144105.5"/>
    <s v="SHIP REGION 8"/>
  </r>
  <r>
    <x v="36"/>
    <s v="CUSTTYPE 3"/>
    <s v="CUSTIND 3"/>
    <s v="REGION 2"/>
    <x v="1"/>
    <x v="18"/>
    <s v="PRODTYPE 1"/>
    <s v="PRODMKT 1"/>
    <n v="11568"/>
    <n v="8097.6"/>
    <n v="6"/>
    <n v="10758.24"/>
    <n v="64549.440000000002"/>
    <s v="SHIP REGION 3"/>
  </r>
  <r>
    <x v="92"/>
    <s v="CUSTTYPE 3"/>
    <s v="CUSTIND 3"/>
    <s v="REGION 3"/>
    <x v="2"/>
    <x v="11"/>
    <s v="PRODTYPE 2"/>
    <s v="PRODMKT 2"/>
    <n v="22050"/>
    <n v="15435"/>
    <n v="6"/>
    <n v="19404"/>
    <n v="116424"/>
    <s v="SHIP REGION 6"/>
  </r>
  <r>
    <x v="93"/>
    <s v="CUSTTYPE 4"/>
    <s v="CUSTIND 5"/>
    <s v="REGION 7"/>
    <x v="2"/>
    <x v="5"/>
    <s v="PRODTYPE 4"/>
    <s v="PRODMKT 1"/>
    <n v="8989"/>
    <n v="5663.07"/>
    <n v="1"/>
    <n v="8539.5499999999993"/>
    <n v="8539.5499999999993"/>
    <s v="SHIP REGION 7"/>
  </r>
  <r>
    <x v="10"/>
    <s v="CUSTTYPE 5"/>
    <s v="CUSTIND 4"/>
    <s v="REGION 5"/>
    <x v="1"/>
    <x v="9"/>
    <s v="PRODTYPE 1"/>
    <s v="PRODMKT 4"/>
    <n v="21670"/>
    <n v="15169"/>
    <n v="6"/>
    <n v="20153.099999999999"/>
    <n v="120918.59999999999"/>
    <s v="SHIP REGION 5"/>
  </r>
  <r>
    <x v="56"/>
    <s v="CUSTTYPE 5"/>
    <s v="CUSTIND 2"/>
    <s v="REGION 7"/>
    <x v="2"/>
    <x v="1"/>
    <s v="PRODTYPE 3"/>
    <s v="PRODMKT 3"/>
    <n v="16064"/>
    <n v="10762.88"/>
    <n v="1"/>
    <n v="15582.08"/>
    <n v="15582.08"/>
    <s v="SHIP REGION 5"/>
  </r>
  <r>
    <x v="33"/>
    <s v="CUSTTYPE 1"/>
    <s v="CUSTIND 1"/>
    <s v="REGION 6"/>
    <x v="3"/>
    <x v="13"/>
    <s v="PRODTYPE 1"/>
    <s v="PRODMKT 3"/>
    <n v="16325"/>
    <n v="10611.25"/>
    <n v="9"/>
    <n v="13876.25"/>
    <n v="124886.25"/>
    <s v="SHIP REGION 7"/>
  </r>
  <r>
    <x v="94"/>
    <s v="CUSTTYPE 4"/>
    <s v="CUSTIND 4"/>
    <s v="REGION 7"/>
    <x v="1"/>
    <x v="18"/>
    <s v="PRODTYPE 1"/>
    <s v="PRODMKT 1"/>
    <n v="11568"/>
    <n v="8097.6"/>
    <n v="9"/>
    <n v="10526.880000000001"/>
    <n v="94741.920000000013"/>
    <s v="SHIP REGION 3"/>
  </r>
  <r>
    <x v="95"/>
    <s v="CUSTTYPE 1"/>
    <s v="CUSTIND 2"/>
    <s v="REGION 7"/>
    <x v="3"/>
    <x v="15"/>
    <s v="PRODTYPE 1"/>
    <s v="PRODMKT 4"/>
    <n v="19568"/>
    <n v="12327.84"/>
    <n v="4"/>
    <n v="19176.64"/>
    <n v="76706.559999999998"/>
    <s v="SHIP REGION 3"/>
  </r>
  <r>
    <x v="76"/>
    <s v="CUSTTYPE 4"/>
    <s v="CUSTIND 3"/>
    <s v="REGION 8"/>
    <x v="4"/>
    <x v="13"/>
    <s v="PRODTYPE 1"/>
    <s v="PRODMKT 3"/>
    <n v="16325"/>
    <n v="10611.25"/>
    <n v="8"/>
    <n v="14039.5"/>
    <n v="112316"/>
    <s v="SHIP REGION 1"/>
  </r>
  <r>
    <x v="96"/>
    <s v="CUSTTYPE 2"/>
    <s v="CUSTIND 3"/>
    <s v="REGION 2"/>
    <x v="3"/>
    <x v="17"/>
    <s v="PRODTYPE 3"/>
    <s v="PRODMKT 4"/>
    <n v="2135"/>
    <n v="1174.25"/>
    <n v="7"/>
    <n v="1857.45"/>
    <n v="13002.15"/>
    <s v="SHIP REGION 4"/>
  </r>
  <r>
    <x v="36"/>
    <s v="CUSTTYPE 3"/>
    <s v="CUSTIND 3"/>
    <s v="REGION 2"/>
    <x v="4"/>
    <x v="12"/>
    <s v="PRODTYPE 1"/>
    <s v="PRODMKT 3"/>
    <n v="18971"/>
    <n v="11762.02"/>
    <n v="1"/>
    <n v="18591.579999999998"/>
    <n v="18591.579999999998"/>
    <s v="SHIP REGION 7"/>
  </r>
  <r>
    <x v="14"/>
    <s v="CUSTTYPE 4"/>
    <s v="CUSTIND 4"/>
    <s v="REGION 3"/>
    <x v="4"/>
    <x v="9"/>
    <s v="PRODTYPE 1"/>
    <s v="PRODMKT 4"/>
    <n v="21670"/>
    <n v="15169"/>
    <n v="6"/>
    <n v="19503"/>
    <n v="117018"/>
    <s v="SHIP REGION 3"/>
  </r>
  <r>
    <x v="74"/>
    <s v="CUSTTYPE 2"/>
    <s v="CUSTIND 3"/>
    <s v="REGION 5"/>
    <x v="1"/>
    <x v="4"/>
    <s v="PRODTYPE 3"/>
    <s v="PRODMKT 5"/>
    <n v="23078"/>
    <n v="14769.92"/>
    <n v="9"/>
    <n v="22385.66"/>
    <n v="201470.94"/>
    <s v="SHIP REGION 7"/>
  </r>
  <r>
    <x v="97"/>
    <s v="CUSTTYPE 4"/>
    <s v="CUSTIND 4"/>
    <s v="REGION 5"/>
    <x v="1"/>
    <x v="14"/>
    <s v="PRODTYPE 2"/>
    <s v="PRODMKT 3"/>
    <n v="13223"/>
    <n v="8991.64"/>
    <n v="9"/>
    <n v="12694.08"/>
    <n v="114246.72"/>
    <s v="SHIP REGION 3"/>
  </r>
  <r>
    <x v="98"/>
    <s v="CUSTTYPE 2"/>
    <s v="CUSTIND 5"/>
    <s v="REGION 3"/>
    <x v="1"/>
    <x v="4"/>
    <s v="PRODTYPE 3"/>
    <s v="PRODMKT 5"/>
    <n v="23078"/>
    <n v="14769.92"/>
    <n v="3"/>
    <n v="20770.2"/>
    <n v="62310.600000000006"/>
    <s v="SHIP REGION 2"/>
  </r>
  <r>
    <x v="99"/>
    <s v="CUSTTYPE 4"/>
    <s v="CUSTIND 5"/>
    <s v="REGION 5"/>
    <x v="4"/>
    <x v="10"/>
    <s v="PRODTYPE 4"/>
    <s v="PRODMKT 5"/>
    <n v="24315"/>
    <n v="14589"/>
    <n v="5"/>
    <n v="21397.200000000001"/>
    <n v="106986"/>
    <s v="SHIP REGION 2"/>
  </r>
  <r>
    <x v="100"/>
    <s v="CUSTTYPE 3"/>
    <s v="CUSTIND 4"/>
    <s v="REGION 7"/>
    <x v="4"/>
    <x v="2"/>
    <s v="PRODTYPE 1"/>
    <s v="PRODMKT 3"/>
    <n v="24110"/>
    <n v="16153.7"/>
    <n v="2"/>
    <n v="20493.5"/>
    <n v="40987"/>
    <s v="SHIP REGION 5"/>
  </r>
  <r>
    <x v="101"/>
    <s v="CUSTTYPE 1"/>
    <s v="CUSTIND 2"/>
    <s v="REGION 2"/>
    <x v="2"/>
    <x v="3"/>
    <s v="PRODTYPE 4"/>
    <s v="PRODMKT 5"/>
    <n v="10590"/>
    <n v="6671.7"/>
    <n v="6"/>
    <n v="9425.1"/>
    <n v="56550.600000000006"/>
    <s v="SHIP REGION 1"/>
  </r>
  <r>
    <x v="74"/>
    <s v="CUSTTYPE 2"/>
    <s v="CUSTIND 3"/>
    <s v="REGION 5"/>
    <x v="1"/>
    <x v="17"/>
    <s v="PRODTYPE 3"/>
    <s v="PRODMKT 4"/>
    <n v="2135"/>
    <n v="1174.25"/>
    <n v="4"/>
    <n v="1857.45"/>
    <n v="7429.8"/>
    <s v="SHIP REGION 7"/>
  </r>
  <r>
    <x v="102"/>
    <s v="CUSTTYPE 5"/>
    <s v="CUSTIND 4"/>
    <s v="REGION 2"/>
    <x v="4"/>
    <x v="8"/>
    <s v="PRODTYPE 1"/>
    <s v="PRODMKT 4"/>
    <n v="9526"/>
    <n v="6572.94"/>
    <n v="7"/>
    <n v="8478.14"/>
    <n v="59346.979999999996"/>
    <s v="SHIP REGION 6"/>
  </r>
  <r>
    <x v="103"/>
    <s v="CUSTTYPE 5"/>
    <s v="CUSTIND 1"/>
    <s v="REGION 1"/>
    <x v="1"/>
    <x v="17"/>
    <s v="PRODTYPE 3"/>
    <s v="PRODMKT 4"/>
    <n v="2135"/>
    <n v="1174.25"/>
    <n v="1"/>
    <n v="1814.75"/>
    <n v="1814.75"/>
    <s v="SHIP REGION 5"/>
  </r>
  <r>
    <x v="42"/>
    <s v="CUSTTYPE 4"/>
    <s v="CUSTIND 4"/>
    <s v="REGION 6"/>
    <x v="1"/>
    <x v="6"/>
    <s v="PRODTYPE 1"/>
    <s v="PRODMKT 1"/>
    <n v="20386"/>
    <n v="14270.2"/>
    <n v="7"/>
    <n v="18347.400000000001"/>
    <n v="128431.80000000002"/>
    <s v="SHIP REGION 8"/>
  </r>
  <r>
    <x v="11"/>
    <s v="CUSTTYPE 1"/>
    <s v="CUSTIND 1"/>
    <s v="REGION 2"/>
    <x v="2"/>
    <x v="13"/>
    <s v="PRODTYPE 1"/>
    <s v="PRODMKT 3"/>
    <n v="16325"/>
    <n v="10611.25"/>
    <n v="5"/>
    <n v="15019"/>
    <n v="75095"/>
    <s v="SHIP REGION 6"/>
  </r>
  <r>
    <x v="62"/>
    <s v="CUSTTYPE 2"/>
    <s v="CUSTIND 4"/>
    <s v="REGION 1"/>
    <x v="3"/>
    <x v="13"/>
    <s v="PRODTYPE 1"/>
    <s v="PRODMKT 3"/>
    <n v="16325"/>
    <n v="10611.25"/>
    <n v="3"/>
    <n v="15835.25"/>
    <n v="47505.75"/>
    <s v="SHIP REGION 6"/>
  </r>
  <r>
    <x v="104"/>
    <s v="CUSTTYPE 2"/>
    <s v="CUSTIND 2"/>
    <s v="REGION 3"/>
    <x v="1"/>
    <x v="18"/>
    <s v="PRODTYPE 1"/>
    <s v="PRODMKT 1"/>
    <n v="11568"/>
    <n v="8097.6"/>
    <n v="6"/>
    <n v="11220.96"/>
    <n v="67325.759999999995"/>
    <s v="SHIP REGION 5"/>
  </r>
  <r>
    <x v="20"/>
    <s v="CUSTTYPE 4"/>
    <s v="CUSTIND 3"/>
    <s v="REGION 4"/>
    <x v="1"/>
    <x v="12"/>
    <s v="PRODTYPE 1"/>
    <s v="PRODMKT 3"/>
    <n v="18971"/>
    <n v="11762.02"/>
    <n v="1"/>
    <n v="17643.03"/>
    <n v="17643.03"/>
    <s v="SHIP REGION 4"/>
  </r>
  <r>
    <x v="57"/>
    <s v="CUSTTYPE 3"/>
    <s v="CUSTIND 5"/>
    <s v="REGION 6"/>
    <x v="3"/>
    <x v="7"/>
    <s v="PRODTYPE 4"/>
    <s v="PRODMKT 2"/>
    <n v="12004"/>
    <n v="8042.68"/>
    <n v="6"/>
    <n v="11163.72"/>
    <n v="66982.319999999992"/>
    <s v="SHIP REGION 3"/>
  </r>
  <r>
    <x v="89"/>
    <s v="CUSTTYPE 1"/>
    <s v="CUSTIND 5"/>
    <s v="REGION 5"/>
    <x v="1"/>
    <x v="9"/>
    <s v="PRODTYPE 1"/>
    <s v="PRODMKT 4"/>
    <n v="21670"/>
    <n v="15169"/>
    <n v="4"/>
    <n v="19936.400000000001"/>
    <n v="79745.600000000006"/>
    <s v="SHIP REGION 8"/>
  </r>
  <r>
    <x v="103"/>
    <s v="CUSTTYPE 5"/>
    <s v="CUSTIND 1"/>
    <s v="REGION 1"/>
    <x v="4"/>
    <x v="4"/>
    <s v="PRODTYPE 3"/>
    <s v="PRODMKT 5"/>
    <n v="23078"/>
    <n v="14769.92"/>
    <n v="8"/>
    <n v="21000.98"/>
    <n v="168007.84"/>
    <s v="SHIP REGION 5"/>
  </r>
  <r>
    <x v="20"/>
    <s v="CUSTTYPE 4"/>
    <s v="CUSTIND 3"/>
    <s v="REGION 4"/>
    <x v="1"/>
    <x v="18"/>
    <s v="PRODTYPE 1"/>
    <s v="PRODMKT 1"/>
    <n v="11568"/>
    <n v="8097.6"/>
    <n v="3"/>
    <n v="10758.24"/>
    <n v="32274.720000000001"/>
    <s v="SHIP REGION 5"/>
  </r>
  <r>
    <x v="81"/>
    <s v="CUSTTYPE 2"/>
    <s v="CUSTIND 3"/>
    <s v="REGION 4"/>
    <x v="3"/>
    <x v="5"/>
    <s v="PRODTYPE 4"/>
    <s v="PRODMKT 1"/>
    <n v="8989"/>
    <n v="5663.07"/>
    <n v="4"/>
    <n v="8719.33"/>
    <n v="34877.32"/>
    <s v="SHIP REGION 3"/>
  </r>
  <r>
    <x v="105"/>
    <s v="CUSTTYPE 1"/>
    <s v="CUSTIND 2"/>
    <s v="REGION 1"/>
    <x v="1"/>
    <x v="8"/>
    <s v="PRODTYPE 1"/>
    <s v="PRODMKT 4"/>
    <n v="9526"/>
    <n v="6572.94"/>
    <n v="7"/>
    <n v="8287.6200000000008"/>
    <n v="58013.340000000004"/>
    <s v="SHIP REGION 5"/>
  </r>
  <r>
    <x v="55"/>
    <s v="CUSTTYPE 2"/>
    <s v="CUSTIND 4"/>
    <s v="REGION 8"/>
    <x v="3"/>
    <x v="19"/>
    <s v="PRODTYPE 2"/>
    <s v="PRODMKT 5"/>
    <n v="3263"/>
    <n v="2186.21"/>
    <n v="7"/>
    <n v="2773.5499999999997"/>
    <n v="19414.849999999999"/>
    <s v="SHIP REGION 8"/>
  </r>
  <r>
    <x v="55"/>
    <s v="CUSTTYPE 2"/>
    <s v="CUSTIND 4"/>
    <s v="REGION 8"/>
    <x v="1"/>
    <x v="17"/>
    <s v="PRODTYPE 3"/>
    <s v="PRODMKT 4"/>
    <n v="2135"/>
    <n v="1174.25"/>
    <n v="7"/>
    <n v="2049.6"/>
    <n v="14347.199999999999"/>
    <s v="SHIP REGION 8"/>
  </r>
  <r>
    <x v="50"/>
    <s v="CUSTTYPE 3"/>
    <s v="CUSTIND 5"/>
    <s v="REGION 8"/>
    <x v="3"/>
    <x v="5"/>
    <s v="PRODTYPE 4"/>
    <s v="PRODMKT 1"/>
    <n v="8989"/>
    <n v="5663.07"/>
    <n v="6"/>
    <n v="8539.5499999999993"/>
    <n v="51237.299999999996"/>
    <s v="SHIP REGION 8"/>
  </r>
  <r>
    <x v="106"/>
    <s v="CUSTTYPE 1"/>
    <s v="CUSTIND 1"/>
    <s v="REGION 2"/>
    <x v="1"/>
    <x v="15"/>
    <s v="PRODTYPE 1"/>
    <s v="PRODMKT 4"/>
    <n v="19568"/>
    <n v="12327.84"/>
    <n v="8"/>
    <n v="18393.919999999998"/>
    <n v="147151.35999999999"/>
    <s v="SHIP REGION 3"/>
  </r>
  <r>
    <x v="107"/>
    <s v="CUSTTYPE 1"/>
    <s v="CUSTIND 3"/>
    <s v="REGION 8"/>
    <x v="1"/>
    <x v="15"/>
    <s v="PRODTYPE 1"/>
    <s v="PRODMKT 4"/>
    <n v="19568"/>
    <n v="12327.84"/>
    <n v="7"/>
    <n v="18198.239999999998"/>
    <n v="127387.68"/>
    <s v="SHIP REGION 7"/>
  </r>
  <r>
    <x v="54"/>
    <s v="CUSTTYPE 1"/>
    <s v="CUSTIND 2"/>
    <s v="REGION 7"/>
    <x v="1"/>
    <x v="19"/>
    <s v="PRODTYPE 2"/>
    <s v="PRODMKT 5"/>
    <n v="3263"/>
    <n v="2186.21"/>
    <n v="3"/>
    <n v="3230.37"/>
    <n v="9691.11"/>
    <s v="SHIP REGION 7"/>
  </r>
  <r>
    <x v="56"/>
    <s v="CUSTTYPE 5"/>
    <s v="CUSTIND 2"/>
    <s v="REGION 7"/>
    <x v="3"/>
    <x v="7"/>
    <s v="PRODTYPE 4"/>
    <s v="PRODMKT 2"/>
    <n v="12004"/>
    <n v="8042.68"/>
    <n v="8"/>
    <n v="11763.92"/>
    <n v="94111.360000000001"/>
    <s v="SHIP REGION 6"/>
  </r>
  <r>
    <x v="16"/>
    <s v="CUSTTYPE 3"/>
    <s v="CUSTIND 5"/>
    <s v="REGION 8"/>
    <x v="2"/>
    <x v="2"/>
    <s v="PRODTYPE 1"/>
    <s v="PRODMKT 3"/>
    <n v="24110"/>
    <n v="16153.7"/>
    <n v="5"/>
    <n v="21940.100000000002"/>
    <n v="109700.50000000001"/>
    <s v="SHIP REGION 6"/>
  </r>
  <r>
    <x v="83"/>
    <s v="CUSTTYPE 4"/>
    <s v="CUSTIND 4"/>
    <s v="REGION 4"/>
    <x v="3"/>
    <x v="6"/>
    <s v="PRODTYPE 1"/>
    <s v="PRODMKT 1"/>
    <n v="20386"/>
    <n v="14270.2"/>
    <n v="1"/>
    <n v="18958.98"/>
    <n v="18958.98"/>
    <s v="SHIP REGION 1"/>
  </r>
  <r>
    <x v="6"/>
    <s v="CUSTTYPE 3"/>
    <s v="CUSTIND 4"/>
    <s v="REGION 3"/>
    <x v="1"/>
    <x v="14"/>
    <s v="PRODTYPE 2"/>
    <s v="PRODMKT 3"/>
    <n v="13223"/>
    <n v="8991.64"/>
    <n v="6"/>
    <n v="11900.7"/>
    <n v="71404.200000000012"/>
    <s v="SHIP REGION 2"/>
  </r>
  <r>
    <x v="36"/>
    <s v="CUSTTYPE 3"/>
    <s v="CUSTIND 3"/>
    <s v="REGION 2"/>
    <x v="4"/>
    <x v="16"/>
    <s v="PRODTYPE 2"/>
    <s v="PRODMKT 3"/>
    <n v="6690"/>
    <n v="4080.9"/>
    <n v="7"/>
    <n v="5887.2"/>
    <n v="41210.400000000001"/>
    <s v="SHIP REGION 3"/>
  </r>
  <r>
    <x v="90"/>
    <s v="CUSTTYPE 2"/>
    <s v="CUSTIND 4"/>
    <s v="REGION 2"/>
    <x v="1"/>
    <x v="3"/>
    <s v="PRODTYPE 4"/>
    <s v="PRODMKT 5"/>
    <n v="10590"/>
    <n v="6671.7"/>
    <n v="5"/>
    <n v="9319.2000000000007"/>
    <n v="46596"/>
    <s v="SHIP REGION 7"/>
  </r>
  <r>
    <x v="59"/>
    <s v="CUSTTYPE 2"/>
    <s v="CUSTIND 3"/>
    <s v="REGION 3"/>
    <x v="3"/>
    <x v="8"/>
    <s v="PRODTYPE 1"/>
    <s v="PRODMKT 4"/>
    <n v="9526"/>
    <n v="6572.94"/>
    <n v="7"/>
    <n v="8573.4"/>
    <n v="60013.799999999996"/>
    <s v="SHIP REGION 7"/>
  </r>
  <r>
    <x v="60"/>
    <s v="CUSTTYPE 3"/>
    <s v="CUSTIND 2"/>
    <s v="REGION 7"/>
    <x v="3"/>
    <x v="3"/>
    <s v="PRODTYPE 4"/>
    <s v="PRODMKT 5"/>
    <n v="10590"/>
    <n v="6671.7"/>
    <n v="1"/>
    <n v="9213.2999999999993"/>
    <n v="9213.2999999999993"/>
    <s v="SHIP REGION 1"/>
  </r>
  <r>
    <x v="108"/>
    <s v="CUSTTYPE 4"/>
    <s v="CUSTIND 4"/>
    <s v="REGION 5"/>
    <x v="1"/>
    <x v="0"/>
    <s v="PRODTYPE 4"/>
    <s v="PRODMKT 7"/>
    <n v="4269"/>
    <n v="2561.4"/>
    <n v="7"/>
    <n v="3714.03"/>
    <n v="25998.210000000003"/>
    <s v="SHIP REGION 6"/>
  </r>
  <r>
    <x v="109"/>
    <s v="CUSTTYPE 5"/>
    <s v="CUSTIND 5"/>
    <s v="REGION 3"/>
    <x v="3"/>
    <x v="18"/>
    <s v="PRODTYPE 1"/>
    <s v="PRODMKT 1"/>
    <n v="11568"/>
    <n v="8097.6"/>
    <n v="3"/>
    <n v="10179.84"/>
    <n v="30539.52"/>
    <s v="SHIP REGION 8"/>
  </r>
  <r>
    <x v="110"/>
    <s v="CUSTTYPE 3"/>
    <s v="CUSTIND 3"/>
    <s v="REGION 3"/>
    <x v="2"/>
    <x v="10"/>
    <s v="PRODTYPE 4"/>
    <s v="PRODMKT 5"/>
    <n v="24315"/>
    <n v="14589"/>
    <n v="3"/>
    <n v="22612.949999999997"/>
    <n v="67838.849999999991"/>
    <s v="SHIP REGION 5"/>
  </r>
  <r>
    <x v="111"/>
    <s v="CUSTTYPE 5"/>
    <s v="CUSTIND 5"/>
    <s v="REGION 3"/>
    <x v="3"/>
    <x v="3"/>
    <s v="PRODTYPE 4"/>
    <s v="PRODMKT 5"/>
    <n v="10590"/>
    <n v="6671.7"/>
    <n v="2"/>
    <n v="9213.2999999999993"/>
    <n v="18426.599999999999"/>
    <s v="SHIP REGION 6"/>
  </r>
  <r>
    <x v="112"/>
    <s v="CUSTTYPE 3"/>
    <s v="CUSTIND 2"/>
    <s v="REGION 7"/>
    <x v="2"/>
    <x v="9"/>
    <s v="PRODTYPE 1"/>
    <s v="PRODMKT 4"/>
    <n v="21670"/>
    <n v="15169"/>
    <n v="5"/>
    <n v="21236.6"/>
    <n v="106183"/>
    <s v="SHIP REGION 6"/>
  </r>
  <r>
    <x v="113"/>
    <s v="CUSTTYPE 3"/>
    <s v="CUSTIND 5"/>
    <s v="REGION 2"/>
    <x v="2"/>
    <x v="12"/>
    <s v="PRODTYPE 1"/>
    <s v="PRODMKT 3"/>
    <n v="18971"/>
    <n v="11762.02"/>
    <n v="5"/>
    <n v="16694.48"/>
    <n v="83472.399999999994"/>
    <s v="SHIP REGION 5"/>
  </r>
  <r>
    <x v="114"/>
    <s v="CUSTTYPE 2"/>
    <s v="CUSTIND 5"/>
    <s v="REGION 6"/>
    <x v="4"/>
    <x v="3"/>
    <s v="PRODTYPE 4"/>
    <s v="PRODMKT 5"/>
    <n v="10590"/>
    <n v="6671.7"/>
    <n v="1"/>
    <n v="10484.1"/>
    <n v="10484.1"/>
    <s v="SHIP REGION 1"/>
  </r>
  <r>
    <x v="89"/>
    <s v="CUSTTYPE 1"/>
    <s v="CUSTIND 5"/>
    <s v="REGION 5"/>
    <x v="1"/>
    <x v="18"/>
    <s v="PRODTYPE 1"/>
    <s v="PRODMKT 1"/>
    <n v="11568"/>
    <n v="8097.6"/>
    <n v="8"/>
    <n v="11452.32"/>
    <n v="91618.559999999998"/>
    <s v="SHIP REGION 7"/>
  </r>
  <r>
    <x v="78"/>
    <s v="CUSTTYPE 4"/>
    <s v="CUSTIND 4"/>
    <s v="REGION 8"/>
    <x v="3"/>
    <x v="12"/>
    <s v="PRODTYPE 1"/>
    <s v="PRODMKT 3"/>
    <n v="18971"/>
    <n v="11762.02"/>
    <n v="8"/>
    <n v="17263.61"/>
    <n v="138108.88"/>
    <s v="SHIP REGION 4"/>
  </r>
  <r>
    <x v="70"/>
    <s v="CUSTTYPE 5"/>
    <s v="CUSTIND 3"/>
    <s v="REGION 7"/>
    <x v="1"/>
    <x v="6"/>
    <s v="PRODTYPE 1"/>
    <s v="PRODMKT 1"/>
    <n v="20386"/>
    <n v="14270.2"/>
    <n v="7"/>
    <n v="19978.28"/>
    <n v="139847.96"/>
    <s v="SHIP REGION 3"/>
  </r>
  <r>
    <x v="115"/>
    <s v="CUSTTYPE 4"/>
    <s v="CUSTIND 3"/>
    <s v="REGION 5"/>
    <x v="3"/>
    <x v="19"/>
    <s v="PRODTYPE 2"/>
    <s v="PRODMKT 5"/>
    <n v="3263"/>
    <n v="2186.21"/>
    <n v="9"/>
    <n v="3001.96"/>
    <n v="27017.64"/>
    <s v="SHIP REGION 3"/>
  </r>
  <r>
    <x v="90"/>
    <s v="CUSTTYPE 2"/>
    <s v="CUSTIND 4"/>
    <s v="REGION 2"/>
    <x v="1"/>
    <x v="14"/>
    <s v="PRODTYPE 2"/>
    <s v="PRODMKT 3"/>
    <n v="13223"/>
    <n v="8991.64"/>
    <n v="3"/>
    <n v="11768.47"/>
    <n v="35305.409999999996"/>
    <s v="SHIP REGION 8"/>
  </r>
  <r>
    <x v="47"/>
    <s v="CUSTTYPE 2"/>
    <s v="CUSTIND 5"/>
    <s v="REGION 6"/>
    <x v="4"/>
    <x v="15"/>
    <s v="PRODTYPE 1"/>
    <s v="PRODMKT 4"/>
    <n v="19568"/>
    <n v="12327.84"/>
    <n v="9"/>
    <n v="16632.8"/>
    <n v="149695.19999999998"/>
    <s v="SHIP REGION 5"/>
  </r>
  <r>
    <x v="116"/>
    <s v="CUSTTYPE 5"/>
    <s v="CUSTIND 2"/>
    <s v="REGION 3"/>
    <x v="2"/>
    <x v="18"/>
    <s v="PRODTYPE 1"/>
    <s v="PRODMKT 1"/>
    <n v="11568"/>
    <n v="8097.6"/>
    <n v="9"/>
    <n v="10411.200000000001"/>
    <n v="93700.800000000003"/>
    <s v="SHIP REGION 4"/>
  </r>
  <r>
    <x v="45"/>
    <s v="CUSTTYPE 5"/>
    <s v="CUSTIND 3"/>
    <s v="REGION 6"/>
    <x v="1"/>
    <x v="8"/>
    <s v="PRODTYPE 1"/>
    <s v="PRODMKT 4"/>
    <n v="9526"/>
    <n v="6572.94"/>
    <n v="9"/>
    <n v="8668.66"/>
    <n v="78017.94"/>
    <s v="SHIP REGION 2"/>
  </r>
  <r>
    <x v="9"/>
    <s v="CUSTTYPE 3"/>
    <s v="CUSTIND 2"/>
    <s v="REGION 4"/>
    <x v="1"/>
    <x v="14"/>
    <s v="PRODTYPE 2"/>
    <s v="PRODMKT 3"/>
    <n v="13223"/>
    <n v="8991.64"/>
    <n v="2"/>
    <n v="11900.7"/>
    <n v="23801.4"/>
    <s v="SHIP REGION 4"/>
  </r>
  <r>
    <x v="17"/>
    <s v="CUSTTYPE 1"/>
    <s v="CUSTIND 1"/>
    <s v="REGION 5"/>
    <x v="2"/>
    <x v="1"/>
    <s v="PRODTYPE 3"/>
    <s v="PRODMKT 3"/>
    <n v="16064"/>
    <n v="10762.88"/>
    <n v="7"/>
    <n v="15100.16"/>
    <n v="105701.12"/>
    <s v="SHIP REGION 1"/>
  </r>
  <r>
    <x v="106"/>
    <s v="CUSTTYPE 1"/>
    <s v="CUSTIND 1"/>
    <s v="REGION 2"/>
    <x v="2"/>
    <x v="2"/>
    <s v="PRODTYPE 1"/>
    <s v="PRODMKT 3"/>
    <n v="24110"/>
    <n v="16153.7"/>
    <n v="6"/>
    <n v="20734.599999999999"/>
    <n v="124407.59999999999"/>
    <s v="SHIP REGION 3"/>
  </r>
  <r>
    <x v="30"/>
    <s v="CUSTTYPE 3"/>
    <s v="CUSTIND 1"/>
    <s v="REGION 1"/>
    <x v="1"/>
    <x v="5"/>
    <s v="PRODTYPE 4"/>
    <s v="PRODMKT 1"/>
    <n v="8989"/>
    <n v="5663.07"/>
    <n v="7"/>
    <n v="7910.32"/>
    <n v="55372.24"/>
    <s v="SHIP REGION 7"/>
  </r>
  <r>
    <x v="89"/>
    <s v="CUSTTYPE 1"/>
    <s v="CUSTIND 5"/>
    <s v="REGION 5"/>
    <x v="3"/>
    <x v="8"/>
    <s v="PRODTYPE 1"/>
    <s v="PRODMKT 4"/>
    <n v="9526"/>
    <n v="6572.94"/>
    <n v="9"/>
    <n v="9335.48"/>
    <n v="84019.319999999992"/>
    <s v="SHIP REGION 8"/>
  </r>
  <r>
    <x v="30"/>
    <s v="CUSTTYPE 3"/>
    <s v="CUSTIND 1"/>
    <s v="REGION 1"/>
    <x v="3"/>
    <x v="19"/>
    <s v="PRODTYPE 2"/>
    <s v="PRODMKT 5"/>
    <n v="3263"/>
    <n v="2186.21"/>
    <n v="3"/>
    <n v="3197.74"/>
    <n v="9593.2199999999993"/>
    <s v="SHIP REGION 1"/>
  </r>
  <r>
    <x v="117"/>
    <s v="CUSTTYPE 5"/>
    <s v="CUSTIND 1"/>
    <s v="REGION 1"/>
    <x v="3"/>
    <x v="4"/>
    <s v="PRODTYPE 3"/>
    <s v="PRODMKT 5"/>
    <n v="23078"/>
    <n v="14769.92"/>
    <n v="1"/>
    <n v="22385.66"/>
    <n v="22385.66"/>
    <s v="SHIP REGION 4"/>
  </r>
  <r>
    <x v="118"/>
    <s v="CUSTTYPE 2"/>
    <s v="CUSTIND 5"/>
    <s v="REGION 7"/>
    <x v="3"/>
    <x v="1"/>
    <s v="PRODTYPE 3"/>
    <s v="PRODMKT 3"/>
    <n v="16064"/>
    <n v="10762.88"/>
    <n v="8"/>
    <n v="13975.68"/>
    <n v="111805.44"/>
    <s v="SHIP REGION 7"/>
  </r>
  <r>
    <x v="43"/>
    <s v="CUSTTYPE 3"/>
    <s v="CUSTIND 5"/>
    <s v="REGION 6"/>
    <x v="1"/>
    <x v="7"/>
    <s v="PRODTYPE 4"/>
    <s v="PRODMKT 2"/>
    <n v="12004"/>
    <n v="8042.68"/>
    <n v="6"/>
    <n v="11283.76"/>
    <n v="67702.559999999998"/>
    <s v="SHIP REGION 5"/>
  </r>
  <r>
    <x v="73"/>
    <s v="CUSTTYPE 4"/>
    <s v="CUSTIND 3"/>
    <s v="REGION 2"/>
    <x v="2"/>
    <x v="16"/>
    <s v="PRODTYPE 2"/>
    <s v="PRODMKT 3"/>
    <n v="6690"/>
    <n v="4080.9"/>
    <n v="4"/>
    <n v="5686.5"/>
    <n v="22746"/>
    <s v="SHIP REGION 3"/>
  </r>
  <r>
    <x v="119"/>
    <s v="CUSTTYPE 5"/>
    <s v="CUSTIND 2"/>
    <s v="REGION 3"/>
    <x v="2"/>
    <x v="18"/>
    <s v="PRODTYPE 1"/>
    <s v="PRODMKT 1"/>
    <n v="11568"/>
    <n v="8097.6"/>
    <n v="1"/>
    <n v="11220.96"/>
    <n v="11220.96"/>
    <s v="SHIP REGION 3"/>
  </r>
  <r>
    <x v="15"/>
    <s v="CUSTTYPE 4"/>
    <s v="CUSTIND 2"/>
    <s v="REGION 4"/>
    <x v="4"/>
    <x v="0"/>
    <s v="PRODTYPE 4"/>
    <s v="PRODMKT 7"/>
    <n v="4269"/>
    <n v="2561.4"/>
    <n v="5"/>
    <n v="4183.62"/>
    <n v="20918.099999999999"/>
    <s v="SHIP REGION 7"/>
  </r>
  <r>
    <x v="120"/>
    <s v="CUSTTYPE 5"/>
    <s v="CUSTIND 1"/>
    <s v="REGION 5"/>
    <x v="4"/>
    <x v="13"/>
    <s v="PRODTYPE 1"/>
    <s v="PRODMKT 3"/>
    <n v="16325"/>
    <n v="10611.25"/>
    <n v="8"/>
    <n v="15672"/>
    <n v="125376"/>
    <s v="SHIP REGION 6"/>
  </r>
  <r>
    <x v="121"/>
    <s v="CUSTTYPE 1"/>
    <s v="CUSTIND 4"/>
    <s v="REGION 1"/>
    <x v="1"/>
    <x v="13"/>
    <s v="PRODTYPE 1"/>
    <s v="PRODMKT 3"/>
    <n v="16325"/>
    <n v="10611.25"/>
    <n v="5"/>
    <n v="14039.5"/>
    <n v="70197.5"/>
    <s v="SHIP REGION 6"/>
  </r>
  <r>
    <x v="90"/>
    <s v="CUSTTYPE 2"/>
    <s v="CUSTIND 4"/>
    <s v="REGION 2"/>
    <x v="1"/>
    <x v="14"/>
    <s v="PRODTYPE 2"/>
    <s v="PRODMKT 3"/>
    <n v="13223"/>
    <n v="8991.64"/>
    <n v="9"/>
    <n v="12826.31"/>
    <n v="115436.79"/>
    <s v="SHIP REGION 3"/>
  </r>
  <r>
    <x v="92"/>
    <s v="CUSTTYPE 3"/>
    <s v="CUSTIND 3"/>
    <s v="REGION 3"/>
    <x v="1"/>
    <x v="17"/>
    <s v="PRODTYPE 3"/>
    <s v="PRODMKT 4"/>
    <n v="2135"/>
    <n v="1174.25"/>
    <n v="4"/>
    <n v="1942.8500000000001"/>
    <n v="7771.4000000000005"/>
    <s v="SHIP REGION 6"/>
  </r>
  <r>
    <x v="75"/>
    <s v="CUSTTYPE 1"/>
    <s v="CUSTIND 4"/>
    <s v="REGION 4"/>
    <x v="2"/>
    <x v="7"/>
    <s v="PRODTYPE 4"/>
    <s v="PRODMKT 2"/>
    <n v="12004"/>
    <n v="8042.68"/>
    <n v="3"/>
    <n v="10923.640000000001"/>
    <n v="32770.920000000006"/>
    <s v="SHIP REGION 8"/>
  </r>
  <r>
    <x v="122"/>
    <s v="CUSTTYPE 4"/>
    <s v="CUSTIND 3"/>
    <s v="REGION 1"/>
    <x v="1"/>
    <x v="5"/>
    <s v="PRODTYPE 4"/>
    <s v="PRODMKT 1"/>
    <n v="8989"/>
    <n v="5663.07"/>
    <n v="3"/>
    <n v="7730.54"/>
    <n v="23191.62"/>
    <s v="SHIP REGION 6"/>
  </r>
  <r>
    <x v="123"/>
    <s v="CUSTTYPE 4"/>
    <s v="CUSTIND 4"/>
    <s v="REGION 2"/>
    <x v="4"/>
    <x v="19"/>
    <s v="PRODTYPE 2"/>
    <s v="PRODMKT 5"/>
    <n v="3263"/>
    <n v="2186.21"/>
    <n v="1"/>
    <n v="2969.33"/>
    <n v="2969.33"/>
    <s v="SHIP REGION 7"/>
  </r>
  <r>
    <x v="124"/>
    <s v="CUSTTYPE 5"/>
    <s v="CUSTIND 3"/>
    <s v="REGION 1"/>
    <x v="4"/>
    <x v="0"/>
    <s v="PRODTYPE 4"/>
    <s v="PRODMKT 7"/>
    <n v="4269"/>
    <n v="2561.4"/>
    <n v="1"/>
    <n v="4183.62"/>
    <n v="4183.62"/>
    <s v="SHIP REGION 4"/>
  </r>
  <r>
    <x v="11"/>
    <s v="CUSTTYPE 1"/>
    <s v="CUSTIND 1"/>
    <s v="REGION 2"/>
    <x v="3"/>
    <x v="6"/>
    <s v="PRODTYPE 1"/>
    <s v="PRODMKT 1"/>
    <n v="20386"/>
    <n v="14270.2"/>
    <n v="6"/>
    <n v="18755.120000000003"/>
    <n v="112530.72000000002"/>
    <s v="SHIP REGION 7"/>
  </r>
  <r>
    <x v="1"/>
    <s v="CUSTTYPE 4"/>
    <s v="CUSTIND 5"/>
    <s v="REGION 1"/>
    <x v="4"/>
    <x v="11"/>
    <s v="PRODTYPE 2"/>
    <s v="PRODMKT 2"/>
    <n v="22050"/>
    <n v="15435"/>
    <n v="8"/>
    <n v="19624.5"/>
    <n v="156996"/>
    <s v="SHIP REGION 6"/>
  </r>
  <r>
    <x v="52"/>
    <s v="CUSTTYPE 2"/>
    <s v="CUSTIND 1"/>
    <s v="REGION 8"/>
    <x v="3"/>
    <x v="4"/>
    <s v="PRODTYPE 3"/>
    <s v="PRODMKT 5"/>
    <n v="23078"/>
    <n v="14769.92"/>
    <n v="3"/>
    <n v="21231.760000000002"/>
    <n v="63695.280000000006"/>
    <s v="SHIP REGION 5"/>
  </r>
  <r>
    <x v="36"/>
    <s v="CUSTTYPE 3"/>
    <s v="CUSTIND 3"/>
    <s v="REGION 2"/>
    <x v="2"/>
    <x v="2"/>
    <s v="PRODTYPE 1"/>
    <s v="PRODMKT 3"/>
    <n v="24110"/>
    <n v="16153.7"/>
    <n v="6"/>
    <n v="20975.7"/>
    <n v="125854.20000000001"/>
    <s v="SHIP REGION 2"/>
  </r>
  <r>
    <x v="114"/>
    <s v="CUSTTYPE 2"/>
    <s v="CUSTIND 5"/>
    <s v="REGION 6"/>
    <x v="3"/>
    <x v="7"/>
    <s v="PRODTYPE 4"/>
    <s v="PRODMKT 2"/>
    <n v="12004"/>
    <n v="8042.68"/>
    <n v="1"/>
    <n v="10923.640000000001"/>
    <n v="10923.640000000001"/>
    <s v="SHIP REGION 6"/>
  </r>
  <r>
    <x v="125"/>
    <s v="CUSTTYPE 5"/>
    <s v="CUSTIND 2"/>
    <s v="REGION 5"/>
    <x v="3"/>
    <x v="9"/>
    <s v="PRODTYPE 1"/>
    <s v="PRODMKT 4"/>
    <n v="21670"/>
    <n v="15169"/>
    <n v="3"/>
    <n v="20153.099999999999"/>
    <n v="60459.299999999996"/>
    <s v="SHIP REGION 4"/>
  </r>
  <r>
    <x v="126"/>
    <s v="CUSTTYPE 4"/>
    <s v="CUSTIND 4"/>
    <s v="REGION 4"/>
    <x v="3"/>
    <x v="17"/>
    <s v="PRODTYPE 3"/>
    <s v="PRODMKT 4"/>
    <n v="2135"/>
    <n v="1174.25"/>
    <n v="3"/>
    <n v="2006.8999999999999"/>
    <n v="6020.7"/>
    <s v="SHIP REGION 8"/>
  </r>
  <r>
    <x v="22"/>
    <s v="CUSTTYPE 2"/>
    <s v="CUSTIND 2"/>
    <s v="REGION 1"/>
    <x v="4"/>
    <x v="0"/>
    <s v="PRODTYPE 4"/>
    <s v="PRODMKT 7"/>
    <n v="4269"/>
    <n v="2561.4"/>
    <n v="3"/>
    <n v="3799.41"/>
    <n v="11398.23"/>
    <s v="SHIP REGION 6"/>
  </r>
  <r>
    <x v="25"/>
    <s v="CUSTTYPE 3"/>
    <s v="CUSTIND 1"/>
    <s v="REGION 2"/>
    <x v="2"/>
    <x v="18"/>
    <s v="PRODTYPE 1"/>
    <s v="PRODMKT 1"/>
    <n v="11568"/>
    <n v="8097.6"/>
    <n v="6"/>
    <n v="10295.52"/>
    <n v="61773.120000000003"/>
    <s v="SHIP REGION 7"/>
  </r>
  <r>
    <x v="127"/>
    <s v="CUSTTYPE 5"/>
    <s v="CUSTIND 2"/>
    <s v="REGION 2"/>
    <x v="4"/>
    <x v="0"/>
    <s v="PRODTYPE 4"/>
    <s v="PRODMKT 7"/>
    <n v="4269"/>
    <n v="2561.4"/>
    <n v="9"/>
    <n v="3628.65"/>
    <n v="32657.850000000002"/>
    <s v="SHIP REGION 3"/>
  </r>
  <r>
    <x v="62"/>
    <s v="CUSTTYPE 2"/>
    <s v="CUSTIND 4"/>
    <s v="REGION 1"/>
    <x v="1"/>
    <x v="13"/>
    <s v="PRODTYPE 1"/>
    <s v="PRODMKT 3"/>
    <n v="16325"/>
    <n v="10611.25"/>
    <n v="5"/>
    <n v="14692.5"/>
    <n v="73462.5"/>
    <s v="SHIP REGION 2"/>
  </r>
  <r>
    <x v="13"/>
    <s v="CUSTTYPE 2"/>
    <s v="CUSTIND 2"/>
    <s v="REGION 3"/>
    <x v="2"/>
    <x v="15"/>
    <s v="PRODTYPE 1"/>
    <s v="PRODMKT 4"/>
    <n v="19568"/>
    <n v="12327.84"/>
    <n v="5"/>
    <n v="18980.96"/>
    <n v="94904.799999999988"/>
    <s v="SHIP REGION 8"/>
  </r>
  <r>
    <x v="128"/>
    <s v="CUSTTYPE 5"/>
    <s v="CUSTIND 3"/>
    <s v="REGION 3"/>
    <x v="1"/>
    <x v="12"/>
    <s v="PRODTYPE 1"/>
    <s v="PRODMKT 3"/>
    <n v="18971"/>
    <n v="11762.02"/>
    <n v="3"/>
    <n v="18212.16"/>
    <n v="54636.479999999996"/>
    <s v="SHIP REGION 2"/>
  </r>
  <r>
    <x v="129"/>
    <s v="CUSTTYPE 2"/>
    <s v="CUSTIND 1"/>
    <s v="REGION 2"/>
    <x v="3"/>
    <x v="2"/>
    <s v="PRODTYPE 1"/>
    <s v="PRODMKT 3"/>
    <n v="24110"/>
    <n v="16153.7"/>
    <n v="3"/>
    <n v="23627.8"/>
    <n v="70883.399999999994"/>
    <s v="SHIP REGION 4"/>
  </r>
  <r>
    <x v="130"/>
    <s v="CUSTTYPE 1"/>
    <s v="CUSTIND 3"/>
    <s v="REGION 6"/>
    <x v="1"/>
    <x v="12"/>
    <s v="PRODTYPE 1"/>
    <s v="PRODMKT 3"/>
    <n v="18971"/>
    <n v="11762.02"/>
    <n v="2"/>
    <n v="16884.189999999999"/>
    <n v="33768.379999999997"/>
    <s v="SHIP REGION 1"/>
  </r>
  <r>
    <x v="53"/>
    <s v="CUSTTYPE 5"/>
    <s v="CUSTIND 4"/>
    <s v="REGION 6"/>
    <x v="2"/>
    <x v="0"/>
    <s v="PRODTYPE 4"/>
    <s v="PRODMKT 7"/>
    <n v="4269"/>
    <n v="2561.4"/>
    <n v="2"/>
    <n v="3628.65"/>
    <n v="7257.3"/>
    <s v="SHIP REGION 8"/>
  </r>
  <r>
    <x v="11"/>
    <s v="CUSTTYPE 1"/>
    <s v="CUSTIND 1"/>
    <s v="REGION 2"/>
    <x v="1"/>
    <x v="9"/>
    <s v="PRODTYPE 1"/>
    <s v="PRODMKT 4"/>
    <n v="21670"/>
    <n v="15169"/>
    <n v="6"/>
    <n v="18636.2"/>
    <n v="111817.20000000001"/>
    <s v="SHIP REGION 5"/>
  </r>
  <r>
    <x v="67"/>
    <s v="CUSTTYPE 5"/>
    <s v="CUSTIND 4"/>
    <s v="REGION 8"/>
    <x v="3"/>
    <x v="11"/>
    <s v="PRODTYPE 2"/>
    <s v="PRODMKT 2"/>
    <n v="22050"/>
    <n v="15435"/>
    <n v="1"/>
    <n v="18963"/>
    <n v="18963"/>
    <s v="SHIP REGION 7"/>
  </r>
  <r>
    <x v="85"/>
    <s v="CUSTTYPE 4"/>
    <s v="CUSTIND 1"/>
    <s v="REGION 7"/>
    <x v="1"/>
    <x v="10"/>
    <s v="PRODTYPE 4"/>
    <s v="PRODMKT 5"/>
    <n v="24315"/>
    <n v="14589"/>
    <n v="2"/>
    <n v="21640.35"/>
    <n v="43280.7"/>
    <s v="SHIP REGION 7"/>
  </r>
  <r>
    <x v="49"/>
    <s v="CUSTTYPE 5"/>
    <s v="CUSTIND 4"/>
    <s v="REGION 2"/>
    <x v="4"/>
    <x v="1"/>
    <s v="PRODTYPE 3"/>
    <s v="PRODMKT 3"/>
    <n v="16064"/>
    <n v="10762.88"/>
    <n v="8"/>
    <n v="14296.960000000001"/>
    <n v="114375.68000000001"/>
    <s v="SHIP REGION 6"/>
  </r>
  <r>
    <x v="131"/>
    <s v="CUSTTYPE 5"/>
    <s v="CUSTIND 4"/>
    <s v="REGION 5"/>
    <x v="4"/>
    <x v="5"/>
    <s v="PRODTYPE 4"/>
    <s v="PRODMKT 1"/>
    <n v="8989"/>
    <n v="5663.07"/>
    <n v="3"/>
    <n v="8269.880000000001"/>
    <n v="24809.640000000003"/>
    <s v="SHIP REGION 1"/>
  </r>
  <r>
    <x v="132"/>
    <s v="CUSTTYPE 5"/>
    <s v="CUSTIND 2"/>
    <s v="REGION 8"/>
    <x v="3"/>
    <x v="11"/>
    <s v="PRODTYPE 2"/>
    <s v="PRODMKT 2"/>
    <n v="22050"/>
    <n v="15435"/>
    <n v="9"/>
    <n v="20727"/>
    <n v="186543"/>
    <s v="SHIP REGION 6"/>
  </r>
  <r>
    <x v="60"/>
    <s v="CUSTTYPE 3"/>
    <s v="CUSTIND 2"/>
    <s v="REGION 7"/>
    <x v="4"/>
    <x v="13"/>
    <s v="PRODTYPE 1"/>
    <s v="PRODMKT 3"/>
    <n v="16325"/>
    <n v="10611.25"/>
    <n v="1"/>
    <n v="15182.249999999998"/>
    <n v="15182.249999999998"/>
    <s v="SHIP REGION 5"/>
  </r>
  <r>
    <x v="133"/>
    <s v="CUSTTYPE 4"/>
    <s v="CUSTIND 4"/>
    <s v="REGION 4"/>
    <x v="2"/>
    <x v="0"/>
    <s v="PRODTYPE 4"/>
    <s v="PRODMKT 7"/>
    <n v="4269"/>
    <n v="2561.4"/>
    <n v="4"/>
    <n v="3799.41"/>
    <n v="15197.64"/>
    <s v="SHIP REGION 4"/>
  </r>
  <r>
    <x v="114"/>
    <s v="CUSTTYPE 2"/>
    <s v="CUSTIND 5"/>
    <s v="REGION 6"/>
    <x v="3"/>
    <x v="13"/>
    <s v="PRODTYPE 1"/>
    <s v="PRODMKT 3"/>
    <n v="16325"/>
    <n v="10611.25"/>
    <n v="6"/>
    <n v="15835.25"/>
    <n v="95011.5"/>
    <s v="SHIP REGION 8"/>
  </r>
  <r>
    <x v="35"/>
    <s v="CUSTTYPE 1"/>
    <s v="CUSTIND 5"/>
    <s v="REGION 3"/>
    <x v="1"/>
    <x v="7"/>
    <s v="PRODTYPE 4"/>
    <s v="PRODMKT 2"/>
    <n v="12004"/>
    <n v="8042.68"/>
    <n v="1"/>
    <n v="11763.92"/>
    <n v="11763.92"/>
    <s v="SHIP REGION 4"/>
  </r>
  <r>
    <x v="134"/>
    <s v="CUSTTYPE 1"/>
    <s v="CUSTIND 3"/>
    <s v="REGION 4"/>
    <x v="2"/>
    <x v="7"/>
    <s v="PRODTYPE 4"/>
    <s v="PRODMKT 2"/>
    <n v="12004"/>
    <n v="8042.68"/>
    <n v="6"/>
    <n v="11523.84"/>
    <n v="69143.040000000008"/>
    <s v="SHIP REGION 8"/>
  </r>
  <r>
    <x v="135"/>
    <s v="CUSTTYPE 2"/>
    <s v="CUSTIND 4"/>
    <s v="REGION 8"/>
    <x v="2"/>
    <x v="18"/>
    <s v="PRODTYPE 1"/>
    <s v="PRODMKT 1"/>
    <n v="11568"/>
    <n v="8097.6"/>
    <n v="6"/>
    <n v="10295.52"/>
    <n v="61773.120000000003"/>
    <s v="SHIP REGION 3"/>
  </r>
  <r>
    <x v="136"/>
    <s v="CUSTTYPE 5"/>
    <s v="CUSTIND 2"/>
    <s v="REGION 2"/>
    <x v="2"/>
    <x v="11"/>
    <s v="PRODTYPE 2"/>
    <s v="PRODMKT 2"/>
    <n v="22050"/>
    <n v="15435"/>
    <n v="1"/>
    <n v="20065.5"/>
    <n v="20065.5"/>
    <s v="SHIP REGION 8"/>
  </r>
  <r>
    <x v="136"/>
    <s v="CUSTTYPE 5"/>
    <s v="CUSTIND 2"/>
    <s v="REGION 2"/>
    <x v="3"/>
    <x v="14"/>
    <s v="PRODTYPE 2"/>
    <s v="PRODMKT 3"/>
    <n v="13223"/>
    <n v="8991.64"/>
    <n v="5"/>
    <n v="11900.7"/>
    <n v="59503.5"/>
    <s v="SHIP REGION 5"/>
  </r>
  <r>
    <x v="137"/>
    <s v="CUSTTYPE 4"/>
    <s v="CUSTIND 1"/>
    <s v="REGION 1"/>
    <x v="2"/>
    <x v="7"/>
    <s v="PRODTYPE 4"/>
    <s v="PRODMKT 2"/>
    <n v="12004"/>
    <n v="8042.68"/>
    <n v="8"/>
    <n v="10323.44"/>
    <n v="82587.520000000004"/>
    <s v="SHIP REGION 4"/>
  </r>
  <r>
    <x v="85"/>
    <s v="CUSTTYPE 4"/>
    <s v="CUSTIND 1"/>
    <s v="REGION 7"/>
    <x v="1"/>
    <x v="1"/>
    <s v="PRODTYPE 3"/>
    <s v="PRODMKT 3"/>
    <n v="16064"/>
    <n v="10762.88"/>
    <n v="7"/>
    <n v="14136.32"/>
    <n v="98954.239999999991"/>
    <s v="SHIP REGION 7"/>
  </r>
  <r>
    <x v="86"/>
    <s v="CUSTTYPE 2"/>
    <s v="CUSTIND 2"/>
    <s v="REGION 6"/>
    <x v="2"/>
    <x v="1"/>
    <s v="PRODTYPE 3"/>
    <s v="PRODMKT 3"/>
    <n v="16064"/>
    <n v="10762.88"/>
    <n v="3"/>
    <n v="15742.72"/>
    <n v="47228.159999999996"/>
    <s v="SHIP REGION 6"/>
  </r>
  <r>
    <x v="120"/>
    <s v="CUSTTYPE 5"/>
    <s v="CUSTIND 1"/>
    <s v="REGION 5"/>
    <x v="4"/>
    <x v="19"/>
    <s v="PRODTYPE 2"/>
    <s v="PRODMKT 5"/>
    <n v="3263"/>
    <n v="2186.21"/>
    <n v="3"/>
    <n v="3001.96"/>
    <n v="9005.880000000001"/>
    <s v="SHIP REGION 2"/>
  </r>
  <r>
    <x v="135"/>
    <s v="CUSTTYPE 2"/>
    <s v="CUSTIND 4"/>
    <s v="REGION 8"/>
    <x v="2"/>
    <x v="6"/>
    <s v="PRODTYPE 1"/>
    <s v="PRODMKT 1"/>
    <n v="20386"/>
    <n v="14270.2"/>
    <n v="8"/>
    <n v="19978.28"/>
    <n v="159826.23999999999"/>
    <s v="SHIP REGION 3"/>
  </r>
  <r>
    <x v="18"/>
    <s v="CUSTTYPE 3"/>
    <s v="CUSTIND 4"/>
    <s v="REGION 5"/>
    <x v="4"/>
    <x v="13"/>
    <s v="PRODTYPE 1"/>
    <s v="PRODMKT 3"/>
    <n v="16325"/>
    <n v="10611.25"/>
    <n v="3"/>
    <n v="13876.25"/>
    <n v="41628.75"/>
    <s v="SHIP REGION 5"/>
  </r>
  <r>
    <x v="61"/>
    <s v="CUSTTYPE 4"/>
    <s v="CUSTIND 2"/>
    <s v="REGION 2"/>
    <x v="3"/>
    <x v="6"/>
    <s v="PRODTYPE 1"/>
    <s v="PRODMKT 1"/>
    <n v="20386"/>
    <n v="14270.2"/>
    <n v="9"/>
    <n v="19978.28"/>
    <n v="179804.52"/>
    <s v="SHIP REGION 5"/>
  </r>
  <r>
    <x v="138"/>
    <s v="CUSTTYPE 4"/>
    <s v="CUSTIND 3"/>
    <s v="REGION 1"/>
    <x v="2"/>
    <x v="8"/>
    <s v="PRODTYPE 1"/>
    <s v="PRODMKT 4"/>
    <n v="9526"/>
    <n v="6572.94"/>
    <n v="5"/>
    <n v="8954.4399999999987"/>
    <n v="44772.2"/>
    <s v="SHIP REGION 4"/>
  </r>
  <r>
    <x v="139"/>
    <s v="CUSTTYPE 2"/>
    <s v="CUSTIND 5"/>
    <s v="REGION 2"/>
    <x v="4"/>
    <x v="18"/>
    <s v="PRODTYPE 1"/>
    <s v="PRODMKT 1"/>
    <n v="11568"/>
    <n v="8097.6"/>
    <n v="4"/>
    <n v="9832.7999999999993"/>
    <n v="39331.199999999997"/>
    <s v="SHIP REGION 5"/>
  </r>
  <r>
    <x v="35"/>
    <s v="CUSTTYPE 1"/>
    <s v="CUSTIND 5"/>
    <s v="REGION 3"/>
    <x v="1"/>
    <x v="0"/>
    <s v="PRODTYPE 4"/>
    <s v="PRODMKT 7"/>
    <n v="4269"/>
    <n v="2561.4"/>
    <n v="1"/>
    <n v="4226.3100000000004"/>
    <n v="4226.3100000000004"/>
    <s v="SHIP REGION 3"/>
  </r>
  <r>
    <x v="87"/>
    <s v="CUSTTYPE 1"/>
    <s v="CUSTIND 3"/>
    <s v="REGION 5"/>
    <x v="4"/>
    <x v="1"/>
    <s v="PRODTYPE 3"/>
    <s v="PRODMKT 3"/>
    <n v="16064"/>
    <n v="10762.88"/>
    <n v="3"/>
    <n v="14618.24"/>
    <n v="43854.720000000001"/>
    <s v="SHIP REGION 1"/>
  </r>
  <r>
    <x v="76"/>
    <s v="CUSTTYPE 4"/>
    <s v="CUSTIND 3"/>
    <s v="REGION 8"/>
    <x v="1"/>
    <x v="9"/>
    <s v="PRODTYPE 1"/>
    <s v="PRODMKT 4"/>
    <n v="21670"/>
    <n v="15169"/>
    <n v="7"/>
    <n v="21236.6"/>
    <n v="148656.19999999998"/>
    <s v="SHIP REGION 3"/>
  </r>
  <r>
    <x v="140"/>
    <s v="CUSTTYPE 3"/>
    <s v="CUSTIND 3"/>
    <s v="REGION 5"/>
    <x v="2"/>
    <x v="14"/>
    <s v="PRODTYPE 2"/>
    <s v="PRODMKT 3"/>
    <n v="13223"/>
    <n v="8991.64"/>
    <n v="7"/>
    <n v="11504.01"/>
    <n v="80528.070000000007"/>
    <s v="SHIP REGION 2"/>
  </r>
  <r>
    <x v="141"/>
    <s v="CUSTTYPE 2"/>
    <s v="CUSTIND 1"/>
    <s v="REGION 2"/>
    <x v="2"/>
    <x v="5"/>
    <s v="PRODTYPE 4"/>
    <s v="PRODMKT 1"/>
    <n v="8989"/>
    <n v="5663.07"/>
    <n v="1"/>
    <n v="8090.1"/>
    <n v="8090.1"/>
    <s v="SHIP REGION 7"/>
  </r>
  <r>
    <x v="142"/>
    <s v="CUSTTYPE 4"/>
    <s v="CUSTIND 5"/>
    <s v="REGION 8"/>
    <x v="4"/>
    <x v="10"/>
    <s v="PRODTYPE 4"/>
    <s v="PRODMKT 5"/>
    <n v="24315"/>
    <n v="14589"/>
    <n v="4"/>
    <n v="22369.8"/>
    <n v="89479.2"/>
    <s v="SHIP REGION 8"/>
  </r>
  <r>
    <x v="143"/>
    <s v="CUSTTYPE 4"/>
    <s v="CUSTIND 5"/>
    <s v="REGION 4"/>
    <x v="1"/>
    <x v="13"/>
    <s v="PRODTYPE 1"/>
    <s v="PRODMKT 3"/>
    <n v="16325"/>
    <n v="10611.25"/>
    <n v="2"/>
    <n v="15672"/>
    <n v="31344"/>
    <s v="SHIP REGION 2"/>
  </r>
  <r>
    <x v="28"/>
    <s v="CUSTTYPE 5"/>
    <s v="CUSTIND 5"/>
    <s v="REGION 1"/>
    <x v="3"/>
    <x v="17"/>
    <s v="PRODTYPE 3"/>
    <s v="PRODMKT 4"/>
    <n v="2135"/>
    <n v="1174.25"/>
    <n v="9"/>
    <n v="1878.8"/>
    <n v="16909.2"/>
    <s v="SHIP REGION 3"/>
  </r>
  <r>
    <x v="107"/>
    <s v="CUSTTYPE 1"/>
    <s v="CUSTIND 3"/>
    <s v="REGION 8"/>
    <x v="2"/>
    <x v="8"/>
    <s v="PRODTYPE 1"/>
    <s v="PRODMKT 4"/>
    <n v="9526"/>
    <n v="6572.94"/>
    <n v="9"/>
    <n v="8478.14"/>
    <n v="76303.259999999995"/>
    <s v="SHIP REGION 1"/>
  </r>
  <r>
    <x v="136"/>
    <s v="CUSTTYPE 5"/>
    <s v="CUSTIND 2"/>
    <s v="REGION 2"/>
    <x v="2"/>
    <x v="18"/>
    <s v="PRODTYPE 1"/>
    <s v="PRODMKT 1"/>
    <n v="11568"/>
    <n v="8097.6"/>
    <n v="9"/>
    <n v="10179.84"/>
    <n v="91618.559999999998"/>
    <s v="SHIP REGION 7"/>
  </r>
  <r>
    <x v="80"/>
    <s v="CUSTTYPE 4"/>
    <s v="CUSTIND 4"/>
    <s v="REGION 5"/>
    <x v="2"/>
    <x v="5"/>
    <s v="PRODTYPE 4"/>
    <s v="PRODMKT 1"/>
    <n v="8989"/>
    <n v="5663.07"/>
    <n v="6"/>
    <n v="8090.1"/>
    <n v="48540.600000000006"/>
    <s v="SHIP REGION 1"/>
  </r>
  <r>
    <x v="144"/>
    <s v="CUSTTYPE 2"/>
    <s v="CUSTIND 5"/>
    <s v="REGION 3"/>
    <x v="2"/>
    <x v="14"/>
    <s v="PRODTYPE 2"/>
    <s v="PRODMKT 3"/>
    <n v="13223"/>
    <n v="8991.64"/>
    <n v="5"/>
    <n v="12297.39"/>
    <n v="61486.95"/>
    <s v="SHIP REGION 2"/>
  </r>
  <r>
    <x v="135"/>
    <s v="CUSTTYPE 2"/>
    <s v="CUSTIND 4"/>
    <s v="REGION 8"/>
    <x v="4"/>
    <x v="19"/>
    <s v="PRODTYPE 2"/>
    <s v="PRODMKT 5"/>
    <n v="3263"/>
    <n v="2186.21"/>
    <n v="8"/>
    <n v="2838.81"/>
    <n v="22710.48"/>
    <s v="SHIP REGION 1"/>
  </r>
  <r>
    <x v="43"/>
    <s v="CUSTTYPE 3"/>
    <s v="CUSTIND 5"/>
    <s v="REGION 6"/>
    <x v="2"/>
    <x v="9"/>
    <s v="PRODTYPE 1"/>
    <s v="PRODMKT 4"/>
    <n v="21670"/>
    <n v="15169"/>
    <n v="5"/>
    <n v="21019.899999999998"/>
    <n v="105099.49999999999"/>
    <s v="SHIP REGION 5"/>
  </r>
  <r>
    <x v="145"/>
    <s v="CUSTTYPE 1"/>
    <s v="CUSTIND 3"/>
    <s v="REGION 1"/>
    <x v="1"/>
    <x v="14"/>
    <s v="PRODTYPE 2"/>
    <s v="PRODMKT 3"/>
    <n v="13223"/>
    <n v="8991.64"/>
    <n v="6"/>
    <n v="12694.08"/>
    <n v="76164.479999999996"/>
    <s v="SHIP REGION 7"/>
  </r>
  <r>
    <x v="146"/>
    <s v="CUSTTYPE 5"/>
    <s v="CUSTIND 4"/>
    <s v="REGION 3"/>
    <x v="1"/>
    <x v="4"/>
    <s v="PRODTYPE 3"/>
    <s v="PRODMKT 5"/>
    <n v="23078"/>
    <n v="14769.92"/>
    <n v="1"/>
    <n v="22616.44"/>
    <n v="22616.44"/>
    <s v="SHIP REGION 2"/>
  </r>
  <r>
    <x v="147"/>
    <s v="CUSTTYPE 4"/>
    <s v="CUSTIND 5"/>
    <s v="REGION 8"/>
    <x v="3"/>
    <x v="8"/>
    <s v="PRODTYPE 1"/>
    <s v="PRODMKT 4"/>
    <n v="9526"/>
    <n v="6572.94"/>
    <n v="8"/>
    <n v="8668.66"/>
    <n v="69349.279999999999"/>
    <s v="SHIP REGION 5"/>
  </r>
  <r>
    <x v="42"/>
    <s v="CUSTTYPE 4"/>
    <s v="CUSTIND 4"/>
    <s v="REGION 6"/>
    <x v="4"/>
    <x v="9"/>
    <s v="PRODTYPE 1"/>
    <s v="PRODMKT 4"/>
    <n v="21670"/>
    <n v="15169"/>
    <n v="2"/>
    <n v="18419.5"/>
    <n v="36839"/>
    <s v="SHIP REGION 1"/>
  </r>
  <r>
    <x v="75"/>
    <s v="CUSTTYPE 1"/>
    <s v="CUSTIND 4"/>
    <s v="REGION 4"/>
    <x v="4"/>
    <x v="17"/>
    <s v="PRODTYPE 3"/>
    <s v="PRODMKT 4"/>
    <n v="2135"/>
    <n v="1174.25"/>
    <n v="2"/>
    <n v="2070.9499999999998"/>
    <n v="4141.8999999999996"/>
    <s v="SHIP REGION 6"/>
  </r>
  <r>
    <x v="62"/>
    <s v="CUSTTYPE 2"/>
    <s v="CUSTIND 4"/>
    <s v="REGION 1"/>
    <x v="1"/>
    <x v="15"/>
    <s v="PRODTYPE 1"/>
    <s v="PRODMKT 4"/>
    <n v="19568"/>
    <n v="12327.84"/>
    <n v="9"/>
    <n v="18980.96"/>
    <n v="170828.63999999998"/>
    <s v="SHIP REGION 7"/>
  </r>
  <r>
    <x v="136"/>
    <s v="CUSTTYPE 5"/>
    <s v="CUSTIND 2"/>
    <s v="REGION 2"/>
    <x v="1"/>
    <x v="2"/>
    <s v="PRODTYPE 1"/>
    <s v="PRODMKT 3"/>
    <n v="24110"/>
    <n v="16153.7"/>
    <n v="9"/>
    <n v="21216.799999999999"/>
    <n v="190951.19999999998"/>
    <s v="SHIP REGION 7"/>
  </r>
  <r>
    <x v="63"/>
    <s v="CUSTTYPE 2"/>
    <s v="CUSTIND 5"/>
    <s v="REGION 7"/>
    <x v="4"/>
    <x v="15"/>
    <s v="PRODTYPE 1"/>
    <s v="PRODMKT 4"/>
    <n v="19568"/>
    <n v="12327.84"/>
    <n v="1"/>
    <n v="17806.88"/>
    <n v="17806.88"/>
    <s v="SHIP REGION 5"/>
  </r>
  <r>
    <x v="148"/>
    <s v="CUSTTYPE 1"/>
    <s v="CUSTIND 4"/>
    <s v="REGION 3"/>
    <x v="3"/>
    <x v="3"/>
    <s v="PRODTYPE 4"/>
    <s v="PRODMKT 5"/>
    <n v="10590"/>
    <n v="6671.7"/>
    <n v="4"/>
    <n v="10166.4"/>
    <n v="40665.599999999999"/>
    <s v="SHIP REGION 5"/>
  </r>
  <r>
    <x v="149"/>
    <s v="CUSTTYPE 5"/>
    <s v="CUSTIND 2"/>
    <s v="REGION 2"/>
    <x v="1"/>
    <x v="2"/>
    <s v="PRODTYPE 1"/>
    <s v="PRODMKT 3"/>
    <n v="24110"/>
    <n v="16153.7"/>
    <n v="4"/>
    <n v="23627.8"/>
    <n v="94511.2"/>
    <s v="SHIP REGION 6"/>
  </r>
  <r>
    <x v="86"/>
    <s v="CUSTTYPE 2"/>
    <s v="CUSTIND 2"/>
    <s v="REGION 6"/>
    <x v="3"/>
    <x v="15"/>
    <s v="PRODTYPE 1"/>
    <s v="PRODMKT 4"/>
    <n v="19568"/>
    <n v="12327.84"/>
    <n v="6"/>
    <n v="16632.8"/>
    <n v="99796.799999999988"/>
    <s v="SHIP REGION 2"/>
  </r>
  <r>
    <x v="150"/>
    <s v="CUSTTYPE 4"/>
    <s v="CUSTIND 2"/>
    <s v="REGION 3"/>
    <x v="1"/>
    <x v="11"/>
    <s v="PRODTYPE 2"/>
    <s v="PRODMKT 2"/>
    <n v="22050"/>
    <n v="15435"/>
    <n v="3"/>
    <n v="18963"/>
    <n v="56889"/>
    <s v="SHIP REGION 2"/>
  </r>
  <r>
    <x v="68"/>
    <s v="CUSTTYPE 5"/>
    <s v="CUSTIND 2"/>
    <s v="REGION 4"/>
    <x v="2"/>
    <x v="11"/>
    <s v="PRODTYPE 2"/>
    <s v="PRODMKT 2"/>
    <n v="22050"/>
    <n v="15435"/>
    <n v="6"/>
    <n v="20286"/>
    <n v="121716"/>
    <s v="SHIP REGION 3"/>
  </r>
  <r>
    <x v="151"/>
    <s v="CUSTTYPE 5"/>
    <s v="CUSTIND 5"/>
    <s v="REGION 5"/>
    <x v="2"/>
    <x v="7"/>
    <s v="PRODTYPE 4"/>
    <s v="PRODMKT 2"/>
    <n v="12004"/>
    <n v="8042.68"/>
    <n v="1"/>
    <n v="11883.96"/>
    <n v="11883.96"/>
    <s v="SHIP REGION 3"/>
  </r>
  <r>
    <x v="152"/>
    <s v="CUSTTYPE 4"/>
    <s v="CUSTIND 5"/>
    <s v="REGION 7"/>
    <x v="2"/>
    <x v="7"/>
    <s v="PRODTYPE 4"/>
    <s v="PRODMKT 2"/>
    <n v="12004"/>
    <n v="8042.68"/>
    <n v="3"/>
    <n v="10323.44"/>
    <n v="30970.32"/>
    <s v="SHIP REGION 8"/>
  </r>
  <r>
    <x v="110"/>
    <s v="CUSTTYPE 3"/>
    <s v="CUSTIND 3"/>
    <s v="REGION 3"/>
    <x v="1"/>
    <x v="19"/>
    <s v="PRODTYPE 2"/>
    <s v="PRODMKT 5"/>
    <n v="3263"/>
    <n v="2186.21"/>
    <n v="5"/>
    <n v="3165.11"/>
    <n v="15825.550000000001"/>
    <s v="SHIP REGION 1"/>
  </r>
  <r>
    <x v="8"/>
    <s v="CUSTTYPE 1"/>
    <s v="CUSTIND 3"/>
    <s v="REGION 1"/>
    <x v="2"/>
    <x v="10"/>
    <s v="PRODTYPE 4"/>
    <s v="PRODMKT 5"/>
    <n v="24315"/>
    <n v="14589"/>
    <n v="4"/>
    <n v="22126.65"/>
    <n v="88506.6"/>
    <s v="SHIP REGION 2"/>
  </r>
  <r>
    <x v="143"/>
    <s v="CUSTTYPE 4"/>
    <s v="CUSTIND 5"/>
    <s v="REGION 4"/>
    <x v="3"/>
    <x v="19"/>
    <s v="PRODTYPE 2"/>
    <s v="PRODMKT 5"/>
    <n v="3263"/>
    <n v="2186.21"/>
    <n v="9"/>
    <n v="3165.11"/>
    <n v="28485.99"/>
    <s v="SHIP REGION 4"/>
  </r>
  <r>
    <x v="6"/>
    <s v="CUSTTYPE 3"/>
    <s v="CUSTIND 4"/>
    <s v="REGION 3"/>
    <x v="2"/>
    <x v="8"/>
    <s v="PRODTYPE 1"/>
    <s v="PRODMKT 4"/>
    <n v="9526"/>
    <n v="6572.94"/>
    <n v="6"/>
    <n v="9240.2199999999993"/>
    <n v="55441.319999999992"/>
    <s v="SHIP REGION 5"/>
  </r>
  <r>
    <x v="119"/>
    <s v="CUSTTYPE 5"/>
    <s v="CUSTIND 2"/>
    <s v="REGION 3"/>
    <x v="1"/>
    <x v="18"/>
    <s v="PRODTYPE 1"/>
    <s v="PRODMKT 1"/>
    <n v="11568"/>
    <n v="8097.6"/>
    <n v="1"/>
    <n v="10411.200000000001"/>
    <n v="10411.200000000001"/>
    <s v="SHIP REGION 2"/>
  </r>
  <r>
    <x v="69"/>
    <s v="CUSTTYPE 2"/>
    <s v="CUSTIND 4"/>
    <s v="REGION 6"/>
    <x v="2"/>
    <x v="12"/>
    <s v="PRODTYPE 1"/>
    <s v="PRODMKT 3"/>
    <n v="18971"/>
    <n v="11762.02"/>
    <n v="7"/>
    <n v="17263.61"/>
    <n v="120845.27"/>
    <s v="SHIP REGION 3"/>
  </r>
  <r>
    <x v="125"/>
    <s v="CUSTTYPE 5"/>
    <s v="CUSTIND 2"/>
    <s v="REGION 5"/>
    <x v="1"/>
    <x v="3"/>
    <s v="PRODTYPE 4"/>
    <s v="PRODMKT 5"/>
    <n v="10590"/>
    <n v="6671.7"/>
    <n v="6"/>
    <n v="9954.5999999999985"/>
    <n v="59727.599999999991"/>
    <s v="SHIP REGION 3"/>
  </r>
  <r>
    <x v="124"/>
    <s v="CUSTTYPE 5"/>
    <s v="CUSTIND 3"/>
    <s v="REGION 1"/>
    <x v="1"/>
    <x v="18"/>
    <s v="PRODTYPE 1"/>
    <s v="PRODMKT 1"/>
    <n v="11568"/>
    <n v="8097.6"/>
    <n v="5"/>
    <n v="11336.64"/>
    <n v="56683.199999999997"/>
    <s v="SHIP REGION 1"/>
  </r>
  <r>
    <x v="15"/>
    <s v="CUSTTYPE 4"/>
    <s v="CUSTIND 2"/>
    <s v="REGION 4"/>
    <x v="3"/>
    <x v="4"/>
    <s v="PRODTYPE 3"/>
    <s v="PRODMKT 5"/>
    <n v="23078"/>
    <n v="14769.92"/>
    <n v="8"/>
    <n v="21693.32"/>
    <n v="173546.56"/>
    <s v="SHIP REGION 8"/>
  </r>
  <r>
    <x v="108"/>
    <s v="CUSTTYPE 4"/>
    <s v="CUSTIND 4"/>
    <s v="REGION 5"/>
    <x v="3"/>
    <x v="8"/>
    <s v="PRODTYPE 1"/>
    <s v="PRODMKT 4"/>
    <n v="9526"/>
    <n v="6572.94"/>
    <n v="1"/>
    <n v="8097.0999999999995"/>
    <n v="8097.0999999999995"/>
    <s v="SHIP REGION 5"/>
  </r>
  <r>
    <x v="153"/>
    <s v="CUSTTYPE 2"/>
    <s v="CUSTIND 3"/>
    <s v="REGION 3"/>
    <x v="1"/>
    <x v="1"/>
    <s v="PRODTYPE 3"/>
    <s v="PRODMKT 3"/>
    <n v="16064"/>
    <n v="10762.88"/>
    <n v="4"/>
    <n v="14136.32"/>
    <n v="56545.279999999999"/>
    <s v="SHIP REGION 4"/>
  </r>
  <r>
    <x v="154"/>
    <s v="CUSTTYPE 4"/>
    <s v="CUSTIND 5"/>
    <s v="REGION 7"/>
    <x v="4"/>
    <x v="6"/>
    <s v="PRODTYPE 1"/>
    <s v="PRODMKT 1"/>
    <n v="20386"/>
    <n v="14270.2"/>
    <n v="2"/>
    <n v="18143.54"/>
    <n v="36287.08"/>
    <s v="SHIP REGION 6"/>
  </r>
  <r>
    <x v="40"/>
    <s v="CUSTTYPE 1"/>
    <s v="CUSTIND 4"/>
    <s v="REGION 2"/>
    <x v="2"/>
    <x v="13"/>
    <s v="PRODTYPE 1"/>
    <s v="PRODMKT 3"/>
    <n v="16325"/>
    <n v="10611.25"/>
    <n v="5"/>
    <n v="15672"/>
    <n v="78360"/>
    <s v="SHIP REGION 6"/>
  </r>
  <r>
    <x v="27"/>
    <s v="CUSTTYPE 3"/>
    <s v="CUSTIND 2"/>
    <s v="REGION 2"/>
    <x v="3"/>
    <x v="16"/>
    <s v="PRODTYPE 2"/>
    <s v="PRODMKT 3"/>
    <n v="6690"/>
    <n v="4080.9"/>
    <n v="8"/>
    <n v="5954.1"/>
    <n v="47632.800000000003"/>
    <s v="SHIP REGION 7"/>
  </r>
  <r>
    <x v="155"/>
    <s v="CUSTTYPE 3"/>
    <s v="CUSTIND 5"/>
    <s v="REGION 1"/>
    <x v="1"/>
    <x v="4"/>
    <s v="PRODTYPE 3"/>
    <s v="PRODMKT 5"/>
    <n v="23078"/>
    <n v="14769.92"/>
    <n v="4"/>
    <n v="21231.760000000002"/>
    <n v="84927.040000000008"/>
    <s v="SHIP REGION 8"/>
  </r>
  <r>
    <x v="98"/>
    <s v="CUSTTYPE 2"/>
    <s v="CUSTIND 5"/>
    <s v="REGION 3"/>
    <x v="1"/>
    <x v="19"/>
    <s v="PRODTYPE 2"/>
    <s v="PRODMKT 5"/>
    <n v="3263"/>
    <n v="2186.21"/>
    <n v="1"/>
    <n v="3197.74"/>
    <n v="3197.74"/>
    <s v="SHIP REGION 4"/>
  </r>
  <r>
    <x v="52"/>
    <s v="CUSTTYPE 2"/>
    <s v="CUSTIND 1"/>
    <s v="REGION 8"/>
    <x v="3"/>
    <x v="17"/>
    <s v="PRODTYPE 3"/>
    <s v="PRODMKT 4"/>
    <n v="2135"/>
    <n v="1174.25"/>
    <n v="5"/>
    <n v="1942.8500000000001"/>
    <n v="9714.25"/>
    <s v="SHIP REGION 5"/>
  </r>
  <r>
    <x v="1"/>
    <s v="CUSTTYPE 4"/>
    <s v="CUSTIND 5"/>
    <s v="REGION 1"/>
    <x v="3"/>
    <x v="2"/>
    <s v="PRODTYPE 1"/>
    <s v="PRODMKT 3"/>
    <n v="24110"/>
    <n v="16153.7"/>
    <n v="4"/>
    <n v="21457.9"/>
    <n v="85831.6"/>
    <s v="SHIP REGION 2"/>
  </r>
  <r>
    <x v="68"/>
    <s v="CUSTTYPE 5"/>
    <s v="CUSTIND 2"/>
    <s v="REGION 4"/>
    <x v="4"/>
    <x v="0"/>
    <s v="PRODTYPE 4"/>
    <s v="PRODMKT 7"/>
    <n v="4269"/>
    <n v="2561.4"/>
    <n v="2"/>
    <n v="4055.5499999999997"/>
    <n v="8111.0999999999995"/>
    <s v="SHIP REGION 5"/>
  </r>
  <r>
    <x v="39"/>
    <s v="CUSTTYPE 5"/>
    <s v="CUSTIND 3"/>
    <s v="REGION 1"/>
    <x v="3"/>
    <x v="2"/>
    <s v="PRODTYPE 1"/>
    <s v="PRODMKT 3"/>
    <n v="24110"/>
    <n v="16153.7"/>
    <n v="8"/>
    <n v="21216.799999999999"/>
    <n v="169734.39999999999"/>
    <s v="SHIP REGION 2"/>
  </r>
  <r>
    <x v="125"/>
    <s v="CUSTTYPE 5"/>
    <s v="CUSTIND 2"/>
    <s v="REGION 5"/>
    <x v="1"/>
    <x v="4"/>
    <s v="PRODTYPE 3"/>
    <s v="PRODMKT 5"/>
    <n v="23078"/>
    <n v="14769.92"/>
    <n v="3"/>
    <n v="21462.539999999997"/>
    <n v="64387.619999999995"/>
    <s v="SHIP REGION 2"/>
  </r>
  <r>
    <x v="62"/>
    <s v="CUSTTYPE 2"/>
    <s v="CUSTIND 4"/>
    <s v="REGION 1"/>
    <x v="4"/>
    <x v="14"/>
    <s v="PRODTYPE 2"/>
    <s v="PRODMKT 3"/>
    <n v="13223"/>
    <n v="8991.64"/>
    <n v="7"/>
    <n v="12297.39"/>
    <n v="86081.73"/>
    <s v="SHIP REGION 2"/>
  </r>
  <r>
    <x v="54"/>
    <s v="CUSTTYPE 1"/>
    <s v="CUSTIND 2"/>
    <s v="REGION 7"/>
    <x v="3"/>
    <x v="5"/>
    <s v="PRODTYPE 4"/>
    <s v="PRODMKT 1"/>
    <n v="8989"/>
    <n v="5663.07"/>
    <n v="1"/>
    <n v="8359.7699999999986"/>
    <n v="8359.7699999999986"/>
    <s v="SHIP REGION 6"/>
  </r>
  <r>
    <x v="67"/>
    <s v="CUSTTYPE 5"/>
    <s v="CUSTIND 4"/>
    <s v="REGION 8"/>
    <x v="1"/>
    <x v="10"/>
    <s v="PRODTYPE 4"/>
    <s v="PRODMKT 5"/>
    <n v="24315"/>
    <n v="14589"/>
    <n v="3"/>
    <n v="23828.7"/>
    <n v="71486.100000000006"/>
    <s v="SHIP REGION 2"/>
  </r>
  <r>
    <x v="156"/>
    <s v="CUSTTYPE 3"/>
    <s v="CUSTIND 1"/>
    <s v="REGION 2"/>
    <x v="2"/>
    <x v="9"/>
    <s v="PRODTYPE 1"/>
    <s v="PRODMKT 4"/>
    <n v="21670"/>
    <n v="15169"/>
    <n v="4"/>
    <n v="19069.599999999999"/>
    <n v="76278.399999999994"/>
    <s v="SHIP REGION 3"/>
  </r>
  <r>
    <x v="46"/>
    <s v="CUSTTYPE 1"/>
    <s v="CUSTIND 2"/>
    <s v="REGION 8"/>
    <x v="3"/>
    <x v="6"/>
    <s v="PRODTYPE 1"/>
    <s v="PRODMKT 1"/>
    <n v="20386"/>
    <n v="14270.2"/>
    <n v="3"/>
    <n v="19570.559999999998"/>
    <n v="58711.679999999993"/>
    <s v="SHIP REGION 6"/>
  </r>
  <r>
    <x v="14"/>
    <s v="CUSTTYPE 4"/>
    <s v="CUSTIND 4"/>
    <s v="REGION 3"/>
    <x v="2"/>
    <x v="17"/>
    <s v="PRODTYPE 3"/>
    <s v="PRODMKT 4"/>
    <n v="2135"/>
    <n v="1174.25"/>
    <n v="4"/>
    <n v="1878.8"/>
    <n v="7515.2"/>
    <s v="SHIP REGION 1"/>
  </r>
  <r>
    <x v="157"/>
    <s v="CUSTTYPE 2"/>
    <s v="CUSTIND 1"/>
    <s v="REGION 2"/>
    <x v="4"/>
    <x v="18"/>
    <s v="PRODTYPE 1"/>
    <s v="PRODMKT 1"/>
    <n v="11568"/>
    <n v="8097.6"/>
    <n v="5"/>
    <n v="9948.48"/>
    <n v="49742.399999999994"/>
    <s v="SHIP REGION 1"/>
  </r>
  <r>
    <x v="29"/>
    <s v="CUSTTYPE 1"/>
    <s v="CUSTIND 2"/>
    <s v="REGION 1"/>
    <x v="4"/>
    <x v="16"/>
    <s v="PRODTYPE 2"/>
    <s v="PRODMKT 3"/>
    <n v="6690"/>
    <n v="4080.9"/>
    <n v="5"/>
    <n v="6489.3"/>
    <n v="32446.5"/>
    <s v="SHIP REGION 1"/>
  </r>
  <r>
    <x v="158"/>
    <s v="CUSTTYPE 2"/>
    <s v="CUSTIND 1"/>
    <s v="REGION 3"/>
    <x v="4"/>
    <x v="6"/>
    <s v="PRODTYPE 1"/>
    <s v="PRODMKT 1"/>
    <n v="20386"/>
    <n v="14270.2"/>
    <n v="1"/>
    <n v="17939.68"/>
    <n v="17939.68"/>
    <s v="SHIP REGION 6"/>
  </r>
  <r>
    <x v="36"/>
    <s v="CUSTTYPE 3"/>
    <s v="CUSTIND 3"/>
    <s v="REGION 2"/>
    <x v="3"/>
    <x v="17"/>
    <s v="PRODTYPE 3"/>
    <s v="PRODMKT 4"/>
    <n v="2135"/>
    <n v="1174.25"/>
    <n v="8"/>
    <n v="1857.45"/>
    <n v="14859.6"/>
    <s v="SHIP REGION 6"/>
  </r>
  <r>
    <x v="159"/>
    <s v="CUSTTYPE 2"/>
    <s v="CUSTIND 3"/>
    <s v="REGION 6"/>
    <x v="2"/>
    <x v="19"/>
    <s v="PRODTYPE 2"/>
    <s v="PRODMKT 5"/>
    <n v="3263"/>
    <n v="2186.21"/>
    <n v="8"/>
    <n v="3197.74"/>
    <n v="25581.919999999998"/>
    <s v="SHIP REGION 4"/>
  </r>
  <r>
    <x v="130"/>
    <s v="CUSTTYPE 1"/>
    <s v="CUSTIND 3"/>
    <s v="REGION 6"/>
    <x v="2"/>
    <x v="19"/>
    <s v="PRODTYPE 2"/>
    <s v="PRODMKT 5"/>
    <n v="3263"/>
    <n v="2186.21"/>
    <n v="9"/>
    <n v="2969.33"/>
    <n v="26723.97"/>
    <s v="SHIP REGION 7"/>
  </r>
  <r>
    <x v="145"/>
    <s v="CUSTTYPE 1"/>
    <s v="CUSTIND 3"/>
    <s v="REGION 1"/>
    <x v="1"/>
    <x v="4"/>
    <s v="PRODTYPE 3"/>
    <s v="PRODMKT 5"/>
    <n v="23078"/>
    <n v="14769.92"/>
    <n v="5"/>
    <n v="21000.98"/>
    <n v="105004.9"/>
    <s v="SHIP REGION 2"/>
  </r>
  <r>
    <x v="91"/>
    <s v="CUSTTYPE 2"/>
    <s v="CUSTIND 2"/>
    <s v="REGION 2"/>
    <x v="4"/>
    <x v="19"/>
    <s v="PRODTYPE 2"/>
    <s v="PRODMKT 5"/>
    <n v="3263"/>
    <n v="2186.21"/>
    <n v="5"/>
    <n v="2936.7000000000003"/>
    <n v="14683.500000000002"/>
    <s v="SHIP REGION 4"/>
  </r>
  <r>
    <x v="160"/>
    <s v="CUSTTYPE 3"/>
    <s v="CUSTIND 1"/>
    <s v="REGION 7"/>
    <x v="4"/>
    <x v="14"/>
    <s v="PRODTYPE 2"/>
    <s v="PRODMKT 3"/>
    <n v="13223"/>
    <n v="8991.64"/>
    <n v="3"/>
    <n v="11900.7"/>
    <n v="35702.100000000006"/>
    <s v="SHIP REGION 8"/>
  </r>
  <r>
    <x v="122"/>
    <s v="CUSTTYPE 4"/>
    <s v="CUSTIND 3"/>
    <s v="REGION 1"/>
    <x v="4"/>
    <x v="17"/>
    <s v="PRODTYPE 3"/>
    <s v="PRODMKT 4"/>
    <n v="2135"/>
    <n v="1174.25"/>
    <n v="1"/>
    <n v="1878.8"/>
    <n v="1878.8"/>
    <s v="SHIP REGION 5"/>
  </r>
  <r>
    <x v="79"/>
    <s v="CUSTTYPE 3"/>
    <s v="CUSTIND 1"/>
    <s v="REGION 7"/>
    <x v="3"/>
    <x v="2"/>
    <s v="PRODTYPE 1"/>
    <s v="PRODMKT 3"/>
    <n v="24110"/>
    <n v="16153.7"/>
    <n v="6"/>
    <n v="23627.8"/>
    <n v="141766.79999999999"/>
    <s v="SHIP REGION 3"/>
  </r>
  <r>
    <x v="96"/>
    <s v="CUSTTYPE 2"/>
    <s v="CUSTIND 3"/>
    <s v="REGION 2"/>
    <x v="4"/>
    <x v="1"/>
    <s v="PRODTYPE 3"/>
    <s v="PRODMKT 3"/>
    <n v="16064"/>
    <n v="10762.88"/>
    <n v="7"/>
    <n v="14136.32"/>
    <n v="98954.239999999991"/>
    <s v="SHIP REGION 7"/>
  </r>
  <r>
    <x v="161"/>
    <s v="CUSTTYPE 4"/>
    <s v="CUSTIND 4"/>
    <s v="REGION 3"/>
    <x v="4"/>
    <x v="6"/>
    <s v="PRODTYPE 1"/>
    <s v="PRODMKT 1"/>
    <n v="20386"/>
    <n v="14270.2"/>
    <n v="2"/>
    <n v="17328.099999999999"/>
    <n v="34656.199999999997"/>
    <s v="SHIP REGION 5"/>
  </r>
  <r>
    <x v="132"/>
    <s v="CUSTTYPE 5"/>
    <s v="CUSTIND 2"/>
    <s v="REGION 8"/>
    <x v="3"/>
    <x v="11"/>
    <s v="PRODTYPE 2"/>
    <s v="PRODMKT 2"/>
    <n v="22050"/>
    <n v="15435"/>
    <n v="1"/>
    <n v="19624.5"/>
    <n v="19624.5"/>
    <s v="SHIP REGION 4"/>
  </r>
  <r>
    <x v="70"/>
    <s v="CUSTTYPE 5"/>
    <s v="CUSTIND 3"/>
    <s v="REGION 7"/>
    <x v="1"/>
    <x v="16"/>
    <s v="PRODTYPE 2"/>
    <s v="PRODMKT 3"/>
    <n v="6690"/>
    <n v="4080.9"/>
    <n v="4"/>
    <n v="6021"/>
    <n v="24084"/>
    <s v="SHIP REGION 6"/>
  </r>
  <r>
    <x v="41"/>
    <s v="CUSTTYPE 4"/>
    <s v="CUSTIND 4"/>
    <s v="REGION 6"/>
    <x v="1"/>
    <x v="15"/>
    <s v="PRODTYPE 1"/>
    <s v="PRODMKT 4"/>
    <n v="19568"/>
    <n v="12327.84"/>
    <n v="3"/>
    <n v="18198.239999999998"/>
    <n v="54594.719999999994"/>
    <s v="SHIP REGION 1"/>
  </r>
  <r>
    <x v="25"/>
    <s v="CUSTTYPE 3"/>
    <s v="CUSTIND 1"/>
    <s v="REGION 2"/>
    <x v="2"/>
    <x v="17"/>
    <s v="PRODTYPE 3"/>
    <s v="PRODMKT 4"/>
    <n v="2135"/>
    <n v="1174.25"/>
    <n v="1"/>
    <n v="1964.2"/>
    <n v="1964.2"/>
    <s v="SHIP REGION 6"/>
  </r>
  <r>
    <x v="50"/>
    <s v="CUSTTYPE 3"/>
    <s v="CUSTIND 5"/>
    <s v="REGION 8"/>
    <x v="1"/>
    <x v="3"/>
    <s v="PRODTYPE 4"/>
    <s v="PRODMKT 5"/>
    <n v="10590"/>
    <n v="6671.7"/>
    <n v="1"/>
    <n v="10484.1"/>
    <n v="10484.1"/>
    <s v="SHIP REGION 7"/>
  </r>
  <r>
    <x v="131"/>
    <s v="CUSTTYPE 5"/>
    <s v="CUSTIND 4"/>
    <s v="REGION 5"/>
    <x v="4"/>
    <x v="18"/>
    <s v="PRODTYPE 1"/>
    <s v="PRODMKT 1"/>
    <n v="11568"/>
    <n v="8097.6"/>
    <n v="8"/>
    <n v="9948.48"/>
    <n v="79587.839999999997"/>
    <s v="SHIP REGION 2"/>
  </r>
  <r>
    <x v="160"/>
    <s v="CUSTTYPE 3"/>
    <s v="CUSTIND 1"/>
    <s v="REGION 7"/>
    <x v="2"/>
    <x v="16"/>
    <s v="PRODTYPE 2"/>
    <s v="PRODMKT 3"/>
    <n v="6690"/>
    <n v="4080.9"/>
    <n v="5"/>
    <n v="6087.9000000000005"/>
    <n v="30439.500000000004"/>
    <s v="SHIP REGION 8"/>
  </r>
  <r>
    <x v="111"/>
    <s v="CUSTTYPE 5"/>
    <s v="CUSTIND 5"/>
    <s v="REGION 3"/>
    <x v="4"/>
    <x v="2"/>
    <s v="PRODTYPE 1"/>
    <s v="PRODMKT 3"/>
    <n v="24110"/>
    <n v="16153.7"/>
    <n v="9"/>
    <n v="21457.9"/>
    <n v="193121.1"/>
    <s v="SHIP REGION 8"/>
  </r>
  <r>
    <x v="152"/>
    <s v="CUSTTYPE 4"/>
    <s v="CUSTIND 5"/>
    <s v="REGION 7"/>
    <x v="2"/>
    <x v="7"/>
    <s v="PRODTYPE 4"/>
    <s v="PRODMKT 2"/>
    <n v="12004"/>
    <n v="8042.68"/>
    <n v="6"/>
    <n v="11403.8"/>
    <n v="68422.799999999988"/>
    <s v="SHIP REGION 2"/>
  </r>
  <r>
    <x v="99"/>
    <s v="CUSTTYPE 4"/>
    <s v="CUSTIND 5"/>
    <s v="REGION 5"/>
    <x v="3"/>
    <x v="0"/>
    <s v="PRODTYPE 4"/>
    <s v="PRODMKT 7"/>
    <n v="4269"/>
    <n v="2561.4"/>
    <n v="9"/>
    <n v="3756.72"/>
    <n v="33810.479999999996"/>
    <s v="SHIP REGION 3"/>
  </r>
  <r>
    <x v="162"/>
    <s v="CUSTTYPE 2"/>
    <s v="CUSTIND 5"/>
    <s v="REGION 6"/>
    <x v="4"/>
    <x v="3"/>
    <s v="PRODTYPE 4"/>
    <s v="PRODMKT 5"/>
    <n v="10590"/>
    <n v="6671.7"/>
    <n v="9"/>
    <n v="10272.299999999999"/>
    <n v="92450.7"/>
    <s v="SHIP REGION 2"/>
  </r>
  <r>
    <x v="163"/>
    <s v="CUSTTYPE 5"/>
    <s v="CUSTIND 5"/>
    <s v="REGION 3"/>
    <x v="2"/>
    <x v="1"/>
    <s v="PRODTYPE 3"/>
    <s v="PRODMKT 3"/>
    <n v="16064"/>
    <n v="10762.88"/>
    <n v="9"/>
    <n v="15100.16"/>
    <n v="135901.44"/>
    <s v="SHIP REGION 5"/>
  </r>
  <r>
    <x v="78"/>
    <s v="CUSTTYPE 4"/>
    <s v="CUSTIND 4"/>
    <s v="REGION 8"/>
    <x v="2"/>
    <x v="8"/>
    <s v="PRODTYPE 1"/>
    <s v="PRODMKT 4"/>
    <n v="9526"/>
    <n v="6572.94"/>
    <n v="5"/>
    <n v="9049.6999999999989"/>
    <n v="45248.499999999993"/>
    <s v="SHIP REGION 2"/>
  </r>
  <r>
    <x v="142"/>
    <s v="CUSTTYPE 4"/>
    <s v="CUSTIND 5"/>
    <s v="REGION 8"/>
    <x v="4"/>
    <x v="13"/>
    <s v="PRODTYPE 1"/>
    <s v="PRODMKT 3"/>
    <n v="16325"/>
    <n v="10611.25"/>
    <n v="9"/>
    <n v="15672"/>
    <n v="141048"/>
    <s v="SHIP REGION 1"/>
  </r>
  <r>
    <x v="164"/>
    <s v="CUSTTYPE 2"/>
    <s v="CUSTIND 1"/>
    <s v="REGION 8"/>
    <x v="4"/>
    <x v="3"/>
    <s v="PRODTYPE 4"/>
    <s v="PRODMKT 5"/>
    <n v="10590"/>
    <n v="6671.7"/>
    <n v="6"/>
    <n v="9001.5"/>
    <n v="54009"/>
    <s v="SHIP REGION 8"/>
  </r>
  <r>
    <x v="146"/>
    <s v="CUSTTYPE 5"/>
    <s v="CUSTIND 4"/>
    <s v="REGION 3"/>
    <x v="4"/>
    <x v="0"/>
    <s v="PRODTYPE 4"/>
    <s v="PRODMKT 7"/>
    <n v="4269"/>
    <n v="2561.4"/>
    <n v="6"/>
    <n v="4055.5499999999997"/>
    <n v="24333.3"/>
    <s v="SHIP REGION 1"/>
  </r>
  <r>
    <x v="82"/>
    <s v="CUSTTYPE 1"/>
    <s v="CUSTIND 2"/>
    <s v="REGION 4"/>
    <x v="4"/>
    <x v="14"/>
    <s v="PRODTYPE 2"/>
    <s v="PRODMKT 3"/>
    <n v="13223"/>
    <n v="8991.64"/>
    <n v="5"/>
    <n v="12694.08"/>
    <n v="63470.400000000001"/>
    <s v="SHIP REGION 3"/>
  </r>
  <r>
    <x v="165"/>
    <s v="CUSTTYPE 2"/>
    <s v="CUSTIND 2"/>
    <s v="REGION 5"/>
    <x v="3"/>
    <x v="18"/>
    <s v="PRODTYPE 1"/>
    <s v="PRODMKT 1"/>
    <n v="11568"/>
    <n v="8097.6"/>
    <n v="2"/>
    <n v="10989.6"/>
    <n v="21979.200000000001"/>
    <s v="SHIP REGION 1"/>
  </r>
  <r>
    <x v="50"/>
    <s v="CUSTTYPE 3"/>
    <s v="CUSTIND 5"/>
    <s v="REGION 8"/>
    <x v="2"/>
    <x v="17"/>
    <s v="PRODTYPE 3"/>
    <s v="PRODMKT 4"/>
    <n v="2135"/>
    <n v="1174.25"/>
    <n v="6"/>
    <n v="2049.6"/>
    <n v="12297.599999999999"/>
    <s v="SHIP REGION 4"/>
  </r>
  <r>
    <x v="156"/>
    <s v="CUSTTYPE 3"/>
    <s v="CUSTIND 1"/>
    <s v="REGION 2"/>
    <x v="4"/>
    <x v="7"/>
    <s v="PRODTYPE 4"/>
    <s v="PRODMKT 2"/>
    <n v="12004"/>
    <n v="8042.68"/>
    <n v="6"/>
    <n v="10683.56"/>
    <n v="64101.36"/>
    <s v="SHIP REGION 7"/>
  </r>
  <r>
    <x v="164"/>
    <s v="CUSTTYPE 2"/>
    <s v="CUSTIND 1"/>
    <s v="REGION 8"/>
    <x v="1"/>
    <x v="13"/>
    <s v="PRODTYPE 1"/>
    <s v="PRODMKT 3"/>
    <n v="16325"/>
    <n v="10611.25"/>
    <n v="8"/>
    <n v="15835.25"/>
    <n v="126682"/>
    <s v="SHIP REGION 6"/>
  </r>
  <r>
    <x v="75"/>
    <s v="CUSTTYPE 1"/>
    <s v="CUSTIND 4"/>
    <s v="REGION 4"/>
    <x v="4"/>
    <x v="14"/>
    <s v="PRODTYPE 2"/>
    <s v="PRODMKT 3"/>
    <n v="13223"/>
    <n v="8991.64"/>
    <n v="9"/>
    <n v="12694.08"/>
    <n v="114246.72"/>
    <s v="SHIP REGION 1"/>
  </r>
  <r>
    <x v="55"/>
    <s v="CUSTTYPE 2"/>
    <s v="CUSTIND 4"/>
    <s v="REGION 8"/>
    <x v="1"/>
    <x v="0"/>
    <s v="PRODTYPE 4"/>
    <s v="PRODMKT 7"/>
    <n v="4269"/>
    <n v="2561.4"/>
    <n v="8"/>
    <n v="3799.41"/>
    <n v="30395.279999999999"/>
    <s v="SHIP REGION 3"/>
  </r>
  <r>
    <x v="161"/>
    <s v="CUSTTYPE 4"/>
    <s v="CUSTIND 4"/>
    <s v="REGION 3"/>
    <x v="2"/>
    <x v="2"/>
    <s v="PRODTYPE 1"/>
    <s v="PRODMKT 3"/>
    <n v="24110"/>
    <n v="16153.7"/>
    <n v="8"/>
    <n v="20493.5"/>
    <n v="163948"/>
    <s v="SHIP REGION 2"/>
  </r>
  <r>
    <x v="166"/>
    <s v="CUSTTYPE 2"/>
    <s v="CUSTIND 2"/>
    <s v="REGION 2"/>
    <x v="3"/>
    <x v="12"/>
    <s v="PRODTYPE 1"/>
    <s v="PRODMKT 3"/>
    <n v="18971"/>
    <n v="11762.02"/>
    <n v="9"/>
    <n v="16884.189999999999"/>
    <n v="151957.71"/>
    <s v="SHIP REGION 7"/>
  </r>
  <r>
    <x v="0"/>
    <s v="CUSTTYPE 2"/>
    <s v="CUSTIND 3"/>
    <s v="REGION 8"/>
    <x v="2"/>
    <x v="7"/>
    <s v="PRODTYPE 4"/>
    <s v="PRODMKT 2"/>
    <n v="12004"/>
    <n v="8042.68"/>
    <n v="8"/>
    <n v="11763.92"/>
    <n v="94111.360000000001"/>
    <s v="SHIP REGION 3"/>
  </r>
  <r>
    <x v="45"/>
    <s v="CUSTTYPE 5"/>
    <s v="CUSTIND 3"/>
    <s v="REGION 6"/>
    <x v="4"/>
    <x v="7"/>
    <s v="PRODTYPE 4"/>
    <s v="PRODMKT 2"/>
    <n v="12004"/>
    <n v="8042.68"/>
    <n v="8"/>
    <n v="10803.6"/>
    <n v="86428.800000000003"/>
    <s v="SHIP REGION 3"/>
  </r>
  <r>
    <x v="88"/>
    <s v="CUSTTYPE 3"/>
    <s v="CUSTIND 5"/>
    <s v="REGION 4"/>
    <x v="1"/>
    <x v="4"/>
    <s v="PRODTYPE 3"/>
    <s v="PRODMKT 5"/>
    <n v="23078"/>
    <n v="14769.92"/>
    <n v="3"/>
    <n v="21462.539999999997"/>
    <n v="64387.619999999995"/>
    <s v="SHIP REGION 6"/>
  </r>
  <r>
    <x v="79"/>
    <s v="CUSTTYPE 3"/>
    <s v="CUSTIND 1"/>
    <s v="REGION 7"/>
    <x v="2"/>
    <x v="16"/>
    <s v="PRODTYPE 2"/>
    <s v="PRODMKT 3"/>
    <n v="6690"/>
    <n v="4080.9"/>
    <n v="9"/>
    <n v="6489.3"/>
    <n v="58403.700000000004"/>
    <s v="SHIP REGION 3"/>
  </r>
  <r>
    <x v="75"/>
    <s v="CUSTTYPE 1"/>
    <s v="CUSTIND 4"/>
    <s v="REGION 4"/>
    <x v="2"/>
    <x v="15"/>
    <s v="PRODTYPE 1"/>
    <s v="PRODMKT 4"/>
    <n v="19568"/>
    <n v="12327.84"/>
    <n v="9"/>
    <n v="18589.599999999999"/>
    <n v="167306.4"/>
    <s v="SHIP REGION 1"/>
  </r>
  <r>
    <x v="167"/>
    <s v="CUSTTYPE 5"/>
    <s v="CUSTIND 2"/>
    <s v="REGION 8"/>
    <x v="2"/>
    <x v="13"/>
    <s v="PRODTYPE 1"/>
    <s v="PRODMKT 3"/>
    <n v="16325"/>
    <n v="10611.25"/>
    <n v="1"/>
    <n v="15508.75"/>
    <n v="15508.75"/>
    <s v="SHIP REGION 5"/>
  </r>
  <r>
    <x v="168"/>
    <s v="CUSTTYPE 2"/>
    <s v="CUSTIND 2"/>
    <s v="REGION 6"/>
    <x v="3"/>
    <x v="6"/>
    <s v="PRODTYPE 1"/>
    <s v="PRODMKT 1"/>
    <n v="20386"/>
    <n v="14270.2"/>
    <n v="9"/>
    <n v="18755.120000000003"/>
    <n v="168796.08000000002"/>
    <s v="SHIP REGION 7"/>
  </r>
  <r>
    <x v="127"/>
    <s v="CUSTTYPE 5"/>
    <s v="CUSTIND 2"/>
    <s v="REGION 2"/>
    <x v="1"/>
    <x v="6"/>
    <s v="PRODTYPE 1"/>
    <s v="PRODMKT 1"/>
    <n v="20386"/>
    <n v="14270.2"/>
    <n v="3"/>
    <n v="18143.54"/>
    <n v="54430.62"/>
    <s v="SHIP REGION 3"/>
  </r>
  <r>
    <x v="129"/>
    <s v="CUSTTYPE 2"/>
    <s v="CUSTIND 1"/>
    <s v="REGION 2"/>
    <x v="1"/>
    <x v="17"/>
    <s v="PRODTYPE 3"/>
    <s v="PRODMKT 4"/>
    <n v="2135"/>
    <n v="1174.25"/>
    <n v="7"/>
    <n v="1836.1"/>
    <n v="12852.699999999999"/>
    <s v="SHIP REGION 7"/>
  </r>
  <r>
    <x v="167"/>
    <s v="CUSTTYPE 5"/>
    <s v="CUSTIND 2"/>
    <s v="REGION 8"/>
    <x v="3"/>
    <x v="6"/>
    <s v="PRODTYPE 1"/>
    <s v="PRODMKT 1"/>
    <n v="20386"/>
    <n v="14270.2"/>
    <n v="5"/>
    <n v="19978.28"/>
    <n v="99891.4"/>
    <s v="SHIP REGION 6"/>
  </r>
  <r>
    <x v="169"/>
    <s v="CUSTTYPE 3"/>
    <s v="CUSTIND 4"/>
    <s v="REGION 1"/>
    <x v="2"/>
    <x v="4"/>
    <s v="PRODTYPE 3"/>
    <s v="PRODMKT 5"/>
    <n v="23078"/>
    <n v="14769.92"/>
    <n v="5"/>
    <n v="22616.44"/>
    <n v="113082.2"/>
    <s v="SHIP REGION 1"/>
  </r>
  <r>
    <x v="139"/>
    <s v="CUSTTYPE 2"/>
    <s v="CUSTIND 5"/>
    <s v="REGION 2"/>
    <x v="1"/>
    <x v="3"/>
    <s v="PRODTYPE 4"/>
    <s v="PRODMKT 5"/>
    <n v="10590"/>
    <n v="6671.7"/>
    <n v="2"/>
    <n v="9213.2999999999993"/>
    <n v="18426.599999999999"/>
    <s v="SHIP REGION 1"/>
  </r>
  <r>
    <x v="96"/>
    <s v="CUSTTYPE 2"/>
    <s v="CUSTIND 3"/>
    <s v="REGION 2"/>
    <x v="2"/>
    <x v="3"/>
    <s v="PRODTYPE 4"/>
    <s v="PRODMKT 5"/>
    <n v="10590"/>
    <n v="6671.7"/>
    <n v="6"/>
    <n v="9213.2999999999993"/>
    <n v="55279.799999999996"/>
    <s v="SHIP REGION 2"/>
  </r>
  <r>
    <x v="58"/>
    <s v="CUSTTYPE 1"/>
    <s v="CUSTIND 4"/>
    <s v="REGION 2"/>
    <x v="4"/>
    <x v="17"/>
    <s v="PRODTYPE 3"/>
    <s v="PRODMKT 4"/>
    <n v="2135"/>
    <n v="1174.25"/>
    <n v="3"/>
    <n v="2070.9499999999998"/>
    <n v="6212.8499999999995"/>
    <s v="SHIP REGION 7"/>
  </r>
  <r>
    <x v="170"/>
    <s v="CUSTTYPE 4"/>
    <s v="CUSTIND 4"/>
    <s v="REGION 5"/>
    <x v="1"/>
    <x v="16"/>
    <s v="PRODTYPE 2"/>
    <s v="PRODMKT 3"/>
    <n v="6690"/>
    <n v="4080.9"/>
    <n v="2"/>
    <n v="6556.2"/>
    <n v="13112.4"/>
    <s v="SHIP REGION 8"/>
  </r>
  <r>
    <x v="14"/>
    <s v="CUSTTYPE 4"/>
    <s v="CUSTIND 4"/>
    <s v="REGION 3"/>
    <x v="3"/>
    <x v="7"/>
    <s v="PRODTYPE 4"/>
    <s v="PRODMKT 2"/>
    <n v="12004"/>
    <n v="8042.68"/>
    <n v="3"/>
    <n v="11523.84"/>
    <n v="34571.520000000004"/>
    <s v="SHIP REGION 1"/>
  </r>
  <r>
    <x v="163"/>
    <s v="CUSTTYPE 5"/>
    <s v="CUSTIND 5"/>
    <s v="REGION 3"/>
    <x v="1"/>
    <x v="10"/>
    <s v="PRODTYPE 4"/>
    <s v="PRODMKT 5"/>
    <n v="24315"/>
    <n v="14589"/>
    <n v="3"/>
    <n v="20910.900000000001"/>
    <n v="62732.700000000004"/>
    <s v="SHIP REGION 4"/>
  </r>
  <r>
    <x v="106"/>
    <s v="CUSTTYPE 1"/>
    <s v="CUSTIND 1"/>
    <s v="REGION 2"/>
    <x v="4"/>
    <x v="10"/>
    <s v="PRODTYPE 4"/>
    <s v="PRODMKT 5"/>
    <n v="24315"/>
    <n v="14589"/>
    <n v="1"/>
    <n v="21640.35"/>
    <n v="21640.35"/>
    <s v="SHIP REGION 1"/>
  </r>
  <r>
    <x v="126"/>
    <s v="CUSTTYPE 4"/>
    <s v="CUSTIND 4"/>
    <s v="REGION 4"/>
    <x v="2"/>
    <x v="0"/>
    <s v="PRODTYPE 4"/>
    <s v="PRODMKT 7"/>
    <n v="4269"/>
    <n v="2561.4"/>
    <n v="6"/>
    <n v="3756.72"/>
    <n v="22540.32"/>
    <s v="SHIP REGION 5"/>
  </r>
  <r>
    <x v="79"/>
    <s v="CUSTTYPE 3"/>
    <s v="CUSTIND 1"/>
    <s v="REGION 7"/>
    <x v="1"/>
    <x v="5"/>
    <s v="PRODTYPE 4"/>
    <s v="PRODMKT 1"/>
    <n v="8989"/>
    <n v="5663.07"/>
    <n v="1"/>
    <n v="8899.11"/>
    <n v="8899.11"/>
    <s v="SHIP REGION 8"/>
  </r>
  <r>
    <x v="152"/>
    <s v="CUSTTYPE 4"/>
    <s v="CUSTIND 5"/>
    <s v="REGION 7"/>
    <x v="1"/>
    <x v="12"/>
    <s v="PRODTYPE 1"/>
    <s v="PRODMKT 3"/>
    <n v="18971"/>
    <n v="11762.02"/>
    <n v="4"/>
    <n v="17643.03"/>
    <n v="70572.12"/>
    <s v="SHIP REGION 4"/>
  </r>
  <r>
    <x v="73"/>
    <s v="CUSTTYPE 4"/>
    <s v="CUSTIND 3"/>
    <s v="REGION 2"/>
    <x v="1"/>
    <x v="12"/>
    <s v="PRODTYPE 1"/>
    <s v="PRODMKT 3"/>
    <n v="18971"/>
    <n v="11762.02"/>
    <n v="1"/>
    <n v="17643.03"/>
    <n v="17643.03"/>
    <s v="SHIP REGION 7"/>
  </r>
  <r>
    <x v="20"/>
    <s v="CUSTTYPE 4"/>
    <s v="CUSTIND 3"/>
    <s v="REGION 4"/>
    <x v="1"/>
    <x v="0"/>
    <s v="PRODTYPE 4"/>
    <s v="PRODMKT 7"/>
    <n v="4269"/>
    <n v="2561.4"/>
    <n v="2"/>
    <n v="4140.93"/>
    <n v="8281.86"/>
    <s v="SHIP REGION 6"/>
  </r>
  <r>
    <x v="36"/>
    <s v="CUSTTYPE 3"/>
    <s v="CUSTIND 3"/>
    <s v="REGION 2"/>
    <x v="3"/>
    <x v="9"/>
    <s v="PRODTYPE 1"/>
    <s v="PRODMKT 4"/>
    <n v="21670"/>
    <n v="15169"/>
    <n v="6"/>
    <n v="20153.099999999999"/>
    <n v="120918.59999999999"/>
    <s v="SHIP REGION 7"/>
  </r>
  <r>
    <x v="34"/>
    <s v="CUSTTYPE 3"/>
    <s v="CUSTIND 1"/>
    <s v="REGION 7"/>
    <x v="4"/>
    <x v="9"/>
    <s v="PRODTYPE 1"/>
    <s v="PRODMKT 4"/>
    <n v="21670"/>
    <n v="15169"/>
    <n v="9"/>
    <n v="18636.2"/>
    <n v="167725.80000000002"/>
    <s v="SHIP REGION 5"/>
  </r>
  <r>
    <x v="47"/>
    <s v="CUSTTYPE 2"/>
    <s v="CUSTIND 5"/>
    <s v="REGION 6"/>
    <x v="1"/>
    <x v="16"/>
    <s v="PRODTYPE 2"/>
    <s v="PRODMKT 3"/>
    <n v="6690"/>
    <n v="4080.9"/>
    <n v="8"/>
    <n v="6355.5"/>
    <n v="50844"/>
    <s v="SHIP REGION 4"/>
  </r>
  <r>
    <x v="66"/>
    <s v="CUSTTYPE 4"/>
    <s v="CUSTIND 4"/>
    <s v="REGION 7"/>
    <x v="3"/>
    <x v="3"/>
    <s v="PRODTYPE 4"/>
    <s v="PRODMKT 5"/>
    <n v="10590"/>
    <n v="6671.7"/>
    <n v="2"/>
    <n v="10484.1"/>
    <n v="20968.2"/>
    <s v="SHIP REGION 2"/>
  </r>
  <r>
    <x v="171"/>
    <s v="CUSTTYPE 3"/>
    <s v="CUSTIND 3"/>
    <s v="REGION 8"/>
    <x v="4"/>
    <x v="12"/>
    <s v="PRODTYPE 1"/>
    <s v="PRODMKT 3"/>
    <n v="18971"/>
    <n v="11762.02"/>
    <n v="2"/>
    <n v="17453.32"/>
    <n v="34906.639999999999"/>
    <s v="SHIP REGION 1"/>
  </r>
  <r>
    <x v="72"/>
    <s v="CUSTTYPE 3"/>
    <s v="CUSTIND 2"/>
    <s v="REGION 8"/>
    <x v="1"/>
    <x v="6"/>
    <s v="PRODTYPE 1"/>
    <s v="PRODMKT 1"/>
    <n v="20386"/>
    <n v="14270.2"/>
    <n v="6"/>
    <n v="17531.96"/>
    <n v="105191.76"/>
    <s v="SHIP REGION 7"/>
  </r>
  <r>
    <x v="172"/>
    <s v="CUSTTYPE 1"/>
    <s v="CUSTIND 3"/>
    <s v="REGION 5"/>
    <x v="1"/>
    <x v="9"/>
    <s v="PRODTYPE 1"/>
    <s v="PRODMKT 4"/>
    <n v="21670"/>
    <n v="15169"/>
    <n v="2"/>
    <n v="18852.900000000001"/>
    <n v="37705.800000000003"/>
    <s v="SHIP REGION 1"/>
  </r>
  <r>
    <x v="133"/>
    <s v="CUSTTYPE 4"/>
    <s v="CUSTIND 4"/>
    <s v="REGION 4"/>
    <x v="1"/>
    <x v="10"/>
    <s v="PRODTYPE 4"/>
    <s v="PRODMKT 5"/>
    <n v="24315"/>
    <n v="14589"/>
    <n v="1"/>
    <n v="23342.399999999998"/>
    <n v="23342.399999999998"/>
    <s v="SHIP REGION 1"/>
  </r>
  <r>
    <x v="162"/>
    <s v="CUSTTYPE 2"/>
    <s v="CUSTIND 5"/>
    <s v="REGION 6"/>
    <x v="3"/>
    <x v="0"/>
    <s v="PRODTYPE 4"/>
    <s v="PRODMKT 7"/>
    <n v="4269"/>
    <n v="2561.4"/>
    <n v="6"/>
    <n v="3799.41"/>
    <n v="22796.46"/>
    <s v="SHIP REGION 7"/>
  </r>
  <r>
    <x v="37"/>
    <s v="CUSTTYPE 5"/>
    <s v="CUSTIND 2"/>
    <s v="REGION 1"/>
    <x v="3"/>
    <x v="17"/>
    <s v="PRODTYPE 3"/>
    <s v="PRODMKT 4"/>
    <n v="2135"/>
    <n v="1174.25"/>
    <n v="1"/>
    <n v="2070.9499999999998"/>
    <n v="2070.9499999999998"/>
    <s v="SHIP REGION 4"/>
  </r>
  <r>
    <x v="14"/>
    <s v="CUSTTYPE 4"/>
    <s v="CUSTIND 4"/>
    <s v="REGION 3"/>
    <x v="1"/>
    <x v="1"/>
    <s v="PRODTYPE 3"/>
    <s v="PRODMKT 3"/>
    <n v="16064"/>
    <n v="10762.88"/>
    <n v="9"/>
    <n v="15742.72"/>
    <n v="141684.47999999998"/>
    <s v="SHIP REGION 1"/>
  </r>
  <r>
    <x v="48"/>
    <s v="CUSTTYPE 2"/>
    <s v="CUSTIND 2"/>
    <s v="REGION 5"/>
    <x v="4"/>
    <x v="14"/>
    <s v="PRODTYPE 2"/>
    <s v="PRODMKT 3"/>
    <n v="13223"/>
    <n v="8991.64"/>
    <n v="9"/>
    <n v="11504.01"/>
    <n v="103536.09"/>
    <s v="SHIP REGION 1"/>
  </r>
  <r>
    <x v="9"/>
    <s v="CUSTTYPE 3"/>
    <s v="CUSTIND 2"/>
    <s v="REGION 4"/>
    <x v="4"/>
    <x v="11"/>
    <s v="PRODTYPE 2"/>
    <s v="PRODMKT 2"/>
    <n v="22050"/>
    <n v="15435"/>
    <n v="3"/>
    <n v="20947.5"/>
    <n v="62842.5"/>
    <s v="SHIP REGION 3"/>
  </r>
  <r>
    <x v="173"/>
    <s v="CUSTTYPE 4"/>
    <s v="CUSTIND 2"/>
    <s v="REGION 2"/>
    <x v="3"/>
    <x v="12"/>
    <s v="PRODTYPE 1"/>
    <s v="PRODMKT 3"/>
    <n v="18971"/>
    <n v="11762.02"/>
    <n v="6"/>
    <n v="17643.03"/>
    <n v="105858.18"/>
    <s v="SHIP REGION 3"/>
  </r>
  <r>
    <x v="65"/>
    <s v="CUSTTYPE 1"/>
    <s v="CUSTIND 2"/>
    <s v="REGION 6"/>
    <x v="1"/>
    <x v="0"/>
    <s v="PRODTYPE 4"/>
    <s v="PRODMKT 7"/>
    <n v="4269"/>
    <n v="2561.4"/>
    <n v="7"/>
    <n v="4098.24"/>
    <n v="28687.68"/>
    <s v="SHIP REGION 5"/>
  </r>
  <r>
    <x v="119"/>
    <s v="CUSTTYPE 5"/>
    <s v="CUSTIND 2"/>
    <s v="REGION 3"/>
    <x v="4"/>
    <x v="10"/>
    <s v="PRODTYPE 4"/>
    <s v="PRODMKT 5"/>
    <n v="24315"/>
    <n v="14589"/>
    <n v="2"/>
    <n v="20910.900000000001"/>
    <n v="41821.800000000003"/>
    <s v="SHIP REGION 8"/>
  </r>
  <r>
    <x v="20"/>
    <s v="CUSTTYPE 4"/>
    <s v="CUSTIND 3"/>
    <s v="REGION 4"/>
    <x v="2"/>
    <x v="6"/>
    <s v="PRODTYPE 1"/>
    <s v="PRODMKT 1"/>
    <n v="20386"/>
    <n v="14270.2"/>
    <n v="8"/>
    <n v="18143.54"/>
    <n v="145148.32"/>
    <s v="SHIP REGION 5"/>
  </r>
  <r>
    <x v="174"/>
    <s v="CUSTTYPE 2"/>
    <s v="CUSTIND 2"/>
    <s v="REGION 7"/>
    <x v="2"/>
    <x v="0"/>
    <s v="PRODTYPE 4"/>
    <s v="PRODMKT 7"/>
    <n v="4269"/>
    <n v="2561.4"/>
    <n v="5"/>
    <n v="4183.62"/>
    <n v="20918.099999999999"/>
    <s v="SHIP REGION 7"/>
  </r>
  <r>
    <x v="133"/>
    <s v="CUSTTYPE 4"/>
    <s v="CUSTIND 4"/>
    <s v="REGION 4"/>
    <x v="2"/>
    <x v="8"/>
    <s v="PRODTYPE 1"/>
    <s v="PRODMKT 4"/>
    <n v="9526"/>
    <n v="6572.94"/>
    <n v="3"/>
    <n v="8668.66"/>
    <n v="26005.98"/>
    <s v="SHIP REGION 3"/>
  </r>
  <r>
    <x v="76"/>
    <s v="CUSTTYPE 4"/>
    <s v="CUSTIND 3"/>
    <s v="REGION 8"/>
    <x v="2"/>
    <x v="6"/>
    <s v="PRODTYPE 1"/>
    <s v="PRODMKT 1"/>
    <n v="20386"/>
    <n v="14270.2"/>
    <n v="7"/>
    <n v="19570.559999999998"/>
    <n v="136993.91999999998"/>
    <s v="SHIP REGION 4"/>
  </r>
  <r>
    <x v="152"/>
    <s v="CUSTTYPE 4"/>
    <s v="CUSTIND 5"/>
    <s v="REGION 7"/>
    <x v="3"/>
    <x v="17"/>
    <s v="PRODTYPE 3"/>
    <s v="PRODMKT 4"/>
    <n v="2135"/>
    <n v="1174.25"/>
    <n v="9"/>
    <n v="1985.55"/>
    <n v="17869.95"/>
    <s v="SHIP REGION 2"/>
  </r>
  <r>
    <x v="168"/>
    <s v="CUSTTYPE 2"/>
    <s v="CUSTIND 2"/>
    <s v="REGION 6"/>
    <x v="4"/>
    <x v="11"/>
    <s v="PRODTYPE 2"/>
    <s v="PRODMKT 2"/>
    <n v="22050"/>
    <n v="15435"/>
    <n v="1"/>
    <n v="18742.5"/>
    <n v="18742.5"/>
    <s v="SHIP REGION 8"/>
  </r>
  <r>
    <x v="175"/>
    <s v="CUSTTYPE 4"/>
    <s v="CUSTIND 2"/>
    <s v="REGION 3"/>
    <x v="1"/>
    <x v="11"/>
    <s v="PRODTYPE 2"/>
    <s v="PRODMKT 2"/>
    <n v="22050"/>
    <n v="15435"/>
    <n v="1"/>
    <n v="21168"/>
    <n v="21168"/>
    <s v="SHIP REGION 4"/>
  </r>
  <r>
    <x v="15"/>
    <s v="CUSTTYPE 4"/>
    <s v="CUSTIND 2"/>
    <s v="REGION 4"/>
    <x v="3"/>
    <x v="7"/>
    <s v="PRODTYPE 4"/>
    <s v="PRODMKT 2"/>
    <n v="12004"/>
    <n v="8042.68"/>
    <n v="3"/>
    <n v="10203.4"/>
    <n v="30610.199999999997"/>
    <s v="SHIP REGION 7"/>
  </r>
  <r>
    <x v="72"/>
    <s v="CUSTTYPE 3"/>
    <s v="CUSTIND 2"/>
    <s v="REGION 8"/>
    <x v="1"/>
    <x v="6"/>
    <s v="PRODTYPE 1"/>
    <s v="PRODMKT 1"/>
    <n v="20386"/>
    <n v="14270.2"/>
    <n v="6"/>
    <n v="18347.400000000001"/>
    <n v="110084.40000000001"/>
    <s v="SHIP REGION 6"/>
  </r>
  <r>
    <x v="153"/>
    <s v="CUSTTYPE 2"/>
    <s v="CUSTIND 3"/>
    <s v="REGION 3"/>
    <x v="3"/>
    <x v="4"/>
    <s v="PRODTYPE 3"/>
    <s v="PRODMKT 5"/>
    <n v="23078"/>
    <n v="14769.92"/>
    <n v="3"/>
    <n v="21231.760000000002"/>
    <n v="63695.280000000006"/>
    <s v="SHIP REGION 5"/>
  </r>
  <r>
    <x v="75"/>
    <s v="CUSTTYPE 1"/>
    <s v="CUSTIND 4"/>
    <s v="REGION 4"/>
    <x v="4"/>
    <x v="4"/>
    <s v="PRODTYPE 3"/>
    <s v="PRODMKT 5"/>
    <n v="23078"/>
    <n v="14769.92"/>
    <n v="4"/>
    <n v="20770.2"/>
    <n v="83080.800000000003"/>
    <s v="SHIP REGION 7"/>
  </r>
  <r>
    <x v="49"/>
    <s v="CUSTTYPE 5"/>
    <s v="CUSTIND 4"/>
    <s v="REGION 2"/>
    <x v="1"/>
    <x v="12"/>
    <s v="PRODTYPE 1"/>
    <s v="PRODMKT 3"/>
    <n v="18971"/>
    <n v="11762.02"/>
    <n v="1"/>
    <n v="18591.579999999998"/>
    <n v="18591.579999999998"/>
    <s v="SHIP REGION 8"/>
  </r>
  <r>
    <x v="31"/>
    <s v="CUSTTYPE 3"/>
    <s v="CUSTIND 2"/>
    <s v="REGION 7"/>
    <x v="3"/>
    <x v="5"/>
    <s v="PRODTYPE 4"/>
    <s v="PRODMKT 1"/>
    <n v="8989"/>
    <n v="5663.07"/>
    <n v="1"/>
    <n v="8269.880000000001"/>
    <n v="8269.880000000001"/>
    <s v="SHIP REGION 1"/>
  </r>
  <r>
    <x v="123"/>
    <s v="CUSTTYPE 4"/>
    <s v="CUSTIND 4"/>
    <s v="REGION 2"/>
    <x v="1"/>
    <x v="10"/>
    <s v="PRODTYPE 4"/>
    <s v="PRODMKT 5"/>
    <n v="24315"/>
    <n v="14589"/>
    <n v="8"/>
    <n v="21883.5"/>
    <n v="175068"/>
    <s v="SHIP REGION 5"/>
  </r>
  <r>
    <x v="81"/>
    <s v="CUSTTYPE 2"/>
    <s v="CUSTIND 3"/>
    <s v="REGION 4"/>
    <x v="1"/>
    <x v="0"/>
    <s v="PRODTYPE 4"/>
    <s v="PRODMKT 7"/>
    <n v="4269"/>
    <n v="2561.4"/>
    <n v="9"/>
    <n v="3884.79"/>
    <n v="34963.11"/>
    <s v="SHIP REGION 1"/>
  </r>
  <r>
    <x v="59"/>
    <s v="CUSTTYPE 2"/>
    <s v="CUSTIND 3"/>
    <s v="REGION 3"/>
    <x v="3"/>
    <x v="12"/>
    <s v="PRODTYPE 1"/>
    <s v="PRODMKT 3"/>
    <n v="18971"/>
    <n v="11762.02"/>
    <n v="2"/>
    <n v="18591.579999999998"/>
    <n v="37183.159999999996"/>
    <s v="SHIP REGION 4"/>
  </r>
  <r>
    <x v="29"/>
    <s v="CUSTTYPE 1"/>
    <s v="CUSTIND 2"/>
    <s v="REGION 1"/>
    <x v="2"/>
    <x v="14"/>
    <s v="PRODTYPE 2"/>
    <s v="PRODMKT 3"/>
    <n v="13223"/>
    <n v="8991.64"/>
    <n v="3"/>
    <n v="12297.39"/>
    <n v="36892.17"/>
    <s v="SHIP REGION 4"/>
  </r>
  <r>
    <x v="83"/>
    <s v="CUSTTYPE 4"/>
    <s v="CUSTIND 4"/>
    <s v="REGION 4"/>
    <x v="1"/>
    <x v="19"/>
    <s v="PRODTYPE 2"/>
    <s v="PRODMKT 5"/>
    <n v="3263"/>
    <n v="2186.21"/>
    <n v="9"/>
    <n v="3197.74"/>
    <n v="28779.659999999996"/>
    <s v="SHIP REGION 5"/>
  </r>
  <r>
    <x v="138"/>
    <s v="CUSTTYPE 4"/>
    <s v="CUSTIND 3"/>
    <s v="REGION 1"/>
    <x v="3"/>
    <x v="4"/>
    <s v="PRODTYPE 3"/>
    <s v="PRODMKT 5"/>
    <n v="23078"/>
    <n v="14769.92"/>
    <n v="3"/>
    <n v="19847.079999999998"/>
    <n v="59541.239999999991"/>
    <s v="SHIP REGION 7"/>
  </r>
  <r>
    <x v="62"/>
    <s v="CUSTTYPE 2"/>
    <s v="CUSTIND 4"/>
    <s v="REGION 1"/>
    <x v="2"/>
    <x v="9"/>
    <s v="PRODTYPE 1"/>
    <s v="PRODMKT 4"/>
    <n v="21670"/>
    <n v="15169"/>
    <n v="7"/>
    <n v="21236.6"/>
    <n v="148656.19999999998"/>
    <s v="SHIP REGION 4"/>
  </r>
  <r>
    <x v="176"/>
    <s v="CUSTTYPE 2"/>
    <s v="CUSTIND 4"/>
    <s v="REGION 5"/>
    <x v="1"/>
    <x v="5"/>
    <s v="PRODTYPE 4"/>
    <s v="PRODMKT 1"/>
    <n v="8989"/>
    <n v="5663.07"/>
    <n v="2"/>
    <n v="8809.2199999999993"/>
    <n v="17618.439999999999"/>
    <s v="SHIP REGION 4"/>
  </r>
  <r>
    <x v="21"/>
    <s v="CUSTTYPE 4"/>
    <s v="CUSTIND 1"/>
    <s v="REGION 5"/>
    <x v="4"/>
    <x v="11"/>
    <s v="PRODTYPE 2"/>
    <s v="PRODMKT 2"/>
    <n v="22050"/>
    <n v="15435"/>
    <n v="8"/>
    <n v="19183.5"/>
    <n v="153468"/>
    <s v="SHIP REGION 2"/>
  </r>
  <r>
    <x v="142"/>
    <s v="CUSTTYPE 4"/>
    <s v="CUSTIND 5"/>
    <s v="REGION 8"/>
    <x v="1"/>
    <x v="6"/>
    <s v="PRODTYPE 1"/>
    <s v="PRODMKT 1"/>
    <n v="20386"/>
    <n v="14270.2"/>
    <n v="9"/>
    <n v="19366.7"/>
    <n v="174300.30000000002"/>
    <s v="SHIP REGION 6"/>
  </r>
  <r>
    <x v="78"/>
    <s v="CUSTTYPE 4"/>
    <s v="CUSTIND 4"/>
    <s v="REGION 8"/>
    <x v="1"/>
    <x v="16"/>
    <s v="PRODTYPE 2"/>
    <s v="PRODMKT 3"/>
    <n v="6690"/>
    <n v="4080.9"/>
    <n v="4"/>
    <n v="5753.4"/>
    <n v="23013.599999999999"/>
    <s v="SHIP REGION 2"/>
  </r>
  <r>
    <x v="149"/>
    <s v="CUSTTYPE 5"/>
    <s v="CUSTIND 2"/>
    <s v="REGION 2"/>
    <x v="1"/>
    <x v="3"/>
    <s v="PRODTYPE 4"/>
    <s v="PRODMKT 5"/>
    <n v="10590"/>
    <n v="6671.7"/>
    <n v="3"/>
    <n v="10166.4"/>
    <n v="30499.199999999997"/>
    <s v="SHIP REGION 8"/>
  </r>
  <r>
    <x v="61"/>
    <s v="CUSTTYPE 4"/>
    <s v="CUSTIND 2"/>
    <s v="REGION 2"/>
    <x v="3"/>
    <x v="13"/>
    <s v="PRODTYPE 1"/>
    <s v="PRODMKT 3"/>
    <n v="16325"/>
    <n v="10611.25"/>
    <n v="4"/>
    <n v="15672"/>
    <n v="62688"/>
    <s v="SHIP REGION 5"/>
  </r>
  <r>
    <x v="137"/>
    <s v="CUSTTYPE 4"/>
    <s v="CUSTIND 1"/>
    <s v="REGION 1"/>
    <x v="3"/>
    <x v="15"/>
    <s v="PRODTYPE 1"/>
    <s v="PRODMKT 4"/>
    <n v="19568"/>
    <n v="12327.84"/>
    <n v="5"/>
    <n v="18002.560000000001"/>
    <n v="90012.800000000003"/>
    <s v="SHIP REGION 2"/>
  </r>
  <r>
    <x v="85"/>
    <s v="CUSTTYPE 4"/>
    <s v="CUSTIND 1"/>
    <s v="REGION 7"/>
    <x v="1"/>
    <x v="8"/>
    <s v="PRODTYPE 1"/>
    <s v="PRODMKT 4"/>
    <n v="9526"/>
    <n v="6572.94"/>
    <n v="6"/>
    <n v="8763.92"/>
    <n v="52583.520000000004"/>
    <s v="SHIP REGION 1"/>
  </r>
  <r>
    <x v="177"/>
    <s v="CUSTTYPE 1"/>
    <s v="CUSTIND 4"/>
    <s v="REGION 1"/>
    <x v="3"/>
    <x v="12"/>
    <s v="PRODTYPE 1"/>
    <s v="PRODMKT 3"/>
    <n v="18971"/>
    <n v="11762.02"/>
    <n v="6"/>
    <n v="17263.61"/>
    <n v="103581.66"/>
    <s v="SHIP REGION 5"/>
  </r>
  <r>
    <x v="134"/>
    <s v="CUSTTYPE 1"/>
    <s v="CUSTIND 3"/>
    <s v="REGION 4"/>
    <x v="2"/>
    <x v="9"/>
    <s v="PRODTYPE 1"/>
    <s v="PRODMKT 4"/>
    <n v="21670"/>
    <n v="15169"/>
    <n v="9"/>
    <n v="20803.2"/>
    <n v="187228.80000000002"/>
    <s v="SHIP REGION 5"/>
  </r>
  <r>
    <x v="106"/>
    <s v="CUSTTYPE 1"/>
    <s v="CUSTIND 1"/>
    <s v="REGION 2"/>
    <x v="4"/>
    <x v="8"/>
    <s v="PRODTYPE 1"/>
    <s v="PRODMKT 4"/>
    <n v="9526"/>
    <n v="6572.94"/>
    <n v="3"/>
    <n v="8097.0999999999995"/>
    <n v="24291.3"/>
    <s v="SHIP REGION 6"/>
  </r>
  <r>
    <x v="66"/>
    <s v="CUSTTYPE 4"/>
    <s v="CUSTIND 4"/>
    <s v="REGION 7"/>
    <x v="4"/>
    <x v="19"/>
    <s v="PRODTYPE 2"/>
    <s v="PRODMKT 5"/>
    <n v="3263"/>
    <n v="2186.21"/>
    <n v="8"/>
    <n v="3230.37"/>
    <n v="25842.959999999999"/>
    <s v="SHIP REGION 8"/>
  </r>
  <r>
    <x v="167"/>
    <s v="CUSTTYPE 5"/>
    <s v="CUSTIND 2"/>
    <s v="REGION 8"/>
    <x v="2"/>
    <x v="11"/>
    <s v="PRODTYPE 2"/>
    <s v="PRODMKT 2"/>
    <n v="22050"/>
    <n v="15435"/>
    <n v="5"/>
    <n v="21829.5"/>
    <n v="109147.5"/>
    <s v="SHIP REGION 8"/>
  </r>
  <r>
    <x v="178"/>
    <s v="CUSTTYPE 5"/>
    <s v="CUSTIND 4"/>
    <s v="REGION 1"/>
    <x v="1"/>
    <x v="8"/>
    <s v="PRODTYPE 1"/>
    <s v="PRODMKT 4"/>
    <n v="9526"/>
    <n v="6572.94"/>
    <n v="9"/>
    <n v="8954.4399999999987"/>
    <n v="80589.959999999992"/>
    <s v="SHIP REGION 7"/>
  </r>
  <r>
    <x v="32"/>
    <s v="CUSTTYPE 2"/>
    <s v="CUSTIND 2"/>
    <s v="REGION 4"/>
    <x v="1"/>
    <x v="11"/>
    <s v="PRODTYPE 2"/>
    <s v="PRODMKT 2"/>
    <n v="22050"/>
    <n v="15435"/>
    <n v="4"/>
    <n v="19624.5"/>
    <n v="78498"/>
    <s v="SHIP REGION 3"/>
  </r>
  <r>
    <x v="140"/>
    <s v="CUSTTYPE 3"/>
    <s v="CUSTIND 3"/>
    <s v="REGION 5"/>
    <x v="2"/>
    <x v="6"/>
    <s v="PRODTYPE 1"/>
    <s v="PRODMKT 1"/>
    <n v="20386"/>
    <n v="14270.2"/>
    <n v="3"/>
    <n v="18755.120000000003"/>
    <n v="56265.360000000008"/>
    <s v="SHIP REGION 4"/>
  </r>
  <r>
    <x v="32"/>
    <s v="CUSTTYPE 2"/>
    <s v="CUSTIND 2"/>
    <s v="REGION 4"/>
    <x v="3"/>
    <x v="14"/>
    <s v="PRODTYPE 2"/>
    <s v="PRODMKT 3"/>
    <n v="13223"/>
    <n v="8991.64"/>
    <n v="5"/>
    <n v="12826.31"/>
    <n v="64131.549999999996"/>
    <s v="SHIP REGION 7"/>
  </r>
  <r>
    <x v="132"/>
    <s v="CUSTTYPE 5"/>
    <s v="CUSTIND 2"/>
    <s v="REGION 8"/>
    <x v="2"/>
    <x v="5"/>
    <s v="PRODTYPE 4"/>
    <s v="PRODMKT 1"/>
    <n v="8989"/>
    <n v="5663.07"/>
    <n v="4"/>
    <n v="8629.44"/>
    <n v="34517.760000000002"/>
    <s v="SHIP REGION 6"/>
  </r>
  <r>
    <x v="170"/>
    <s v="CUSTTYPE 4"/>
    <s v="CUSTIND 4"/>
    <s v="REGION 5"/>
    <x v="4"/>
    <x v="13"/>
    <s v="PRODTYPE 1"/>
    <s v="PRODMKT 3"/>
    <n v="16325"/>
    <n v="10611.25"/>
    <n v="2"/>
    <n v="15508.75"/>
    <n v="31017.5"/>
    <s v="SHIP REGION 6"/>
  </r>
  <r>
    <x v="125"/>
    <s v="CUSTTYPE 5"/>
    <s v="CUSTIND 2"/>
    <s v="REGION 5"/>
    <x v="1"/>
    <x v="15"/>
    <s v="PRODTYPE 1"/>
    <s v="PRODMKT 4"/>
    <n v="19568"/>
    <n v="12327.84"/>
    <n v="9"/>
    <n v="17024.16"/>
    <n v="153217.44"/>
    <s v="SHIP REGION 7"/>
  </r>
  <r>
    <x v="76"/>
    <s v="CUSTTYPE 4"/>
    <s v="CUSTIND 3"/>
    <s v="REGION 8"/>
    <x v="1"/>
    <x v="12"/>
    <s v="PRODTYPE 1"/>
    <s v="PRODMKT 3"/>
    <n v="18971"/>
    <n v="11762.02"/>
    <n v="5"/>
    <n v="18212.16"/>
    <n v="91060.800000000003"/>
    <s v="SHIP REGION 3"/>
  </r>
  <r>
    <x v="117"/>
    <s v="CUSTTYPE 5"/>
    <s v="CUSTIND 1"/>
    <s v="REGION 1"/>
    <x v="1"/>
    <x v="11"/>
    <s v="PRODTYPE 2"/>
    <s v="PRODMKT 2"/>
    <n v="22050"/>
    <n v="15435"/>
    <n v="2"/>
    <n v="19183.5"/>
    <n v="38367"/>
    <s v="SHIP REGION 7"/>
  </r>
  <r>
    <x v="83"/>
    <s v="CUSTTYPE 4"/>
    <s v="CUSTIND 4"/>
    <s v="REGION 4"/>
    <x v="3"/>
    <x v="12"/>
    <s v="PRODTYPE 1"/>
    <s v="PRODMKT 3"/>
    <n v="18971"/>
    <n v="11762.02"/>
    <n v="1"/>
    <n v="18401.87"/>
    <n v="18401.87"/>
    <s v="SHIP REGION 2"/>
  </r>
  <r>
    <x v="153"/>
    <s v="CUSTTYPE 2"/>
    <s v="CUSTIND 3"/>
    <s v="REGION 3"/>
    <x v="1"/>
    <x v="1"/>
    <s v="PRODTYPE 3"/>
    <s v="PRODMKT 3"/>
    <n v="16064"/>
    <n v="10762.88"/>
    <n v="6"/>
    <n v="15260.8"/>
    <n v="91564.799999999988"/>
    <s v="SHIP REGION 6"/>
  </r>
  <r>
    <x v="72"/>
    <s v="CUSTTYPE 3"/>
    <s v="CUSTIND 2"/>
    <s v="REGION 8"/>
    <x v="4"/>
    <x v="9"/>
    <s v="PRODTYPE 1"/>
    <s v="PRODMKT 4"/>
    <n v="21670"/>
    <n v="15169"/>
    <n v="4"/>
    <n v="21453.3"/>
    <n v="85813.2"/>
    <s v="SHIP REGION 5"/>
  </r>
  <r>
    <x v="42"/>
    <s v="CUSTTYPE 4"/>
    <s v="CUSTIND 4"/>
    <s v="REGION 6"/>
    <x v="3"/>
    <x v="6"/>
    <s v="PRODTYPE 1"/>
    <s v="PRODMKT 1"/>
    <n v="20386"/>
    <n v="14270.2"/>
    <n v="8"/>
    <n v="19366.7"/>
    <n v="154933.6"/>
    <s v="SHIP REGION 5"/>
  </r>
  <r>
    <x v="66"/>
    <s v="CUSTTYPE 4"/>
    <s v="CUSTIND 4"/>
    <s v="REGION 7"/>
    <x v="1"/>
    <x v="13"/>
    <s v="PRODTYPE 1"/>
    <s v="PRODMKT 3"/>
    <n v="16325"/>
    <n v="10611.25"/>
    <n v="8"/>
    <n v="15835.25"/>
    <n v="126682"/>
    <s v="SHIP REGION 8"/>
  </r>
  <r>
    <x v="179"/>
    <s v="CUSTTYPE 4"/>
    <s v="CUSTIND 5"/>
    <s v="REGION 5"/>
    <x v="2"/>
    <x v="3"/>
    <s v="PRODTYPE 4"/>
    <s v="PRODMKT 5"/>
    <n v="10590"/>
    <n v="6671.7"/>
    <n v="9"/>
    <n v="10060.5"/>
    <n v="90544.5"/>
    <s v="SHIP REGION 7"/>
  </r>
  <r>
    <x v="98"/>
    <s v="CUSTTYPE 2"/>
    <s v="CUSTIND 5"/>
    <s v="REGION 3"/>
    <x v="2"/>
    <x v="14"/>
    <s v="PRODTYPE 2"/>
    <s v="PRODMKT 3"/>
    <n v="13223"/>
    <n v="8991.64"/>
    <n v="2"/>
    <n v="12826.31"/>
    <n v="25652.62"/>
    <s v="SHIP REGION 5"/>
  </r>
  <r>
    <x v="54"/>
    <s v="CUSTTYPE 1"/>
    <s v="CUSTIND 2"/>
    <s v="REGION 7"/>
    <x v="3"/>
    <x v="11"/>
    <s v="PRODTYPE 2"/>
    <s v="PRODMKT 2"/>
    <n v="22050"/>
    <n v="15435"/>
    <n v="3"/>
    <n v="18963"/>
    <n v="56889"/>
    <s v="SHIP REGION 7"/>
  </r>
  <r>
    <x v="64"/>
    <s v="CUSTTYPE 4"/>
    <s v="CUSTIND 4"/>
    <s v="REGION 6"/>
    <x v="3"/>
    <x v="9"/>
    <s v="PRODTYPE 1"/>
    <s v="PRODMKT 4"/>
    <n v="21670"/>
    <n v="15169"/>
    <n v="2"/>
    <n v="20369.8"/>
    <n v="40739.599999999999"/>
    <s v="SHIP REGION 3"/>
  </r>
  <r>
    <x v="180"/>
    <s v="CUSTTYPE 1"/>
    <s v="CUSTIND 1"/>
    <s v="REGION 5"/>
    <x v="3"/>
    <x v="3"/>
    <s v="PRODTYPE 4"/>
    <s v="PRODMKT 5"/>
    <n v="10590"/>
    <n v="6671.7"/>
    <n v="7"/>
    <n v="9001.5"/>
    <n v="63010.5"/>
    <s v="SHIP REGION 4"/>
  </r>
  <r>
    <x v="177"/>
    <s v="CUSTTYPE 1"/>
    <s v="CUSTIND 4"/>
    <s v="REGION 1"/>
    <x v="1"/>
    <x v="18"/>
    <s v="PRODTYPE 1"/>
    <s v="PRODMKT 1"/>
    <n v="11568"/>
    <n v="8097.6"/>
    <n v="4"/>
    <n v="10989.6"/>
    <n v="43958.400000000001"/>
    <s v="SHIP REGION 7"/>
  </r>
  <r>
    <x v="29"/>
    <s v="CUSTTYPE 1"/>
    <s v="CUSTIND 2"/>
    <s v="REGION 1"/>
    <x v="1"/>
    <x v="7"/>
    <s v="PRODTYPE 4"/>
    <s v="PRODMKT 2"/>
    <n v="12004"/>
    <n v="8042.68"/>
    <n v="9"/>
    <n v="11643.88"/>
    <n v="104794.92"/>
    <s v="SHIP REGION 6"/>
  </r>
  <r>
    <x v="52"/>
    <s v="CUSTTYPE 2"/>
    <s v="CUSTIND 1"/>
    <s v="REGION 8"/>
    <x v="4"/>
    <x v="10"/>
    <s v="PRODTYPE 4"/>
    <s v="PRODMKT 5"/>
    <n v="24315"/>
    <n v="14589"/>
    <n v="1"/>
    <n v="21397.200000000001"/>
    <n v="21397.200000000001"/>
    <s v="SHIP REGION 1"/>
  </r>
  <r>
    <x v="148"/>
    <s v="CUSTTYPE 1"/>
    <s v="CUSTIND 4"/>
    <s v="REGION 3"/>
    <x v="4"/>
    <x v="13"/>
    <s v="PRODTYPE 1"/>
    <s v="PRODMKT 3"/>
    <n v="16325"/>
    <n v="10611.25"/>
    <n v="3"/>
    <n v="15998.5"/>
    <n v="47995.5"/>
    <s v="SHIP REGION 6"/>
  </r>
  <r>
    <x v="67"/>
    <s v="CUSTTYPE 5"/>
    <s v="CUSTIND 4"/>
    <s v="REGION 8"/>
    <x v="1"/>
    <x v="5"/>
    <s v="PRODTYPE 4"/>
    <s v="PRODMKT 1"/>
    <n v="8989"/>
    <n v="5663.07"/>
    <n v="4"/>
    <n v="7730.54"/>
    <n v="30922.16"/>
    <s v="SHIP REGION 7"/>
  </r>
  <r>
    <x v="169"/>
    <s v="CUSTTYPE 3"/>
    <s v="CUSTIND 4"/>
    <s v="REGION 1"/>
    <x v="3"/>
    <x v="9"/>
    <s v="PRODTYPE 1"/>
    <s v="PRODMKT 4"/>
    <n v="21670"/>
    <n v="15169"/>
    <n v="3"/>
    <n v="21453.3"/>
    <n v="64359.899999999994"/>
    <s v="SHIP REGION 4"/>
  </r>
  <r>
    <x v="181"/>
    <s v="CUSTTYPE 1"/>
    <s v="CUSTIND 4"/>
    <s v="REGION 2"/>
    <x v="3"/>
    <x v="14"/>
    <s v="PRODTYPE 2"/>
    <s v="PRODMKT 3"/>
    <n v="13223"/>
    <n v="8991.64"/>
    <n v="1"/>
    <n v="11504.01"/>
    <n v="11504.01"/>
    <s v="SHIP REGION 1"/>
  </r>
  <r>
    <x v="46"/>
    <s v="CUSTTYPE 1"/>
    <s v="CUSTIND 2"/>
    <s v="REGION 8"/>
    <x v="1"/>
    <x v="14"/>
    <s v="PRODTYPE 2"/>
    <s v="PRODMKT 3"/>
    <n v="13223"/>
    <n v="8991.64"/>
    <n v="8"/>
    <n v="12958.539999999999"/>
    <n v="103668.31999999999"/>
    <s v="SHIP REGION 1"/>
  </r>
  <r>
    <x v="168"/>
    <s v="CUSTTYPE 2"/>
    <s v="CUSTIND 2"/>
    <s v="REGION 6"/>
    <x v="3"/>
    <x v="19"/>
    <s v="PRODTYPE 2"/>
    <s v="PRODMKT 5"/>
    <n v="3263"/>
    <n v="2186.21"/>
    <n v="3"/>
    <n v="2969.33"/>
    <n v="8907.99"/>
    <s v="SHIP REGION 7"/>
  </r>
  <r>
    <x v="150"/>
    <s v="CUSTTYPE 4"/>
    <s v="CUSTIND 2"/>
    <s v="REGION 3"/>
    <x v="4"/>
    <x v="5"/>
    <s v="PRODTYPE 4"/>
    <s v="PRODMKT 1"/>
    <n v="8989"/>
    <n v="5663.07"/>
    <n v="9"/>
    <n v="8179.9900000000007"/>
    <n v="73619.91"/>
    <s v="SHIP REGION 4"/>
  </r>
  <r>
    <x v="94"/>
    <s v="CUSTTYPE 4"/>
    <s v="CUSTIND 4"/>
    <s v="REGION 7"/>
    <x v="3"/>
    <x v="12"/>
    <s v="PRODTYPE 1"/>
    <s v="PRODMKT 3"/>
    <n v="18971"/>
    <n v="11762.02"/>
    <n v="6"/>
    <n v="16125.35"/>
    <n v="96752.1"/>
    <s v="SHIP REGION 1"/>
  </r>
  <r>
    <x v="77"/>
    <s v="CUSTTYPE 5"/>
    <s v="CUSTIND 2"/>
    <s v="REGION 6"/>
    <x v="4"/>
    <x v="8"/>
    <s v="PRODTYPE 1"/>
    <s v="PRODMKT 4"/>
    <n v="9526"/>
    <n v="6572.94"/>
    <n v="8"/>
    <n v="8859.18"/>
    <n v="70873.440000000002"/>
    <s v="SHIP REGION 5"/>
  </r>
  <r>
    <x v="134"/>
    <s v="CUSTTYPE 1"/>
    <s v="CUSTIND 3"/>
    <s v="REGION 4"/>
    <x v="4"/>
    <x v="14"/>
    <s v="PRODTYPE 2"/>
    <s v="PRODMKT 3"/>
    <n v="13223"/>
    <n v="8991.64"/>
    <n v="4"/>
    <n v="12165.16"/>
    <n v="48660.639999999999"/>
    <s v="SHIP REGION 8"/>
  </r>
  <r>
    <x v="182"/>
    <s v="CUSTTYPE 2"/>
    <s v="CUSTIND 5"/>
    <s v="REGION 1"/>
    <x v="4"/>
    <x v="9"/>
    <s v="PRODTYPE 1"/>
    <s v="PRODMKT 4"/>
    <n v="21670"/>
    <n v="15169"/>
    <n v="9"/>
    <n v="20803.2"/>
    <n v="187228.80000000002"/>
    <s v="SHIP REGION 3"/>
  </r>
  <r>
    <x v="47"/>
    <s v="CUSTTYPE 2"/>
    <s v="CUSTIND 5"/>
    <s v="REGION 6"/>
    <x v="1"/>
    <x v="11"/>
    <s v="PRODTYPE 2"/>
    <s v="PRODMKT 2"/>
    <n v="22050"/>
    <n v="15435"/>
    <n v="8"/>
    <n v="19624.5"/>
    <n v="156996"/>
    <s v="SHIP REGION 4"/>
  </r>
  <r>
    <x v="84"/>
    <s v="CUSTTYPE 5"/>
    <s v="CUSTIND 2"/>
    <s v="REGION 6"/>
    <x v="3"/>
    <x v="17"/>
    <s v="PRODTYPE 3"/>
    <s v="PRODMKT 4"/>
    <n v="2135"/>
    <n v="1174.25"/>
    <n v="7"/>
    <n v="2006.8999999999999"/>
    <n v="14048.3"/>
    <s v="SHIP REGION 8"/>
  </r>
  <r>
    <x v="119"/>
    <s v="CUSTTYPE 5"/>
    <s v="CUSTIND 2"/>
    <s v="REGION 3"/>
    <x v="3"/>
    <x v="16"/>
    <s v="PRODTYPE 2"/>
    <s v="PRODMKT 3"/>
    <n v="6690"/>
    <n v="4080.9"/>
    <n v="4"/>
    <n v="6556.2"/>
    <n v="26224.799999999999"/>
    <s v="SHIP REGION 6"/>
  </r>
  <r>
    <x v="27"/>
    <s v="CUSTTYPE 3"/>
    <s v="CUSTIND 2"/>
    <s v="REGION 2"/>
    <x v="2"/>
    <x v="2"/>
    <s v="PRODTYPE 1"/>
    <s v="PRODMKT 3"/>
    <n v="24110"/>
    <n v="16153.7"/>
    <n v="4"/>
    <n v="23868.9"/>
    <n v="95475.6"/>
    <s v="SHIP REGION 4"/>
  </r>
  <r>
    <x v="125"/>
    <s v="CUSTTYPE 5"/>
    <s v="CUSTIND 2"/>
    <s v="REGION 5"/>
    <x v="1"/>
    <x v="7"/>
    <s v="PRODTYPE 4"/>
    <s v="PRODMKT 2"/>
    <n v="12004"/>
    <n v="8042.68"/>
    <n v="4"/>
    <n v="10203.4"/>
    <n v="40813.599999999999"/>
    <s v="SHIP REGION 4"/>
  </r>
  <r>
    <x v="64"/>
    <s v="CUSTTYPE 4"/>
    <s v="CUSTIND 4"/>
    <s v="REGION 6"/>
    <x v="4"/>
    <x v="5"/>
    <s v="PRODTYPE 4"/>
    <s v="PRODMKT 1"/>
    <n v="8989"/>
    <n v="5663.07"/>
    <n v="4"/>
    <n v="8899.11"/>
    <n v="35596.44"/>
    <s v="SHIP REGION 1"/>
  </r>
  <r>
    <x v="77"/>
    <s v="CUSTTYPE 5"/>
    <s v="CUSTIND 2"/>
    <s v="REGION 6"/>
    <x v="2"/>
    <x v="13"/>
    <s v="PRODTYPE 1"/>
    <s v="PRODMKT 3"/>
    <n v="16325"/>
    <n v="10611.25"/>
    <n v="1"/>
    <n v="15835.25"/>
    <n v="15835.25"/>
    <s v="SHIP REGION 1"/>
  </r>
  <r>
    <x v="76"/>
    <s v="CUSTTYPE 4"/>
    <s v="CUSTIND 3"/>
    <s v="REGION 8"/>
    <x v="4"/>
    <x v="9"/>
    <s v="PRODTYPE 1"/>
    <s v="PRODMKT 4"/>
    <n v="21670"/>
    <n v="15169"/>
    <n v="8"/>
    <n v="19719.7"/>
    <n v="157757.6"/>
    <s v="SHIP REGION 5"/>
  </r>
  <r>
    <x v="51"/>
    <s v="CUSTTYPE 2"/>
    <s v="CUSTIND 5"/>
    <s v="REGION 5"/>
    <x v="3"/>
    <x v="2"/>
    <s v="PRODTYPE 1"/>
    <s v="PRODMKT 3"/>
    <n v="24110"/>
    <n v="16153.7"/>
    <n v="8"/>
    <n v="21457.9"/>
    <n v="171663.2"/>
    <s v="SHIP REGION 7"/>
  </r>
  <r>
    <x v="132"/>
    <s v="CUSTTYPE 5"/>
    <s v="CUSTIND 2"/>
    <s v="REGION 8"/>
    <x v="1"/>
    <x v="15"/>
    <s v="PRODTYPE 1"/>
    <s v="PRODMKT 4"/>
    <n v="19568"/>
    <n v="12327.84"/>
    <n v="1"/>
    <n v="17611.2"/>
    <n v="17611.2"/>
    <s v="SHIP REGION 8"/>
  </r>
  <r>
    <x v="7"/>
    <s v="CUSTTYPE 3"/>
    <s v="CUSTIND 1"/>
    <s v="REGION 1"/>
    <x v="2"/>
    <x v="10"/>
    <s v="PRODTYPE 4"/>
    <s v="PRODMKT 5"/>
    <n v="24315"/>
    <n v="14589"/>
    <n v="5"/>
    <n v="22369.8"/>
    <n v="111849"/>
    <s v="SHIP REGION 2"/>
  </r>
  <r>
    <x v="183"/>
    <s v="CUSTTYPE 5"/>
    <s v="CUSTIND 4"/>
    <s v="REGION 3"/>
    <x v="2"/>
    <x v="11"/>
    <s v="PRODTYPE 2"/>
    <s v="PRODMKT 2"/>
    <n v="22050"/>
    <n v="15435"/>
    <n v="3"/>
    <n v="18742.5"/>
    <n v="56227.5"/>
    <s v="SHIP REGION 4"/>
  </r>
  <r>
    <x v="124"/>
    <s v="CUSTTYPE 5"/>
    <s v="CUSTIND 3"/>
    <s v="REGION 1"/>
    <x v="4"/>
    <x v="16"/>
    <s v="PRODTYPE 2"/>
    <s v="PRODMKT 3"/>
    <n v="6690"/>
    <n v="4080.9"/>
    <n v="4"/>
    <n v="5820.3"/>
    <n v="23281.200000000001"/>
    <s v="SHIP REGION 5"/>
  </r>
  <r>
    <x v="92"/>
    <s v="CUSTTYPE 3"/>
    <s v="CUSTIND 3"/>
    <s v="REGION 3"/>
    <x v="3"/>
    <x v="5"/>
    <s v="PRODTYPE 4"/>
    <s v="PRODMKT 1"/>
    <n v="8989"/>
    <n v="5663.07"/>
    <n v="2"/>
    <n v="7640.65"/>
    <n v="15281.3"/>
    <s v="SHIP REGION 1"/>
  </r>
  <r>
    <x v="67"/>
    <s v="CUSTTYPE 5"/>
    <s v="CUSTIND 4"/>
    <s v="REGION 8"/>
    <x v="4"/>
    <x v="7"/>
    <s v="PRODTYPE 4"/>
    <s v="PRODMKT 2"/>
    <n v="12004"/>
    <n v="8042.68"/>
    <n v="8"/>
    <n v="10563.52"/>
    <n v="84508.160000000003"/>
    <s v="SHIP REGION 4"/>
  </r>
  <r>
    <x v="17"/>
    <s v="CUSTTYPE 1"/>
    <s v="CUSTIND 1"/>
    <s v="REGION 5"/>
    <x v="3"/>
    <x v="10"/>
    <s v="PRODTYPE 4"/>
    <s v="PRODMKT 5"/>
    <n v="24315"/>
    <n v="14589"/>
    <n v="8"/>
    <n v="21154.05"/>
    <n v="169232.4"/>
    <s v="SHIP REGION 6"/>
  </r>
  <r>
    <x v="75"/>
    <s v="CUSTTYPE 1"/>
    <s v="CUSTIND 4"/>
    <s v="REGION 4"/>
    <x v="3"/>
    <x v="14"/>
    <s v="PRODTYPE 2"/>
    <s v="PRODMKT 3"/>
    <n v="13223"/>
    <n v="8991.64"/>
    <n v="9"/>
    <n v="12561.849999999999"/>
    <n v="113056.65"/>
    <s v="SHIP REGION 4"/>
  </r>
  <r>
    <x v="123"/>
    <s v="CUSTTYPE 4"/>
    <s v="CUSTIND 4"/>
    <s v="REGION 2"/>
    <x v="2"/>
    <x v="9"/>
    <s v="PRODTYPE 1"/>
    <s v="PRODMKT 4"/>
    <n v="21670"/>
    <n v="15169"/>
    <n v="8"/>
    <n v="20153.099999999999"/>
    <n v="161224.79999999999"/>
    <s v="SHIP REGION 6"/>
  </r>
  <r>
    <x v="66"/>
    <s v="CUSTTYPE 4"/>
    <s v="CUSTIND 4"/>
    <s v="REGION 7"/>
    <x v="4"/>
    <x v="12"/>
    <s v="PRODTYPE 1"/>
    <s v="PRODMKT 3"/>
    <n v="18971"/>
    <n v="11762.02"/>
    <n v="4"/>
    <n v="17073.900000000001"/>
    <n v="68295.600000000006"/>
    <s v="SHIP REGION 3"/>
  </r>
  <r>
    <x v="158"/>
    <s v="CUSTTYPE 2"/>
    <s v="CUSTIND 1"/>
    <s v="REGION 3"/>
    <x v="2"/>
    <x v="18"/>
    <s v="PRODTYPE 1"/>
    <s v="PRODMKT 1"/>
    <n v="11568"/>
    <n v="8097.6"/>
    <n v="1"/>
    <n v="10989.6"/>
    <n v="10989.6"/>
    <s v="SHIP REGION 2"/>
  </r>
  <r>
    <x v="63"/>
    <s v="CUSTTYPE 2"/>
    <s v="CUSTIND 5"/>
    <s v="REGION 7"/>
    <x v="4"/>
    <x v="2"/>
    <s v="PRODTYPE 1"/>
    <s v="PRODMKT 3"/>
    <n v="24110"/>
    <n v="16153.7"/>
    <n v="7"/>
    <n v="23386.7"/>
    <n v="163706.9"/>
    <s v="SHIP REGION 3"/>
  </r>
  <r>
    <x v="15"/>
    <s v="CUSTTYPE 4"/>
    <s v="CUSTIND 2"/>
    <s v="REGION 4"/>
    <x v="4"/>
    <x v="8"/>
    <s v="PRODTYPE 1"/>
    <s v="PRODMKT 4"/>
    <n v="9526"/>
    <n v="6572.94"/>
    <n v="5"/>
    <n v="8859.18"/>
    <n v="44295.9"/>
    <s v="SHIP REGION 3"/>
  </r>
  <r>
    <x v="66"/>
    <s v="CUSTTYPE 4"/>
    <s v="CUSTIND 4"/>
    <s v="REGION 7"/>
    <x v="4"/>
    <x v="10"/>
    <s v="PRODTYPE 4"/>
    <s v="PRODMKT 5"/>
    <n v="24315"/>
    <n v="14589"/>
    <n v="3"/>
    <n v="23585.55"/>
    <n v="70756.649999999994"/>
    <s v="SHIP REGION 7"/>
  </r>
  <r>
    <x v="27"/>
    <s v="CUSTTYPE 3"/>
    <s v="CUSTIND 2"/>
    <s v="REGION 2"/>
    <x v="4"/>
    <x v="8"/>
    <s v="PRODTYPE 1"/>
    <s v="PRODMKT 4"/>
    <n v="9526"/>
    <n v="6572.94"/>
    <n v="3"/>
    <n v="8859.18"/>
    <n v="26577.54"/>
    <s v="SHIP REGION 4"/>
  </r>
  <r>
    <x v="35"/>
    <s v="CUSTTYPE 1"/>
    <s v="CUSTIND 5"/>
    <s v="REGION 3"/>
    <x v="3"/>
    <x v="11"/>
    <s v="PRODTYPE 2"/>
    <s v="PRODMKT 2"/>
    <n v="22050"/>
    <n v="15435"/>
    <n v="1"/>
    <n v="20727"/>
    <n v="20727"/>
    <s v="SHIP REGION 2"/>
  </r>
  <r>
    <x v="68"/>
    <s v="CUSTTYPE 5"/>
    <s v="CUSTIND 2"/>
    <s v="REGION 4"/>
    <x v="2"/>
    <x v="17"/>
    <s v="PRODTYPE 3"/>
    <s v="PRODMKT 4"/>
    <n v="2135"/>
    <n v="1174.25"/>
    <n v="1"/>
    <n v="1900.15"/>
    <n v="1900.15"/>
    <s v="SHIP REGION 1"/>
  </r>
  <r>
    <x v="169"/>
    <s v="CUSTTYPE 3"/>
    <s v="CUSTIND 4"/>
    <s v="REGION 1"/>
    <x v="3"/>
    <x v="18"/>
    <s v="PRODTYPE 1"/>
    <s v="PRODMKT 1"/>
    <n v="11568"/>
    <n v="8097.6"/>
    <n v="7"/>
    <n v="10064.16"/>
    <n v="70449.119999999995"/>
    <s v="SHIP REGION 8"/>
  </r>
  <r>
    <x v="15"/>
    <s v="CUSTTYPE 4"/>
    <s v="CUSTIND 2"/>
    <s v="REGION 4"/>
    <x v="4"/>
    <x v="5"/>
    <s v="PRODTYPE 4"/>
    <s v="PRODMKT 1"/>
    <n v="8989"/>
    <n v="5663.07"/>
    <n v="4"/>
    <n v="7640.65"/>
    <n v="30562.6"/>
    <s v="SHIP REGION 1"/>
  </r>
  <r>
    <x v="168"/>
    <s v="CUSTTYPE 2"/>
    <s v="CUSTIND 2"/>
    <s v="REGION 6"/>
    <x v="1"/>
    <x v="17"/>
    <s v="PRODTYPE 3"/>
    <s v="PRODMKT 4"/>
    <n v="2135"/>
    <n v="1174.25"/>
    <n v="2"/>
    <n v="2092.3000000000002"/>
    <n v="4184.6000000000004"/>
    <s v="SHIP REGION 2"/>
  </r>
  <r>
    <x v="142"/>
    <s v="CUSTTYPE 4"/>
    <s v="CUSTIND 5"/>
    <s v="REGION 8"/>
    <x v="3"/>
    <x v="4"/>
    <s v="PRODTYPE 3"/>
    <s v="PRODMKT 5"/>
    <n v="23078"/>
    <n v="14769.92"/>
    <n v="6"/>
    <n v="22154.879999999997"/>
    <n v="132929.27999999997"/>
    <s v="SHIP REGION 1"/>
  </r>
  <r>
    <x v="4"/>
    <s v="CUSTTYPE 5"/>
    <s v="CUSTIND 4"/>
    <s v="REGION 6"/>
    <x v="1"/>
    <x v="16"/>
    <s v="PRODTYPE 2"/>
    <s v="PRODMKT 3"/>
    <n v="6690"/>
    <n v="4080.9"/>
    <n v="2"/>
    <n v="5954.1"/>
    <n v="11908.2"/>
    <s v="SHIP REGION 3"/>
  </r>
  <r>
    <x v="27"/>
    <s v="CUSTTYPE 3"/>
    <s v="CUSTIND 2"/>
    <s v="REGION 2"/>
    <x v="3"/>
    <x v="11"/>
    <s v="PRODTYPE 2"/>
    <s v="PRODMKT 2"/>
    <n v="22050"/>
    <n v="15435"/>
    <n v="2"/>
    <n v="20065.5"/>
    <n v="40131"/>
    <s v="SHIP REGION 3"/>
  </r>
  <r>
    <x v="72"/>
    <s v="CUSTTYPE 3"/>
    <s v="CUSTIND 2"/>
    <s v="REGION 8"/>
    <x v="4"/>
    <x v="16"/>
    <s v="PRODTYPE 2"/>
    <s v="PRODMKT 3"/>
    <n v="6690"/>
    <n v="4080.9"/>
    <n v="7"/>
    <n v="6221.7"/>
    <n v="43551.9"/>
    <s v="SHIP REGION 4"/>
  </r>
  <r>
    <x v="48"/>
    <s v="CUSTTYPE 2"/>
    <s v="CUSTIND 2"/>
    <s v="REGION 5"/>
    <x v="1"/>
    <x v="12"/>
    <s v="PRODTYPE 1"/>
    <s v="PRODMKT 3"/>
    <n v="18971"/>
    <n v="11762.02"/>
    <n v="8"/>
    <n v="16694.48"/>
    <n v="133555.84"/>
    <s v="SHIP REGION 4"/>
  </r>
  <r>
    <x v="113"/>
    <s v="CUSTTYPE 3"/>
    <s v="CUSTIND 5"/>
    <s v="REGION 2"/>
    <x v="3"/>
    <x v="7"/>
    <s v="PRODTYPE 4"/>
    <s v="PRODMKT 2"/>
    <n v="12004"/>
    <n v="8042.68"/>
    <n v="4"/>
    <n v="11883.96"/>
    <n v="47535.839999999997"/>
    <s v="SHIP REGION 8"/>
  </r>
  <r>
    <x v="19"/>
    <s v="CUSTTYPE 5"/>
    <s v="CUSTIND 1"/>
    <s v="REGION 8"/>
    <x v="3"/>
    <x v="4"/>
    <s v="PRODTYPE 3"/>
    <s v="PRODMKT 5"/>
    <n v="23078"/>
    <n v="14769.92"/>
    <n v="6"/>
    <n v="21693.32"/>
    <n v="130159.92"/>
    <s v="SHIP REGION 2"/>
  </r>
  <r>
    <x v="103"/>
    <s v="CUSTTYPE 5"/>
    <s v="CUSTIND 1"/>
    <s v="REGION 1"/>
    <x v="2"/>
    <x v="16"/>
    <s v="PRODTYPE 2"/>
    <s v="PRODMKT 3"/>
    <n v="6690"/>
    <n v="4080.9"/>
    <n v="5"/>
    <n v="5686.5"/>
    <n v="28432.5"/>
    <s v="SHIP REGION 5"/>
  </r>
  <r>
    <x v="57"/>
    <s v="CUSTTYPE 3"/>
    <s v="CUSTIND 5"/>
    <s v="REGION 6"/>
    <x v="2"/>
    <x v="9"/>
    <s v="PRODTYPE 1"/>
    <s v="PRODMKT 4"/>
    <n v="21670"/>
    <n v="15169"/>
    <n v="3"/>
    <n v="19719.7"/>
    <n v="59159.100000000006"/>
    <s v="SHIP REGION 7"/>
  </r>
  <r>
    <x v="180"/>
    <s v="CUSTTYPE 1"/>
    <s v="CUSTIND 1"/>
    <s v="REGION 5"/>
    <x v="1"/>
    <x v="16"/>
    <s v="PRODTYPE 2"/>
    <s v="PRODMKT 3"/>
    <n v="6690"/>
    <n v="4080.9"/>
    <n v="4"/>
    <n v="6355.5"/>
    <n v="25422"/>
    <s v="SHIP REGION 8"/>
  </r>
  <r>
    <x v="75"/>
    <s v="CUSTTYPE 1"/>
    <s v="CUSTIND 4"/>
    <s v="REGION 4"/>
    <x v="1"/>
    <x v="18"/>
    <s v="PRODTYPE 1"/>
    <s v="PRODMKT 1"/>
    <n v="11568"/>
    <n v="8097.6"/>
    <n v="4"/>
    <n v="10411.200000000001"/>
    <n v="41644.800000000003"/>
    <s v="SHIP REGION 4"/>
  </r>
  <r>
    <x v="79"/>
    <s v="CUSTTYPE 3"/>
    <s v="CUSTIND 1"/>
    <s v="REGION 7"/>
    <x v="2"/>
    <x v="4"/>
    <s v="PRODTYPE 3"/>
    <s v="PRODMKT 5"/>
    <n v="23078"/>
    <n v="14769.92"/>
    <n v="1"/>
    <n v="21693.32"/>
    <n v="21693.32"/>
    <s v="SHIP REGION 2"/>
  </r>
  <r>
    <x v="24"/>
    <s v="CUSTTYPE 4"/>
    <s v="CUSTIND 1"/>
    <s v="REGION 3"/>
    <x v="1"/>
    <x v="3"/>
    <s v="PRODTYPE 4"/>
    <s v="PRODMKT 5"/>
    <n v="10590"/>
    <n v="6671.7"/>
    <n v="5"/>
    <n v="9107.4"/>
    <n v="45537"/>
    <s v="SHIP REGION 8"/>
  </r>
  <r>
    <x v="99"/>
    <s v="CUSTTYPE 4"/>
    <s v="CUSTIND 5"/>
    <s v="REGION 5"/>
    <x v="2"/>
    <x v="12"/>
    <s v="PRODTYPE 1"/>
    <s v="PRODMKT 3"/>
    <n v="18971"/>
    <n v="11762.02"/>
    <n v="3"/>
    <n v="17643.03"/>
    <n v="52929.09"/>
    <s v="SHIP REGION 8"/>
  </r>
  <r>
    <x v="68"/>
    <s v="CUSTTYPE 5"/>
    <s v="CUSTIND 2"/>
    <s v="REGION 4"/>
    <x v="3"/>
    <x v="10"/>
    <s v="PRODTYPE 4"/>
    <s v="PRODMKT 5"/>
    <n v="24315"/>
    <n v="14589"/>
    <n v="6"/>
    <n v="23828.7"/>
    <n v="142972.20000000001"/>
    <s v="SHIP REGION 2"/>
  </r>
  <r>
    <x v="153"/>
    <s v="CUSTTYPE 2"/>
    <s v="CUSTIND 3"/>
    <s v="REGION 3"/>
    <x v="4"/>
    <x v="15"/>
    <s v="PRODTYPE 1"/>
    <s v="PRODMKT 4"/>
    <n v="19568"/>
    <n v="12327.84"/>
    <n v="3"/>
    <n v="17806.88"/>
    <n v="53420.639999999999"/>
    <s v="SHIP REGION 4"/>
  </r>
  <r>
    <x v="119"/>
    <s v="CUSTTYPE 5"/>
    <s v="CUSTIND 2"/>
    <s v="REGION 3"/>
    <x v="2"/>
    <x v="12"/>
    <s v="PRODTYPE 1"/>
    <s v="PRODMKT 3"/>
    <n v="18971"/>
    <n v="11762.02"/>
    <n v="7"/>
    <n v="16125.35"/>
    <n v="112877.45"/>
    <s v="SHIP REGION 1"/>
  </r>
  <r>
    <x v="184"/>
    <s v="CUSTTYPE 2"/>
    <s v="CUSTIND 2"/>
    <s v="REGION 3"/>
    <x v="4"/>
    <x v="11"/>
    <s v="PRODTYPE 2"/>
    <s v="PRODMKT 2"/>
    <n v="22050"/>
    <n v="15435"/>
    <n v="1"/>
    <n v="20506.5"/>
    <n v="20506.5"/>
    <s v="SHIP REGION 3"/>
  </r>
  <r>
    <x v="65"/>
    <s v="CUSTTYPE 1"/>
    <s v="CUSTIND 2"/>
    <s v="REGION 6"/>
    <x v="2"/>
    <x v="17"/>
    <s v="PRODTYPE 3"/>
    <s v="PRODMKT 4"/>
    <n v="2135"/>
    <n v="1174.25"/>
    <n v="8"/>
    <n v="1857.45"/>
    <n v="14859.6"/>
    <s v="SHIP REGION 8"/>
  </r>
  <r>
    <x v="25"/>
    <s v="CUSTTYPE 3"/>
    <s v="CUSTIND 1"/>
    <s v="REGION 2"/>
    <x v="3"/>
    <x v="17"/>
    <s v="PRODTYPE 3"/>
    <s v="PRODMKT 4"/>
    <n v="2135"/>
    <n v="1174.25"/>
    <n v="6"/>
    <n v="1900.15"/>
    <n v="11400.900000000001"/>
    <s v="SHIP REGION 8"/>
  </r>
  <r>
    <x v="62"/>
    <s v="CUSTTYPE 2"/>
    <s v="CUSTIND 4"/>
    <s v="REGION 1"/>
    <x v="1"/>
    <x v="18"/>
    <s v="PRODTYPE 1"/>
    <s v="PRODMKT 1"/>
    <n v="11568"/>
    <n v="8097.6"/>
    <n v="3"/>
    <n v="11105.279999999999"/>
    <n v="33315.839999999997"/>
    <s v="SHIP REGION 5"/>
  </r>
  <r>
    <x v="15"/>
    <s v="CUSTTYPE 4"/>
    <s v="CUSTIND 2"/>
    <s v="REGION 4"/>
    <x v="1"/>
    <x v="19"/>
    <s v="PRODTYPE 2"/>
    <s v="PRODMKT 5"/>
    <n v="3263"/>
    <n v="2186.21"/>
    <n v="4"/>
    <n v="3034.5899999999997"/>
    <n v="12138.359999999999"/>
    <s v="SHIP REGION 2"/>
  </r>
  <r>
    <x v="185"/>
    <s v="CUSTTYPE 3"/>
    <s v="CUSTIND 3"/>
    <s v="REGION 7"/>
    <x v="3"/>
    <x v="15"/>
    <s v="PRODTYPE 1"/>
    <s v="PRODMKT 4"/>
    <n v="19568"/>
    <n v="12327.84"/>
    <n v="6"/>
    <n v="17024.16"/>
    <n v="102144.95999999999"/>
    <s v="SHIP REGION 1"/>
  </r>
  <r>
    <x v="106"/>
    <s v="CUSTTYPE 1"/>
    <s v="CUSTIND 1"/>
    <s v="REGION 2"/>
    <x v="4"/>
    <x v="16"/>
    <s v="PRODTYPE 2"/>
    <s v="PRODMKT 3"/>
    <n v="6690"/>
    <n v="4080.9"/>
    <n v="1"/>
    <n v="6288.5999999999995"/>
    <n v="6288.5999999999995"/>
    <s v="SHIP REGION 8"/>
  </r>
  <r>
    <x v="97"/>
    <s v="CUSTTYPE 4"/>
    <s v="CUSTIND 4"/>
    <s v="REGION 5"/>
    <x v="2"/>
    <x v="8"/>
    <s v="PRODTYPE 1"/>
    <s v="PRODMKT 4"/>
    <n v="9526"/>
    <n v="6572.94"/>
    <n v="4"/>
    <n v="8287.6200000000008"/>
    <n v="33150.480000000003"/>
    <s v="SHIP REGION 4"/>
  </r>
  <r>
    <x v="186"/>
    <s v="CUSTTYPE 2"/>
    <s v="CUSTIND 2"/>
    <s v="REGION 7"/>
    <x v="2"/>
    <x v="13"/>
    <s v="PRODTYPE 1"/>
    <s v="PRODMKT 3"/>
    <n v="16325"/>
    <n v="10611.25"/>
    <n v="9"/>
    <n v="15182.249999999998"/>
    <n v="136640.24999999997"/>
    <s v="SHIP REGION 3"/>
  </r>
  <r>
    <x v="34"/>
    <s v="CUSTTYPE 3"/>
    <s v="CUSTIND 1"/>
    <s v="REGION 7"/>
    <x v="2"/>
    <x v="0"/>
    <s v="PRODTYPE 4"/>
    <s v="PRODMKT 7"/>
    <n v="4269"/>
    <n v="2561.4"/>
    <n v="6"/>
    <n v="3799.41"/>
    <n v="22796.46"/>
    <s v="SHIP REGION 7"/>
  </r>
  <r>
    <x v="116"/>
    <s v="CUSTTYPE 5"/>
    <s v="CUSTIND 2"/>
    <s v="REGION 3"/>
    <x v="4"/>
    <x v="4"/>
    <s v="PRODTYPE 3"/>
    <s v="PRODMKT 5"/>
    <n v="23078"/>
    <n v="14769.92"/>
    <n v="9"/>
    <n v="20539.420000000002"/>
    <n v="184854.78000000003"/>
    <s v="SHIP REGION 1"/>
  </r>
  <r>
    <x v="146"/>
    <s v="CUSTTYPE 5"/>
    <s v="CUSTIND 4"/>
    <s v="REGION 3"/>
    <x v="2"/>
    <x v="12"/>
    <s v="PRODTYPE 1"/>
    <s v="PRODMKT 3"/>
    <n v="18971"/>
    <n v="11762.02"/>
    <n v="6"/>
    <n v="18212.16"/>
    <n v="109272.95999999999"/>
    <s v="SHIP REGION 7"/>
  </r>
  <r>
    <x v="9"/>
    <s v="CUSTTYPE 3"/>
    <s v="CUSTIND 2"/>
    <s v="REGION 4"/>
    <x v="1"/>
    <x v="5"/>
    <s v="PRODTYPE 4"/>
    <s v="PRODMKT 1"/>
    <n v="8989"/>
    <n v="5663.07"/>
    <n v="8"/>
    <n v="8899.11"/>
    <n v="71192.88"/>
    <s v="SHIP REGION 4"/>
  </r>
  <r>
    <x v="119"/>
    <s v="CUSTTYPE 5"/>
    <s v="CUSTIND 2"/>
    <s v="REGION 3"/>
    <x v="4"/>
    <x v="1"/>
    <s v="PRODTYPE 3"/>
    <s v="PRODMKT 3"/>
    <n v="16064"/>
    <n v="10762.88"/>
    <n v="3"/>
    <n v="13654.4"/>
    <n v="40963.199999999997"/>
    <s v="SHIP REGION 1"/>
  </r>
  <r>
    <x v="176"/>
    <s v="CUSTTYPE 2"/>
    <s v="CUSTIND 4"/>
    <s v="REGION 5"/>
    <x v="1"/>
    <x v="18"/>
    <s v="PRODTYPE 1"/>
    <s v="PRODMKT 1"/>
    <n v="11568"/>
    <n v="8097.6"/>
    <n v="1"/>
    <n v="11336.64"/>
    <n v="11336.64"/>
    <s v="SHIP REGION 1"/>
  </r>
  <r>
    <x v="120"/>
    <s v="CUSTTYPE 5"/>
    <s v="CUSTIND 1"/>
    <s v="REGION 5"/>
    <x v="1"/>
    <x v="6"/>
    <s v="PRODTYPE 1"/>
    <s v="PRODMKT 1"/>
    <n v="20386"/>
    <n v="14270.2"/>
    <n v="1"/>
    <n v="19978.28"/>
    <n v="19978.28"/>
    <s v="SHIP REGION 3"/>
  </r>
  <r>
    <x v="102"/>
    <s v="CUSTTYPE 5"/>
    <s v="CUSTIND 4"/>
    <s v="REGION 2"/>
    <x v="2"/>
    <x v="16"/>
    <s v="PRODTYPE 2"/>
    <s v="PRODMKT 3"/>
    <n v="6690"/>
    <n v="4080.9"/>
    <n v="1"/>
    <n v="5753.4"/>
    <n v="5753.4"/>
    <s v="SHIP REGION 7"/>
  </r>
  <r>
    <x v="76"/>
    <s v="CUSTTYPE 4"/>
    <s v="CUSTIND 3"/>
    <s v="REGION 8"/>
    <x v="1"/>
    <x v="2"/>
    <s v="PRODTYPE 1"/>
    <s v="PRODMKT 3"/>
    <n v="24110"/>
    <n v="16153.7"/>
    <n v="3"/>
    <n v="21699"/>
    <n v="65097"/>
    <s v="SHIP REGION 6"/>
  </r>
  <r>
    <x v="52"/>
    <s v="CUSTTYPE 2"/>
    <s v="CUSTIND 1"/>
    <s v="REGION 8"/>
    <x v="3"/>
    <x v="8"/>
    <s v="PRODTYPE 1"/>
    <s v="PRODMKT 4"/>
    <n v="9526"/>
    <n v="6572.94"/>
    <n v="4"/>
    <n v="8287.6200000000008"/>
    <n v="33150.480000000003"/>
    <s v="SHIP REGION 2"/>
  </r>
  <r>
    <x v="110"/>
    <s v="CUSTTYPE 3"/>
    <s v="CUSTIND 3"/>
    <s v="REGION 3"/>
    <x v="4"/>
    <x v="17"/>
    <s v="PRODTYPE 3"/>
    <s v="PRODMKT 4"/>
    <n v="2135"/>
    <n v="1174.25"/>
    <n v="9"/>
    <n v="2049.6"/>
    <n v="18446.399999999998"/>
    <s v="SHIP REGION 1"/>
  </r>
  <r>
    <x v="92"/>
    <s v="CUSTTYPE 3"/>
    <s v="CUSTIND 3"/>
    <s v="REGION 3"/>
    <x v="4"/>
    <x v="18"/>
    <s v="PRODTYPE 1"/>
    <s v="PRODMKT 1"/>
    <n v="11568"/>
    <n v="8097.6"/>
    <n v="8"/>
    <n v="10179.84"/>
    <n v="81438.720000000001"/>
    <s v="SHIP REGION 1"/>
  </r>
  <r>
    <x v="19"/>
    <s v="CUSTTYPE 5"/>
    <s v="CUSTIND 1"/>
    <s v="REGION 8"/>
    <x v="2"/>
    <x v="14"/>
    <s v="PRODTYPE 2"/>
    <s v="PRODMKT 3"/>
    <n v="13223"/>
    <n v="8991.64"/>
    <n v="4"/>
    <n v="12297.39"/>
    <n v="49189.56"/>
    <s v="SHIP REGION 1"/>
  </r>
  <r>
    <x v="29"/>
    <s v="CUSTTYPE 1"/>
    <s v="CUSTIND 2"/>
    <s v="REGION 1"/>
    <x v="3"/>
    <x v="2"/>
    <s v="PRODTYPE 1"/>
    <s v="PRODMKT 3"/>
    <n v="24110"/>
    <n v="16153.7"/>
    <n v="1"/>
    <n v="23627.8"/>
    <n v="23627.8"/>
    <s v="SHIP REGION 1"/>
  </r>
  <r>
    <x v="91"/>
    <s v="CUSTTYPE 2"/>
    <s v="CUSTIND 2"/>
    <s v="REGION 2"/>
    <x v="3"/>
    <x v="18"/>
    <s v="PRODTYPE 1"/>
    <s v="PRODMKT 1"/>
    <n v="11568"/>
    <n v="8097.6"/>
    <n v="8"/>
    <n v="10411.200000000001"/>
    <n v="83289.600000000006"/>
    <s v="SHIP REGION 3"/>
  </r>
  <r>
    <x v="62"/>
    <s v="CUSTTYPE 2"/>
    <s v="CUSTIND 4"/>
    <s v="REGION 1"/>
    <x v="3"/>
    <x v="9"/>
    <s v="PRODTYPE 1"/>
    <s v="PRODMKT 4"/>
    <n v="21670"/>
    <n v="15169"/>
    <n v="6"/>
    <n v="20369.8"/>
    <n v="122218.79999999999"/>
    <s v="SHIP REGION 7"/>
  </r>
  <r>
    <x v="95"/>
    <s v="CUSTTYPE 1"/>
    <s v="CUSTIND 2"/>
    <s v="REGION 7"/>
    <x v="2"/>
    <x v="15"/>
    <s v="PRODTYPE 1"/>
    <s v="PRODMKT 4"/>
    <n v="19568"/>
    <n v="12327.84"/>
    <n v="5"/>
    <n v="18002.560000000001"/>
    <n v="90012.800000000003"/>
    <s v="SHIP REGION 2"/>
  </r>
  <r>
    <x v="103"/>
    <s v="CUSTTYPE 5"/>
    <s v="CUSTIND 1"/>
    <s v="REGION 1"/>
    <x v="4"/>
    <x v="11"/>
    <s v="PRODTYPE 2"/>
    <s v="PRODMKT 2"/>
    <n v="22050"/>
    <n v="15435"/>
    <n v="8"/>
    <n v="19624.5"/>
    <n v="156996"/>
    <s v="SHIP REGION 8"/>
  </r>
  <r>
    <x v="112"/>
    <s v="CUSTTYPE 3"/>
    <s v="CUSTIND 2"/>
    <s v="REGION 7"/>
    <x v="3"/>
    <x v="18"/>
    <s v="PRODTYPE 1"/>
    <s v="PRODMKT 1"/>
    <n v="11568"/>
    <n v="8097.6"/>
    <n v="1"/>
    <n v="9832.7999999999993"/>
    <n v="9832.7999999999993"/>
    <s v="SHIP REGION 4"/>
  </r>
  <r>
    <x v="31"/>
    <s v="CUSTTYPE 3"/>
    <s v="CUSTIND 2"/>
    <s v="REGION 7"/>
    <x v="4"/>
    <x v="13"/>
    <s v="PRODTYPE 1"/>
    <s v="PRODMKT 3"/>
    <n v="16325"/>
    <n v="10611.25"/>
    <n v="5"/>
    <n v="15508.75"/>
    <n v="77543.75"/>
    <s v="SHIP REGION 2"/>
  </r>
  <r>
    <x v="86"/>
    <s v="CUSTTYPE 2"/>
    <s v="CUSTIND 2"/>
    <s v="REGION 6"/>
    <x v="3"/>
    <x v="18"/>
    <s v="PRODTYPE 1"/>
    <s v="PRODMKT 1"/>
    <n v="11568"/>
    <n v="8097.6"/>
    <n v="7"/>
    <n v="10642.560000000001"/>
    <n v="74497.920000000013"/>
    <s v="SHIP REGION 8"/>
  </r>
  <r>
    <x v="31"/>
    <s v="CUSTTYPE 3"/>
    <s v="CUSTIND 2"/>
    <s v="REGION 7"/>
    <x v="2"/>
    <x v="9"/>
    <s v="PRODTYPE 1"/>
    <s v="PRODMKT 4"/>
    <n v="21670"/>
    <n v="15169"/>
    <n v="9"/>
    <n v="18419.5"/>
    <n v="165775.5"/>
    <s v="SHIP REGION 6"/>
  </r>
  <r>
    <x v="174"/>
    <s v="CUSTTYPE 2"/>
    <s v="CUSTIND 2"/>
    <s v="REGION 7"/>
    <x v="1"/>
    <x v="13"/>
    <s v="PRODTYPE 1"/>
    <s v="PRODMKT 3"/>
    <n v="16325"/>
    <n v="10611.25"/>
    <n v="9"/>
    <n v="14366"/>
    <n v="129294"/>
    <s v="SHIP REGION 3"/>
  </r>
  <r>
    <x v="138"/>
    <s v="CUSTTYPE 4"/>
    <s v="CUSTIND 3"/>
    <s v="REGION 1"/>
    <x v="4"/>
    <x v="9"/>
    <s v="PRODTYPE 1"/>
    <s v="PRODMKT 4"/>
    <n v="21670"/>
    <n v="15169"/>
    <n v="2"/>
    <n v="20803.2"/>
    <n v="41606.400000000001"/>
    <s v="SHIP REGION 1"/>
  </r>
  <r>
    <x v="186"/>
    <s v="CUSTTYPE 2"/>
    <s v="CUSTIND 2"/>
    <s v="REGION 7"/>
    <x v="4"/>
    <x v="8"/>
    <s v="PRODTYPE 1"/>
    <s v="PRODMKT 4"/>
    <n v="9526"/>
    <n v="6572.94"/>
    <n v="9"/>
    <n v="8382.8799999999992"/>
    <n v="75445.919999999998"/>
    <s v="SHIP REGION 3"/>
  </r>
  <r>
    <x v="159"/>
    <s v="CUSTTYPE 2"/>
    <s v="CUSTIND 3"/>
    <s v="REGION 6"/>
    <x v="2"/>
    <x v="6"/>
    <s v="PRODTYPE 1"/>
    <s v="PRODMKT 1"/>
    <n v="20386"/>
    <n v="14270.2"/>
    <n v="2"/>
    <n v="17735.82"/>
    <n v="35471.64"/>
    <s v="SHIP REGION 3"/>
  </r>
  <r>
    <x v="153"/>
    <s v="CUSTTYPE 2"/>
    <s v="CUSTIND 3"/>
    <s v="REGION 3"/>
    <x v="4"/>
    <x v="18"/>
    <s v="PRODTYPE 1"/>
    <s v="PRODMKT 1"/>
    <n v="11568"/>
    <n v="8097.6"/>
    <n v="4"/>
    <n v="11105.279999999999"/>
    <n v="44421.119999999995"/>
    <s v="SHIP REGION 3"/>
  </r>
  <r>
    <x v="129"/>
    <s v="CUSTTYPE 2"/>
    <s v="CUSTIND 1"/>
    <s v="REGION 2"/>
    <x v="3"/>
    <x v="13"/>
    <s v="PRODTYPE 1"/>
    <s v="PRODMKT 3"/>
    <n v="16325"/>
    <n v="10611.25"/>
    <n v="1"/>
    <n v="15182.249999999998"/>
    <n v="15182.249999999998"/>
    <s v="SHIP REGION 5"/>
  </r>
  <r>
    <x v="30"/>
    <s v="CUSTTYPE 3"/>
    <s v="CUSTIND 1"/>
    <s v="REGION 1"/>
    <x v="4"/>
    <x v="6"/>
    <s v="PRODTYPE 1"/>
    <s v="PRODMKT 1"/>
    <n v="20386"/>
    <n v="14270.2"/>
    <n v="3"/>
    <n v="20182.14"/>
    <n v="60546.42"/>
    <s v="SHIP REGION 5"/>
  </r>
  <r>
    <x v="35"/>
    <s v="CUSTTYPE 1"/>
    <s v="CUSTIND 5"/>
    <s v="REGION 3"/>
    <x v="3"/>
    <x v="16"/>
    <s v="PRODTYPE 2"/>
    <s v="PRODMKT 3"/>
    <n v="6690"/>
    <n v="4080.9"/>
    <n v="6"/>
    <n v="6288.5999999999995"/>
    <n v="37731.599999999999"/>
    <s v="SHIP REGION 4"/>
  </r>
  <r>
    <x v="53"/>
    <s v="CUSTTYPE 5"/>
    <s v="CUSTIND 4"/>
    <s v="REGION 6"/>
    <x v="3"/>
    <x v="0"/>
    <s v="PRODTYPE 4"/>
    <s v="PRODMKT 7"/>
    <n v="4269"/>
    <n v="2561.4"/>
    <n v="6"/>
    <n v="3927.48"/>
    <n v="23564.880000000001"/>
    <s v="SHIP REGION 8"/>
  </r>
  <r>
    <x v="119"/>
    <s v="CUSTTYPE 5"/>
    <s v="CUSTIND 2"/>
    <s v="REGION 3"/>
    <x v="2"/>
    <x v="4"/>
    <s v="PRODTYPE 3"/>
    <s v="PRODMKT 5"/>
    <n v="23078"/>
    <n v="14769.92"/>
    <n v="1"/>
    <n v="20308.64"/>
    <n v="20308.64"/>
    <s v="SHIP REGION 4"/>
  </r>
  <r>
    <x v="167"/>
    <s v="CUSTTYPE 5"/>
    <s v="CUSTIND 2"/>
    <s v="REGION 8"/>
    <x v="2"/>
    <x v="19"/>
    <s v="PRODTYPE 2"/>
    <s v="PRODMKT 5"/>
    <n v="3263"/>
    <n v="2186.21"/>
    <n v="2"/>
    <n v="2871.44"/>
    <n v="5742.88"/>
    <s v="SHIP REGION 7"/>
  </r>
  <r>
    <x v="174"/>
    <s v="CUSTTYPE 2"/>
    <s v="CUSTIND 2"/>
    <s v="REGION 7"/>
    <x v="3"/>
    <x v="5"/>
    <s v="PRODTYPE 4"/>
    <s v="PRODMKT 1"/>
    <n v="8989"/>
    <n v="5663.07"/>
    <n v="5"/>
    <n v="8719.33"/>
    <n v="43596.65"/>
    <s v="SHIP REGION 8"/>
  </r>
  <r>
    <x v="48"/>
    <s v="CUSTTYPE 2"/>
    <s v="CUSTIND 2"/>
    <s v="REGION 5"/>
    <x v="1"/>
    <x v="10"/>
    <s v="PRODTYPE 4"/>
    <s v="PRODMKT 5"/>
    <n v="24315"/>
    <n v="14589"/>
    <n v="8"/>
    <n v="23828.7"/>
    <n v="190629.6"/>
    <s v="SHIP REGION 7"/>
  </r>
  <r>
    <x v="37"/>
    <s v="CUSTTYPE 5"/>
    <s v="CUSTIND 2"/>
    <s v="REGION 1"/>
    <x v="2"/>
    <x v="13"/>
    <s v="PRODTYPE 1"/>
    <s v="PRODMKT 3"/>
    <n v="16325"/>
    <n v="10611.25"/>
    <n v="6"/>
    <n v="14692.5"/>
    <n v="88155"/>
    <s v="SHIP REGION 8"/>
  </r>
  <r>
    <x v="106"/>
    <s v="CUSTTYPE 1"/>
    <s v="CUSTIND 1"/>
    <s v="REGION 2"/>
    <x v="1"/>
    <x v="0"/>
    <s v="PRODTYPE 4"/>
    <s v="PRODMKT 7"/>
    <n v="4269"/>
    <n v="2561.4"/>
    <n v="2"/>
    <n v="4012.8599999999997"/>
    <n v="8025.7199999999993"/>
    <s v="SHIP REGION 7"/>
  </r>
  <r>
    <x v="183"/>
    <s v="CUSTTYPE 5"/>
    <s v="CUSTIND 4"/>
    <s v="REGION 3"/>
    <x v="3"/>
    <x v="4"/>
    <s v="PRODTYPE 3"/>
    <s v="PRODMKT 5"/>
    <n v="23078"/>
    <n v="14769.92"/>
    <n v="7"/>
    <n v="22847.22"/>
    <n v="159930.54"/>
    <s v="SHIP REGION 1"/>
  </r>
  <r>
    <x v="133"/>
    <s v="CUSTTYPE 4"/>
    <s v="CUSTIND 4"/>
    <s v="REGION 4"/>
    <x v="2"/>
    <x v="10"/>
    <s v="PRODTYPE 4"/>
    <s v="PRODMKT 5"/>
    <n v="24315"/>
    <n v="14589"/>
    <n v="5"/>
    <n v="23828.7"/>
    <n v="119143.5"/>
    <s v="SHIP REGION 7"/>
  </r>
  <r>
    <x v="80"/>
    <s v="CUSTTYPE 4"/>
    <s v="CUSTIND 4"/>
    <s v="REGION 5"/>
    <x v="3"/>
    <x v="15"/>
    <s v="PRODTYPE 1"/>
    <s v="PRODMKT 4"/>
    <n v="19568"/>
    <n v="12327.84"/>
    <n v="9"/>
    <n v="19372.32"/>
    <n v="174350.88"/>
    <s v="SHIP REGION 1"/>
  </r>
  <r>
    <x v="8"/>
    <s v="CUSTTYPE 1"/>
    <s v="CUSTIND 3"/>
    <s v="REGION 1"/>
    <x v="4"/>
    <x v="5"/>
    <s v="PRODTYPE 4"/>
    <s v="PRODMKT 1"/>
    <n v="8989"/>
    <n v="5663.07"/>
    <n v="8"/>
    <n v="8179.9900000000007"/>
    <n v="65439.920000000006"/>
    <s v="SHIP REGION 8"/>
  </r>
  <r>
    <x v="27"/>
    <s v="CUSTTYPE 3"/>
    <s v="CUSTIND 2"/>
    <s v="REGION 2"/>
    <x v="1"/>
    <x v="6"/>
    <s v="PRODTYPE 1"/>
    <s v="PRODMKT 1"/>
    <n v="20386"/>
    <n v="14270.2"/>
    <n v="9"/>
    <n v="18958.98"/>
    <n v="170630.82"/>
    <s v="SHIP REGION 3"/>
  </r>
  <r>
    <x v="83"/>
    <s v="CUSTTYPE 4"/>
    <s v="CUSTIND 4"/>
    <s v="REGION 4"/>
    <x v="1"/>
    <x v="12"/>
    <s v="PRODTYPE 1"/>
    <s v="PRODMKT 3"/>
    <n v="18971"/>
    <n v="11762.02"/>
    <n v="1"/>
    <n v="18781.29"/>
    <n v="18781.29"/>
    <s v="SHIP REGION 5"/>
  </r>
  <r>
    <x v="145"/>
    <s v="CUSTTYPE 1"/>
    <s v="CUSTIND 3"/>
    <s v="REGION 1"/>
    <x v="1"/>
    <x v="14"/>
    <s v="PRODTYPE 2"/>
    <s v="PRODMKT 3"/>
    <n v="13223"/>
    <n v="8991.64"/>
    <n v="7"/>
    <n v="12561.849999999999"/>
    <n v="87932.949999999983"/>
    <s v="SHIP REGION 8"/>
  </r>
  <r>
    <x v="176"/>
    <s v="CUSTTYPE 2"/>
    <s v="CUSTIND 4"/>
    <s v="REGION 5"/>
    <x v="3"/>
    <x v="12"/>
    <s v="PRODTYPE 1"/>
    <s v="PRODMKT 3"/>
    <n v="18971"/>
    <n v="11762.02"/>
    <n v="5"/>
    <n v="16694.48"/>
    <n v="83472.399999999994"/>
    <s v="SHIP REGION 6"/>
  </r>
  <r>
    <x v="37"/>
    <s v="CUSTTYPE 5"/>
    <s v="CUSTIND 2"/>
    <s v="REGION 1"/>
    <x v="1"/>
    <x v="19"/>
    <s v="PRODTYPE 2"/>
    <s v="PRODMKT 5"/>
    <n v="3263"/>
    <n v="2186.21"/>
    <n v="1"/>
    <n v="3132.48"/>
    <n v="3132.48"/>
    <s v="SHIP REGION 1"/>
  </r>
  <r>
    <x v="127"/>
    <s v="CUSTTYPE 5"/>
    <s v="CUSTIND 2"/>
    <s v="REGION 2"/>
    <x v="4"/>
    <x v="4"/>
    <s v="PRODTYPE 3"/>
    <s v="PRODMKT 5"/>
    <n v="23078"/>
    <n v="14769.92"/>
    <n v="8"/>
    <n v="22847.22"/>
    <n v="182777.76"/>
    <s v="SHIP REGION 1"/>
  </r>
  <r>
    <x v="66"/>
    <s v="CUSTTYPE 4"/>
    <s v="CUSTIND 4"/>
    <s v="REGION 7"/>
    <x v="2"/>
    <x v="9"/>
    <s v="PRODTYPE 1"/>
    <s v="PRODMKT 4"/>
    <n v="21670"/>
    <n v="15169"/>
    <n v="1"/>
    <n v="20369.8"/>
    <n v="20369.8"/>
    <s v="SHIP REGION 3"/>
  </r>
  <r>
    <x v="78"/>
    <s v="CUSTTYPE 4"/>
    <s v="CUSTIND 4"/>
    <s v="REGION 8"/>
    <x v="4"/>
    <x v="13"/>
    <s v="PRODTYPE 1"/>
    <s v="PRODMKT 3"/>
    <n v="16325"/>
    <n v="10611.25"/>
    <n v="7"/>
    <n v="14855.75"/>
    <n v="103990.25"/>
    <s v="SHIP REGION 8"/>
  </r>
  <r>
    <x v="16"/>
    <s v="CUSTTYPE 3"/>
    <s v="CUSTIND 5"/>
    <s v="REGION 8"/>
    <x v="4"/>
    <x v="11"/>
    <s v="PRODTYPE 2"/>
    <s v="PRODMKT 2"/>
    <n v="22050"/>
    <n v="15435"/>
    <n v="9"/>
    <n v="19183.5"/>
    <n v="172651.5"/>
    <s v="SHIP REGION 7"/>
  </r>
  <r>
    <x v="187"/>
    <s v="CUSTTYPE 3"/>
    <s v="CUSTIND 3"/>
    <s v="REGION 7"/>
    <x v="4"/>
    <x v="17"/>
    <s v="PRODTYPE 3"/>
    <s v="PRODMKT 4"/>
    <n v="2135"/>
    <n v="1174.25"/>
    <n v="5"/>
    <n v="1878.8"/>
    <n v="9394"/>
    <s v="SHIP REGION 4"/>
  </r>
  <r>
    <x v="50"/>
    <s v="CUSTTYPE 3"/>
    <s v="CUSTIND 5"/>
    <s v="REGION 8"/>
    <x v="1"/>
    <x v="18"/>
    <s v="PRODTYPE 1"/>
    <s v="PRODMKT 1"/>
    <n v="11568"/>
    <n v="8097.6"/>
    <n v="6"/>
    <n v="10758.24"/>
    <n v="64549.440000000002"/>
    <s v="SHIP REGION 8"/>
  </r>
  <r>
    <x v="117"/>
    <s v="CUSTTYPE 5"/>
    <s v="CUSTIND 1"/>
    <s v="REGION 1"/>
    <x v="2"/>
    <x v="8"/>
    <s v="PRODTYPE 1"/>
    <s v="PRODMKT 4"/>
    <n v="9526"/>
    <n v="6572.94"/>
    <n v="3"/>
    <n v="8382.8799999999992"/>
    <n v="25148.639999999999"/>
    <s v="SHIP REGION 5"/>
  </r>
  <r>
    <x v="115"/>
    <s v="CUSTTYPE 4"/>
    <s v="CUSTIND 3"/>
    <s v="REGION 5"/>
    <x v="1"/>
    <x v="7"/>
    <s v="PRODTYPE 4"/>
    <s v="PRODMKT 2"/>
    <n v="12004"/>
    <n v="8042.68"/>
    <n v="3"/>
    <n v="10683.56"/>
    <n v="32050.68"/>
    <s v="SHIP REGION 3"/>
  </r>
  <r>
    <x v="71"/>
    <s v="CUSTTYPE 2"/>
    <s v="CUSTIND 5"/>
    <s v="REGION 1"/>
    <x v="2"/>
    <x v="16"/>
    <s v="PRODTYPE 2"/>
    <s v="PRODMKT 3"/>
    <n v="6690"/>
    <n v="4080.9"/>
    <n v="9"/>
    <n v="6489.3"/>
    <n v="58403.700000000004"/>
    <s v="SHIP REGION 4"/>
  </r>
  <r>
    <x v="74"/>
    <s v="CUSTTYPE 2"/>
    <s v="CUSTIND 3"/>
    <s v="REGION 5"/>
    <x v="3"/>
    <x v="14"/>
    <s v="PRODTYPE 2"/>
    <s v="PRODMKT 3"/>
    <n v="13223"/>
    <n v="8991.64"/>
    <n v="8"/>
    <n v="11239.55"/>
    <n v="89916.4"/>
    <s v="SHIP REGION 4"/>
  </r>
  <r>
    <x v="121"/>
    <s v="CUSTTYPE 1"/>
    <s v="CUSTIND 4"/>
    <s v="REGION 1"/>
    <x v="3"/>
    <x v="19"/>
    <s v="PRODTYPE 2"/>
    <s v="PRODMKT 5"/>
    <n v="3263"/>
    <n v="2186.21"/>
    <n v="6"/>
    <n v="2969.33"/>
    <n v="17815.98"/>
    <s v="SHIP REGION 4"/>
  </r>
  <r>
    <x v="145"/>
    <s v="CUSTTYPE 1"/>
    <s v="CUSTIND 3"/>
    <s v="REGION 1"/>
    <x v="1"/>
    <x v="8"/>
    <s v="PRODTYPE 1"/>
    <s v="PRODMKT 4"/>
    <n v="9526"/>
    <n v="6572.94"/>
    <n v="9"/>
    <n v="9144.9599999999991"/>
    <n v="82304.639999999985"/>
    <s v="SHIP REGION 8"/>
  </r>
  <r>
    <x v="100"/>
    <s v="CUSTTYPE 3"/>
    <s v="CUSTIND 4"/>
    <s v="REGION 7"/>
    <x v="3"/>
    <x v="5"/>
    <s v="PRODTYPE 4"/>
    <s v="PRODMKT 1"/>
    <n v="8989"/>
    <n v="5663.07"/>
    <n v="1"/>
    <n v="8359.7699999999986"/>
    <n v="8359.7699999999986"/>
    <s v="SHIP REGION 6"/>
  </r>
  <r>
    <x v="134"/>
    <s v="CUSTTYPE 1"/>
    <s v="CUSTIND 3"/>
    <s v="REGION 4"/>
    <x v="4"/>
    <x v="4"/>
    <s v="PRODTYPE 3"/>
    <s v="PRODMKT 5"/>
    <n v="23078"/>
    <n v="14769.92"/>
    <n v="3"/>
    <n v="20077.86"/>
    <n v="60233.58"/>
    <s v="SHIP REGION 7"/>
  </r>
  <r>
    <x v="98"/>
    <s v="CUSTTYPE 2"/>
    <s v="CUSTIND 5"/>
    <s v="REGION 3"/>
    <x v="4"/>
    <x v="7"/>
    <s v="PRODTYPE 4"/>
    <s v="PRODMKT 2"/>
    <n v="12004"/>
    <n v="8042.68"/>
    <n v="9"/>
    <n v="11163.72"/>
    <n v="100473.48"/>
    <s v="SHIP REGION 7"/>
  </r>
  <r>
    <x v="60"/>
    <s v="CUSTTYPE 3"/>
    <s v="CUSTIND 2"/>
    <s v="REGION 7"/>
    <x v="4"/>
    <x v="0"/>
    <s v="PRODTYPE 4"/>
    <s v="PRODMKT 7"/>
    <n v="4269"/>
    <n v="2561.4"/>
    <n v="1"/>
    <n v="3842.1"/>
    <n v="3842.1"/>
    <s v="SHIP REGION 7"/>
  </r>
  <r>
    <x v="71"/>
    <s v="CUSTTYPE 2"/>
    <s v="CUSTIND 5"/>
    <s v="REGION 1"/>
    <x v="1"/>
    <x v="2"/>
    <s v="PRODTYPE 1"/>
    <s v="PRODMKT 3"/>
    <n v="24110"/>
    <n v="16153.7"/>
    <n v="6"/>
    <n v="20975.7"/>
    <n v="125854.20000000001"/>
    <s v="SHIP REGION 1"/>
  </r>
  <r>
    <x v="154"/>
    <s v="CUSTTYPE 4"/>
    <s v="CUSTIND 5"/>
    <s v="REGION 7"/>
    <x v="1"/>
    <x v="1"/>
    <s v="PRODTYPE 3"/>
    <s v="PRODMKT 3"/>
    <n v="16064"/>
    <n v="10762.88"/>
    <n v="1"/>
    <n v="15260.8"/>
    <n v="15260.8"/>
    <s v="SHIP REGION 5"/>
  </r>
  <r>
    <x v="92"/>
    <s v="CUSTTYPE 3"/>
    <s v="CUSTIND 3"/>
    <s v="REGION 3"/>
    <x v="4"/>
    <x v="12"/>
    <s v="PRODTYPE 1"/>
    <s v="PRODMKT 3"/>
    <n v="18971"/>
    <n v="11762.02"/>
    <n v="3"/>
    <n v="18212.16"/>
    <n v="54636.479999999996"/>
    <s v="SHIP REGION 6"/>
  </r>
  <r>
    <x v="24"/>
    <s v="CUSTTYPE 4"/>
    <s v="CUSTIND 1"/>
    <s v="REGION 3"/>
    <x v="2"/>
    <x v="17"/>
    <s v="PRODTYPE 3"/>
    <s v="PRODMKT 4"/>
    <n v="2135"/>
    <n v="1174.25"/>
    <n v="2"/>
    <n v="1878.8"/>
    <n v="3757.6"/>
    <s v="SHIP REGION 2"/>
  </r>
  <r>
    <x v="82"/>
    <s v="CUSTTYPE 1"/>
    <s v="CUSTIND 2"/>
    <s v="REGION 4"/>
    <x v="2"/>
    <x v="4"/>
    <s v="PRODTYPE 3"/>
    <s v="PRODMKT 5"/>
    <n v="23078"/>
    <n v="14769.92"/>
    <n v="7"/>
    <n v="20308.64"/>
    <n v="142160.47999999998"/>
    <s v="SHIP REGION 3"/>
  </r>
  <r>
    <x v="68"/>
    <s v="CUSTTYPE 5"/>
    <s v="CUSTIND 2"/>
    <s v="REGION 4"/>
    <x v="2"/>
    <x v="6"/>
    <s v="PRODTYPE 1"/>
    <s v="PRODMKT 1"/>
    <n v="20386"/>
    <n v="14270.2"/>
    <n v="4"/>
    <n v="20182.14"/>
    <n v="80728.56"/>
    <s v="SHIP REGION 7"/>
  </r>
  <r>
    <x v="188"/>
    <s v="CUSTTYPE 4"/>
    <s v="CUSTIND 5"/>
    <s v="REGION 2"/>
    <x v="2"/>
    <x v="1"/>
    <s v="PRODTYPE 3"/>
    <s v="PRODMKT 3"/>
    <n v="16064"/>
    <n v="10762.88"/>
    <n v="6"/>
    <n v="14778.880000000001"/>
    <n v="88673.279999999999"/>
    <s v="SHIP REGION 1"/>
  </r>
  <r>
    <x v="121"/>
    <s v="CUSTTYPE 1"/>
    <s v="CUSTIND 4"/>
    <s v="REGION 1"/>
    <x v="3"/>
    <x v="18"/>
    <s v="PRODTYPE 1"/>
    <s v="PRODMKT 1"/>
    <n v="11568"/>
    <n v="8097.6"/>
    <n v="7"/>
    <n v="10064.16"/>
    <n v="70449.119999999995"/>
    <s v="SHIP REGION 3"/>
  </r>
  <r>
    <x v="1"/>
    <s v="CUSTTYPE 4"/>
    <s v="CUSTIND 5"/>
    <s v="REGION 1"/>
    <x v="2"/>
    <x v="15"/>
    <s v="PRODTYPE 1"/>
    <s v="PRODMKT 4"/>
    <n v="19568"/>
    <n v="12327.84"/>
    <n v="9"/>
    <n v="17415.52"/>
    <n v="156739.68"/>
    <s v="SHIP REGION 1"/>
  </r>
  <r>
    <x v="181"/>
    <s v="CUSTTYPE 1"/>
    <s v="CUSTIND 4"/>
    <s v="REGION 2"/>
    <x v="1"/>
    <x v="12"/>
    <s v="PRODTYPE 1"/>
    <s v="PRODMKT 3"/>
    <n v="18971"/>
    <n v="11762.02"/>
    <n v="6"/>
    <n v="16694.48"/>
    <n v="100166.88"/>
    <s v="SHIP REGION 2"/>
  </r>
  <r>
    <x v="155"/>
    <s v="CUSTTYPE 3"/>
    <s v="CUSTIND 5"/>
    <s v="REGION 1"/>
    <x v="3"/>
    <x v="14"/>
    <s v="PRODTYPE 2"/>
    <s v="PRODMKT 3"/>
    <n v="13223"/>
    <n v="8991.64"/>
    <n v="8"/>
    <n v="12694.08"/>
    <n v="101552.64"/>
    <s v="SHIP REGION 2"/>
  </r>
  <r>
    <x v="84"/>
    <s v="CUSTTYPE 5"/>
    <s v="CUSTIND 2"/>
    <s v="REGION 6"/>
    <x v="4"/>
    <x v="3"/>
    <s v="PRODTYPE 4"/>
    <s v="PRODMKT 5"/>
    <n v="10590"/>
    <n v="6671.7"/>
    <n v="4"/>
    <n v="9742.8000000000011"/>
    <n v="38971.200000000004"/>
    <s v="SHIP REGION 3"/>
  </r>
  <r>
    <x v="42"/>
    <s v="CUSTTYPE 4"/>
    <s v="CUSTIND 4"/>
    <s v="REGION 6"/>
    <x v="1"/>
    <x v="16"/>
    <s v="PRODTYPE 2"/>
    <s v="PRODMKT 3"/>
    <n v="6690"/>
    <n v="4080.9"/>
    <n v="6"/>
    <n v="6623.1"/>
    <n v="39738.600000000006"/>
    <s v="SHIP REGION 4"/>
  </r>
  <r>
    <x v="139"/>
    <s v="CUSTTYPE 2"/>
    <s v="CUSTIND 5"/>
    <s v="REGION 2"/>
    <x v="2"/>
    <x v="2"/>
    <s v="PRODTYPE 1"/>
    <s v="PRODMKT 3"/>
    <n v="24110"/>
    <n v="16153.7"/>
    <n v="5"/>
    <n v="21699"/>
    <n v="108495"/>
    <s v="SHIP REGION 5"/>
  </r>
  <r>
    <x v="149"/>
    <s v="CUSTTYPE 5"/>
    <s v="CUSTIND 2"/>
    <s v="REGION 2"/>
    <x v="3"/>
    <x v="18"/>
    <s v="PRODTYPE 1"/>
    <s v="PRODMKT 1"/>
    <n v="11568"/>
    <n v="8097.6"/>
    <n v="6"/>
    <n v="10873.92"/>
    <n v="65243.520000000004"/>
    <s v="SHIP REGION 1"/>
  </r>
  <r>
    <x v="112"/>
    <s v="CUSTTYPE 3"/>
    <s v="CUSTIND 2"/>
    <s v="REGION 7"/>
    <x v="1"/>
    <x v="15"/>
    <s v="PRODTYPE 1"/>
    <s v="PRODMKT 4"/>
    <n v="19568"/>
    <n v="12327.84"/>
    <n v="2"/>
    <n v="17611.2"/>
    <n v="35222.400000000001"/>
    <s v="SHIP REGION 4"/>
  </r>
  <r>
    <x v="117"/>
    <s v="CUSTTYPE 5"/>
    <s v="CUSTIND 1"/>
    <s v="REGION 1"/>
    <x v="2"/>
    <x v="5"/>
    <s v="PRODTYPE 4"/>
    <s v="PRODMKT 1"/>
    <n v="8989"/>
    <n v="5663.07"/>
    <n v="4"/>
    <n v="8809.2199999999993"/>
    <n v="35236.879999999997"/>
    <s v="SHIP REGION 7"/>
  </r>
  <r>
    <x v="43"/>
    <s v="CUSTTYPE 3"/>
    <s v="CUSTIND 5"/>
    <s v="REGION 6"/>
    <x v="4"/>
    <x v="12"/>
    <s v="PRODTYPE 1"/>
    <s v="PRODMKT 3"/>
    <n v="18971"/>
    <n v="11762.02"/>
    <n v="1"/>
    <n v="17453.32"/>
    <n v="17453.32"/>
    <s v="SHIP REGION 1"/>
  </r>
  <r>
    <x v="54"/>
    <s v="CUSTTYPE 1"/>
    <s v="CUSTIND 2"/>
    <s v="REGION 7"/>
    <x v="2"/>
    <x v="3"/>
    <s v="PRODTYPE 4"/>
    <s v="PRODMKT 5"/>
    <n v="10590"/>
    <n v="6671.7"/>
    <n v="8"/>
    <n v="9636.9"/>
    <n v="77095.199999999997"/>
    <s v="SHIP REGION 8"/>
  </r>
  <r>
    <x v="7"/>
    <s v="CUSTTYPE 3"/>
    <s v="CUSTIND 1"/>
    <s v="REGION 1"/>
    <x v="1"/>
    <x v="18"/>
    <s v="PRODTYPE 1"/>
    <s v="PRODMKT 1"/>
    <n v="11568"/>
    <n v="8097.6"/>
    <n v="1"/>
    <n v="9948.48"/>
    <n v="9948.48"/>
    <s v="SHIP REGION 8"/>
  </r>
  <r>
    <x v="189"/>
    <s v="CUSTTYPE 1"/>
    <s v="CUSTIND 3"/>
    <s v="REGION 4"/>
    <x v="1"/>
    <x v="19"/>
    <s v="PRODTYPE 2"/>
    <s v="PRODMKT 5"/>
    <n v="3263"/>
    <n v="2186.21"/>
    <n v="7"/>
    <n v="2773.5499999999997"/>
    <n v="19414.849999999999"/>
    <s v="SHIP REGION 3"/>
  </r>
  <r>
    <x v="115"/>
    <s v="CUSTTYPE 4"/>
    <s v="CUSTIND 3"/>
    <s v="REGION 5"/>
    <x v="2"/>
    <x v="14"/>
    <s v="PRODTYPE 2"/>
    <s v="PRODMKT 3"/>
    <n v="13223"/>
    <n v="8991.64"/>
    <n v="7"/>
    <n v="12958.539999999999"/>
    <n v="90709.78"/>
    <s v="SHIP REGION 2"/>
  </r>
  <r>
    <x v="75"/>
    <s v="CUSTTYPE 1"/>
    <s v="CUSTIND 4"/>
    <s v="REGION 4"/>
    <x v="1"/>
    <x v="19"/>
    <s v="PRODTYPE 2"/>
    <s v="PRODMKT 5"/>
    <n v="3263"/>
    <n v="2186.21"/>
    <n v="1"/>
    <n v="3230.37"/>
    <n v="3230.37"/>
    <s v="SHIP REGION 3"/>
  </r>
  <r>
    <x v="147"/>
    <s v="CUSTTYPE 4"/>
    <s v="CUSTIND 5"/>
    <s v="REGION 8"/>
    <x v="3"/>
    <x v="18"/>
    <s v="PRODTYPE 1"/>
    <s v="PRODMKT 1"/>
    <n v="11568"/>
    <n v="8097.6"/>
    <n v="7"/>
    <n v="9832.7999999999993"/>
    <n v="68829.599999999991"/>
    <s v="SHIP REGION 4"/>
  </r>
  <r>
    <x v="152"/>
    <s v="CUSTTYPE 4"/>
    <s v="CUSTIND 5"/>
    <s v="REGION 7"/>
    <x v="3"/>
    <x v="6"/>
    <s v="PRODTYPE 1"/>
    <s v="PRODMKT 1"/>
    <n v="20386"/>
    <n v="14270.2"/>
    <n v="6"/>
    <n v="17735.82"/>
    <n v="106414.92"/>
    <s v="SHIP REGION 7"/>
  </r>
  <r>
    <x v="86"/>
    <s v="CUSTTYPE 2"/>
    <s v="CUSTIND 2"/>
    <s v="REGION 6"/>
    <x v="3"/>
    <x v="17"/>
    <s v="PRODTYPE 3"/>
    <s v="PRODMKT 4"/>
    <n v="2135"/>
    <n v="1174.25"/>
    <n v="2"/>
    <n v="2006.8999999999999"/>
    <n v="4013.7999999999997"/>
    <s v="SHIP REGION 4"/>
  </r>
  <r>
    <x v="189"/>
    <s v="CUSTTYPE 1"/>
    <s v="CUSTIND 3"/>
    <s v="REGION 4"/>
    <x v="4"/>
    <x v="0"/>
    <s v="PRODTYPE 4"/>
    <s v="PRODMKT 7"/>
    <n v="4269"/>
    <n v="2561.4"/>
    <n v="2"/>
    <n v="3927.48"/>
    <n v="7854.96"/>
    <s v="SHIP REGION 4"/>
  </r>
  <r>
    <x v="140"/>
    <s v="CUSTTYPE 3"/>
    <s v="CUSTIND 3"/>
    <s v="REGION 5"/>
    <x v="3"/>
    <x v="11"/>
    <s v="PRODTYPE 2"/>
    <s v="PRODMKT 2"/>
    <n v="22050"/>
    <n v="15435"/>
    <n v="1"/>
    <n v="19404"/>
    <n v="19404"/>
    <s v="SHIP REGION 7"/>
  </r>
  <r>
    <x v="2"/>
    <s v="CUSTTYPE 3"/>
    <s v="CUSTIND 4"/>
    <s v="REGION 6"/>
    <x v="1"/>
    <x v="12"/>
    <s v="PRODTYPE 1"/>
    <s v="PRODMKT 3"/>
    <n v="18971"/>
    <n v="11762.02"/>
    <n v="3"/>
    <n v="18781.29"/>
    <n v="56343.87"/>
    <s v="SHIP REGION 7"/>
  </r>
  <r>
    <x v="190"/>
    <s v="CUSTTYPE 1"/>
    <s v="CUSTIND 4"/>
    <s v="REGION 2"/>
    <x v="4"/>
    <x v="2"/>
    <s v="PRODTYPE 1"/>
    <s v="PRODMKT 3"/>
    <n v="24110"/>
    <n v="16153.7"/>
    <n v="4"/>
    <n v="23868.9"/>
    <n v="95475.6"/>
    <s v="SHIP REGION 1"/>
  </r>
  <r>
    <x v="46"/>
    <s v="CUSTTYPE 1"/>
    <s v="CUSTIND 2"/>
    <s v="REGION 8"/>
    <x v="4"/>
    <x v="3"/>
    <s v="PRODTYPE 4"/>
    <s v="PRODMKT 5"/>
    <n v="10590"/>
    <n v="6671.7"/>
    <n v="9"/>
    <n v="9213.2999999999993"/>
    <n v="82919.7"/>
    <s v="SHIP REGION 4"/>
  </r>
  <r>
    <x v="160"/>
    <s v="CUSTTYPE 3"/>
    <s v="CUSTIND 1"/>
    <s v="REGION 7"/>
    <x v="4"/>
    <x v="6"/>
    <s v="PRODTYPE 1"/>
    <s v="PRODMKT 1"/>
    <n v="20386"/>
    <n v="14270.2"/>
    <n v="3"/>
    <n v="17939.68"/>
    <n v="53819.040000000001"/>
    <s v="SHIP REGION 8"/>
  </r>
  <r>
    <x v="114"/>
    <s v="CUSTTYPE 2"/>
    <s v="CUSTIND 5"/>
    <s v="REGION 6"/>
    <x v="2"/>
    <x v="7"/>
    <s v="PRODTYPE 4"/>
    <s v="PRODMKT 2"/>
    <n v="12004"/>
    <n v="8042.68"/>
    <n v="5"/>
    <n v="11403.8"/>
    <n v="57019"/>
    <s v="SHIP REGION 6"/>
  </r>
  <r>
    <x v="159"/>
    <s v="CUSTTYPE 2"/>
    <s v="CUSTIND 3"/>
    <s v="REGION 6"/>
    <x v="3"/>
    <x v="11"/>
    <s v="PRODTYPE 2"/>
    <s v="PRODMKT 2"/>
    <n v="22050"/>
    <n v="15435"/>
    <n v="2"/>
    <n v="18742.5"/>
    <n v="37485"/>
    <s v="SHIP REGION 8"/>
  </r>
  <r>
    <x v="154"/>
    <s v="CUSTTYPE 4"/>
    <s v="CUSTIND 5"/>
    <s v="REGION 7"/>
    <x v="4"/>
    <x v="12"/>
    <s v="PRODTYPE 1"/>
    <s v="PRODMKT 3"/>
    <n v="18971"/>
    <n v="11762.02"/>
    <n v="9"/>
    <n v="17073.900000000001"/>
    <n v="153665.1"/>
    <s v="SHIP REGION 3"/>
  </r>
  <r>
    <x v="55"/>
    <s v="CUSTTYPE 2"/>
    <s v="CUSTIND 4"/>
    <s v="REGION 8"/>
    <x v="4"/>
    <x v="9"/>
    <s v="PRODTYPE 1"/>
    <s v="PRODMKT 4"/>
    <n v="21670"/>
    <n v="15169"/>
    <n v="8"/>
    <n v="21453.3"/>
    <n v="171626.4"/>
    <s v="SHIP REGION 5"/>
  </r>
  <r>
    <x v="78"/>
    <s v="CUSTTYPE 4"/>
    <s v="CUSTIND 4"/>
    <s v="REGION 8"/>
    <x v="2"/>
    <x v="0"/>
    <s v="PRODTYPE 4"/>
    <s v="PRODMKT 7"/>
    <n v="4269"/>
    <n v="2561.4"/>
    <n v="6"/>
    <n v="3756.72"/>
    <n v="22540.32"/>
    <s v="SHIP REGION 2"/>
  </r>
  <r>
    <x v="114"/>
    <s v="CUSTTYPE 2"/>
    <s v="CUSTIND 5"/>
    <s v="REGION 6"/>
    <x v="2"/>
    <x v="18"/>
    <s v="PRODTYPE 1"/>
    <s v="PRODMKT 1"/>
    <n v="11568"/>
    <n v="8097.6"/>
    <n v="4"/>
    <n v="10064.16"/>
    <n v="40256.639999999999"/>
    <s v="SHIP REGION 2"/>
  </r>
  <r>
    <x v="190"/>
    <s v="CUSTTYPE 1"/>
    <s v="CUSTIND 4"/>
    <s v="REGION 2"/>
    <x v="3"/>
    <x v="6"/>
    <s v="PRODTYPE 1"/>
    <s v="PRODMKT 1"/>
    <n v="20386"/>
    <n v="14270.2"/>
    <n v="8"/>
    <n v="17328.099999999999"/>
    <n v="138624.79999999999"/>
    <s v="SHIP REGION 4"/>
  </r>
  <r>
    <x v="72"/>
    <s v="CUSTTYPE 3"/>
    <s v="CUSTIND 2"/>
    <s v="REGION 8"/>
    <x v="1"/>
    <x v="3"/>
    <s v="PRODTYPE 4"/>
    <s v="PRODMKT 5"/>
    <n v="10590"/>
    <n v="6671.7"/>
    <n v="8"/>
    <n v="9425.1"/>
    <n v="75400.800000000003"/>
    <s v="SHIP REGION 7"/>
  </r>
  <r>
    <x v="124"/>
    <s v="CUSTTYPE 5"/>
    <s v="CUSTIND 3"/>
    <s v="REGION 1"/>
    <x v="1"/>
    <x v="1"/>
    <s v="PRODTYPE 3"/>
    <s v="PRODMKT 3"/>
    <n v="16064"/>
    <n v="10762.88"/>
    <n v="5"/>
    <n v="15903.36"/>
    <n v="79516.800000000003"/>
    <s v="SHIP REGION 3"/>
  </r>
  <r>
    <x v="133"/>
    <s v="CUSTTYPE 4"/>
    <s v="CUSTIND 4"/>
    <s v="REGION 4"/>
    <x v="4"/>
    <x v="18"/>
    <s v="PRODTYPE 1"/>
    <s v="PRODMKT 1"/>
    <n v="11568"/>
    <n v="8097.6"/>
    <n v="9"/>
    <n v="11336.64"/>
    <n v="102029.75999999999"/>
    <s v="SHIP REGION 2"/>
  </r>
  <r>
    <x v="112"/>
    <s v="CUSTTYPE 3"/>
    <s v="CUSTIND 2"/>
    <s v="REGION 7"/>
    <x v="4"/>
    <x v="2"/>
    <s v="PRODTYPE 1"/>
    <s v="PRODMKT 3"/>
    <n v="24110"/>
    <n v="16153.7"/>
    <n v="7"/>
    <n v="21699"/>
    <n v="151893"/>
    <s v="SHIP REGION 3"/>
  </r>
  <r>
    <x v="138"/>
    <s v="CUSTTYPE 4"/>
    <s v="CUSTIND 3"/>
    <s v="REGION 1"/>
    <x v="4"/>
    <x v="12"/>
    <s v="PRODTYPE 1"/>
    <s v="PRODMKT 3"/>
    <n v="18971"/>
    <n v="11762.02"/>
    <n v="1"/>
    <n v="18591.579999999998"/>
    <n v="18591.579999999998"/>
    <s v="SHIP REGION 7"/>
  </r>
  <r>
    <x v="110"/>
    <s v="CUSTTYPE 3"/>
    <s v="CUSTIND 3"/>
    <s v="REGION 3"/>
    <x v="4"/>
    <x v="8"/>
    <s v="PRODTYPE 1"/>
    <s v="PRODMKT 4"/>
    <n v="9526"/>
    <n v="6572.94"/>
    <n v="2"/>
    <n v="9049.6999999999989"/>
    <n v="18099.399999999998"/>
    <s v="SHIP REGION 2"/>
  </r>
  <r>
    <x v="184"/>
    <s v="CUSTTYPE 2"/>
    <s v="CUSTIND 2"/>
    <s v="REGION 3"/>
    <x v="3"/>
    <x v="10"/>
    <s v="PRODTYPE 4"/>
    <s v="PRODMKT 5"/>
    <n v="24315"/>
    <n v="14589"/>
    <n v="6"/>
    <n v="24071.85"/>
    <n v="144431.09999999998"/>
    <s v="SHIP REGION 7"/>
  </r>
  <r>
    <x v="184"/>
    <s v="CUSTTYPE 2"/>
    <s v="CUSTIND 2"/>
    <s v="REGION 3"/>
    <x v="2"/>
    <x v="17"/>
    <s v="PRODTYPE 3"/>
    <s v="PRODMKT 4"/>
    <n v="2135"/>
    <n v="1174.25"/>
    <n v="2"/>
    <n v="1921.5"/>
    <n v="3843"/>
    <s v="SHIP REGION 8"/>
  </r>
  <r>
    <x v="184"/>
    <s v="CUSTTYPE 2"/>
    <s v="CUSTIND 2"/>
    <s v="REGION 3"/>
    <x v="1"/>
    <x v="3"/>
    <s v="PRODTYPE 4"/>
    <s v="PRODMKT 5"/>
    <n v="10590"/>
    <n v="6671.7"/>
    <n v="9"/>
    <n v="9531"/>
    <n v="85779"/>
    <s v="SHIP REGION 1"/>
  </r>
  <r>
    <x v="135"/>
    <s v="CUSTTYPE 2"/>
    <s v="CUSTIND 4"/>
    <s v="REGION 8"/>
    <x v="2"/>
    <x v="12"/>
    <s v="PRODTYPE 1"/>
    <s v="PRODMKT 3"/>
    <n v="18971"/>
    <n v="11762.02"/>
    <n v="7"/>
    <n v="17453.32"/>
    <n v="122173.23999999999"/>
    <s v="SHIP REGION 8"/>
  </r>
  <r>
    <x v="91"/>
    <s v="CUSTTYPE 2"/>
    <s v="CUSTIND 2"/>
    <s v="REGION 2"/>
    <x v="3"/>
    <x v="1"/>
    <s v="PRODTYPE 3"/>
    <s v="PRODMKT 3"/>
    <n v="16064"/>
    <n v="10762.88"/>
    <n v="5"/>
    <n v="14778.880000000001"/>
    <n v="73894.400000000009"/>
    <s v="SHIP REGION 5"/>
  </r>
  <r>
    <x v="75"/>
    <s v="CUSTTYPE 1"/>
    <s v="CUSTIND 4"/>
    <s v="REGION 4"/>
    <x v="1"/>
    <x v="2"/>
    <s v="PRODTYPE 1"/>
    <s v="PRODMKT 3"/>
    <n v="24110"/>
    <n v="16153.7"/>
    <n v="6"/>
    <n v="23386.7"/>
    <n v="140320.20000000001"/>
    <s v="SHIP REGION 4"/>
  </r>
  <r>
    <x v="10"/>
    <s v="CUSTTYPE 5"/>
    <s v="CUSTIND 4"/>
    <s v="REGION 5"/>
    <x v="2"/>
    <x v="18"/>
    <s v="PRODTYPE 1"/>
    <s v="PRODMKT 1"/>
    <n v="11568"/>
    <n v="8097.6"/>
    <n v="3"/>
    <n v="10642.560000000001"/>
    <n v="31927.680000000004"/>
    <s v="SHIP REGION 1"/>
  </r>
  <r>
    <x v="65"/>
    <s v="CUSTTYPE 1"/>
    <s v="CUSTIND 2"/>
    <s v="REGION 6"/>
    <x v="3"/>
    <x v="10"/>
    <s v="PRODTYPE 4"/>
    <s v="PRODMKT 5"/>
    <n v="24315"/>
    <n v="14589"/>
    <n v="6"/>
    <n v="20910.900000000001"/>
    <n v="125465.40000000001"/>
    <s v="SHIP REGION 6"/>
  </r>
  <r>
    <x v="10"/>
    <s v="CUSTTYPE 5"/>
    <s v="CUSTIND 4"/>
    <s v="REGION 5"/>
    <x v="4"/>
    <x v="2"/>
    <s v="PRODTYPE 1"/>
    <s v="PRODMKT 3"/>
    <n v="24110"/>
    <n v="16153.7"/>
    <n v="9"/>
    <n v="22422.3"/>
    <n v="201800.69999999998"/>
    <s v="SHIP REGION 3"/>
  </r>
  <r>
    <x v="85"/>
    <s v="CUSTTYPE 4"/>
    <s v="CUSTIND 1"/>
    <s v="REGION 7"/>
    <x v="4"/>
    <x v="15"/>
    <s v="PRODTYPE 1"/>
    <s v="PRODMKT 4"/>
    <n v="19568"/>
    <n v="12327.84"/>
    <n v="9"/>
    <n v="17024.16"/>
    <n v="153217.44"/>
    <s v="SHIP REGION 3"/>
  </r>
  <r>
    <x v="116"/>
    <s v="CUSTTYPE 5"/>
    <s v="CUSTIND 2"/>
    <s v="REGION 3"/>
    <x v="4"/>
    <x v="5"/>
    <s v="PRODTYPE 4"/>
    <s v="PRODMKT 1"/>
    <n v="8989"/>
    <n v="5663.07"/>
    <n v="3"/>
    <n v="8000.21"/>
    <n v="24000.63"/>
    <s v="SHIP REGION 6"/>
  </r>
  <r>
    <x v="132"/>
    <s v="CUSTTYPE 5"/>
    <s v="CUSTIND 2"/>
    <s v="REGION 8"/>
    <x v="1"/>
    <x v="9"/>
    <s v="PRODTYPE 1"/>
    <s v="PRODMKT 4"/>
    <n v="21670"/>
    <n v="15169"/>
    <n v="1"/>
    <n v="20586.5"/>
    <n v="20586.5"/>
    <s v="SHIP REGION 2"/>
  </r>
  <r>
    <x v="157"/>
    <s v="CUSTTYPE 2"/>
    <s v="CUSTIND 1"/>
    <s v="REGION 2"/>
    <x v="1"/>
    <x v="9"/>
    <s v="PRODTYPE 1"/>
    <s v="PRODMKT 4"/>
    <n v="21670"/>
    <n v="15169"/>
    <n v="1"/>
    <n v="19503"/>
    <n v="19503"/>
    <s v="SHIP REGION 8"/>
  </r>
  <r>
    <x v="179"/>
    <s v="CUSTTYPE 4"/>
    <s v="CUSTIND 5"/>
    <s v="REGION 5"/>
    <x v="1"/>
    <x v="16"/>
    <s v="PRODTYPE 2"/>
    <s v="PRODMKT 3"/>
    <n v="6690"/>
    <n v="4080.9"/>
    <n v="8"/>
    <n v="6422.4"/>
    <n v="51379.199999999997"/>
    <s v="SHIP REGION 5"/>
  </r>
  <r>
    <x v="154"/>
    <s v="CUSTTYPE 4"/>
    <s v="CUSTIND 5"/>
    <s v="REGION 7"/>
    <x v="1"/>
    <x v="6"/>
    <s v="PRODTYPE 1"/>
    <s v="PRODMKT 1"/>
    <n v="20386"/>
    <n v="14270.2"/>
    <n v="1"/>
    <n v="18958.98"/>
    <n v="18958.98"/>
    <s v="SHIP REGION 7"/>
  </r>
  <r>
    <x v="178"/>
    <s v="CUSTTYPE 5"/>
    <s v="CUSTIND 4"/>
    <s v="REGION 1"/>
    <x v="4"/>
    <x v="18"/>
    <s v="PRODTYPE 1"/>
    <s v="PRODMKT 1"/>
    <n v="11568"/>
    <n v="8097.6"/>
    <n v="6"/>
    <n v="9832.7999999999993"/>
    <n v="58996.799999999996"/>
    <s v="SHIP REGION 1"/>
  </r>
  <r>
    <x v="183"/>
    <s v="CUSTTYPE 5"/>
    <s v="CUSTIND 4"/>
    <s v="REGION 3"/>
    <x v="1"/>
    <x v="18"/>
    <s v="PRODTYPE 1"/>
    <s v="PRODMKT 1"/>
    <n v="11568"/>
    <n v="8097.6"/>
    <n v="7"/>
    <n v="10295.52"/>
    <n v="72068.639999999999"/>
    <s v="SHIP REGION 2"/>
  </r>
  <r>
    <x v="112"/>
    <s v="CUSTTYPE 3"/>
    <s v="CUSTIND 2"/>
    <s v="REGION 7"/>
    <x v="1"/>
    <x v="6"/>
    <s v="PRODTYPE 1"/>
    <s v="PRODMKT 1"/>
    <n v="20386"/>
    <n v="14270.2"/>
    <n v="2"/>
    <n v="17531.96"/>
    <n v="35063.919999999998"/>
    <s v="SHIP REGION 6"/>
  </r>
  <r>
    <x v="55"/>
    <s v="CUSTTYPE 2"/>
    <s v="CUSTIND 4"/>
    <s v="REGION 8"/>
    <x v="1"/>
    <x v="16"/>
    <s v="PRODTYPE 2"/>
    <s v="PRODMKT 3"/>
    <n v="6690"/>
    <n v="4080.9"/>
    <n v="1"/>
    <n v="6623.1"/>
    <n v="6623.1"/>
    <s v="SHIP REGION 1"/>
  </r>
  <r>
    <x v="121"/>
    <s v="CUSTTYPE 1"/>
    <s v="CUSTIND 4"/>
    <s v="REGION 1"/>
    <x v="2"/>
    <x v="5"/>
    <s v="PRODTYPE 4"/>
    <s v="PRODMKT 1"/>
    <n v="8989"/>
    <n v="5663.07"/>
    <n v="1"/>
    <n v="8359.7699999999986"/>
    <n v="8359.7699999999986"/>
    <s v="SHIP REGION 2"/>
  </r>
  <r>
    <x v="2"/>
    <s v="CUSTTYPE 3"/>
    <s v="CUSTIND 4"/>
    <s v="REGION 6"/>
    <x v="2"/>
    <x v="6"/>
    <s v="PRODTYPE 1"/>
    <s v="PRODMKT 1"/>
    <n v="20386"/>
    <n v="14270.2"/>
    <n v="9"/>
    <n v="19774.419999999998"/>
    <n v="177969.77999999997"/>
    <s v="SHIP REGION 6"/>
  </r>
  <r>
    <x v="68"/>
    <s v="CUSTTYPE 5"/>
    <s v="CUSTIND 2"/>
    <s v="REGION 4"/>
    <x v="3"/>
    <x v="1"/>
    <s v="PRODTYPE 3"/>
    <s v="PRODMKT 3"/>
    <n v="16064"/>
    <n v="10762.88"/>
    <n v="8"/>
    <n v="15260.8"/>
    <n v="122086.39999999999"/>
    <s v="SHIP REGION 3"/>
  </r>
  <r>
    <x v="95"/>
    <s v="CUSTTYPE 1"/>
    <s v="CUSTIND 2"/>
    <s v="REGION 7"/>
    <x v="4"/>
    <x v="17"/>
    <s v="PRODTYPE 3"/>
    <s v="PRODMKT 4"/>
    <n v="2135"/>
    <n v="1174.25"/>
    <n v="9"/>
    <n v="2006.8999999999999"/>
    <n v="18062.099999999999"/>
    <s v="SHIP REGION 8"/>
  </r>
  <r>
    <x v="47"/>
    <s v="CUSTTYPE 2"/>
    <s v="CUSTIND 5"/>
    <s v="REGION 6"/>
    <x v="2"/>
    <x v="1"/>
    <s v="PRODTYPE 3"/>
    <s v="PRODMKT 3"/>
    <n v="16064"/>
    <n v="10762.88"/>
    <n v="9"/>
    <n v="15100.16"/>
    <n v="135901.44"/>
    <s v="SHIP REGION 5"/>
  </r>
  <r>
    <x v="51"/>
    <s v="CUSTTYPE 2"/>
    <s v="CUSTIND 5"/>
    <s v="REGION 5"/>
    <x v="3"/>
    <x v="16"/>
    <s v="PRODTYPE 2"/>
    <s v="PRODMKT 3"/>
    <n v="6690"/>
    <n v="4080.9"/>
    <n v="6"/>
    <n v="6288.5999999999995"/>
    <n v="37731.599999999999"/>
    <s v="SHIP REGION 1"/>
  </r>
  <r>
    <x v="188"/>
    <s v="CUSTTYPE 4"/>
    <s v="CUSTIND 5"/>
    <s v="REGION 2"/>
    <x v="2"/>
    <x v="12"/>
    <s v="PRODTYPE 1"/>
    <s v="PRODMKT 3"/>
    <n v="18971"/>
    <n v="11762.02"/>
    <n v="9"/>
    <n v="17832.739999999998"/>
    <n v="160494.65999999997"/>
    <s v="SHIP REGION 8"/>
  </r>
  <r>
    <x v="127"/>
    <s v="CUSTTYPE 5"/>
    <s v="CUSTIND 2"/>
    <s v="REGION 2"/>
    <x v="3"/>
    <x v="5"/>
    <s v="PRODTYPE 4"/>
    <s v="PRODMKT 1"/>
    <n v="8989"/>
    <n v="5663.07"/>
    <n v="3"/>
    <n v="7640.65"/>
    <n v="22921.949999999997"/>
    <s v="SHIP REGION 3"/>
  </r>
  <r>
    <x v="166"/>
    <s v="CUSTTYPE 2"/>
    <s v="CUSTIND 2"/>
    <s v="REGION 2"/>
    <x v="2"/>
    <x v="8"/>
    <s v="PRODTYPE 1"/>
    <s v="PRODMKT 4"/>
    <n v="9526"/>
    <n v="6572.94"/>
    <n v="6"/>
    <n v="9240.2199999999993"/>
    <n v="55441.319999999992"/>
    <s v="SHIP REGION 2"/>
  </r>
  <r>
    <x v="102"/>
    <s v="CUSTTYPE 5"/>
    <s v="CUSTIND 4"/>
    <s v="REGION 2"/>
    <x v="4"/>
    <x v="18"/>
    <s v="PRODTYPE 1"/>
    <s v="PRODMKT 1"/>
    <n v="11568"/>
    <n v="8097.6"/>
    <n v="3"/>
    <n v="10758.24"/>
    <n v="32274.720000000001"/>
    <s v="SHIP REGION 3"/>
  </r>
  <r>
    <x v="136"/>
    <s v="CUSTTYPE 5"/>
    <s v="CUSTIND 2"/>
    <s v="REGION 2"/>
    <x v="3"/>
    <x v="0"/>
    <s v="PRODTYPE 4"/>
    <s v="PRODMKT 7"/>
    <n v="4269"/>
    <n v="2561.4"/>
    <n v="7"/>
    <n v="4098.24"/>
    <n v="28687.68"/>
    <s v="SHIP REGION 2"/>
  </r>
  <r>
    <x v="69"/>
    <s v="CUSTTYPE 2"/>
    <s v="CUSTIND 4"/>
    <s v="REGION 6"/>
    <x v="4"/>
    <x v="17"/>
    <s v="PRODTYPE 3"/>
    <s v="PRODMKT 4"/>
    <n v="2135"/>
    <n v="1174.25"/>
    <n v="1"/>
    <n v="1942.8500000000001"/>
    <n v="1942.8500000000001"/>
    <s v="SHIP REGION 8"/>
  </r>
  <r>
    <x v="143"/>
    <s v="CUSTTYPE 4"/>
    <s v="CUSTIND 5"/>
    <s v="REGION 4"/>
    <x v="4"/>
    <x v="11"/>
    <s v="PRODTYPE 2"/>
    <s v="PRODMKT 2"/>
    <n v="22050"/>
    <n v="15435"/>
    <n v="5"/>
    <n v="20286"/>
    <n v="101430"/>
    <s v="SHIP REGION 2"/>
  </r>
  <r>
    <x v="40"/>
    <s v="CUSTTYPE 1"/>
    <s v="CUSTIND 4"/>
    <s v="REGION 2"/>
    <x v="3"/>
    <x v="3"/>
    <s v="PRODTYPE 4"/>
    <s v="PRODMKT 5"/>
    <n v="10590"/>
    <n v="6671.7"/>
    <n v="8"/>
    <n v="9213.2999999999993"/>
    <n v="73706.399999999994"/>
    <s v="SHIP REGION 8"/>
  </r>
  <r>
    <x v="59"/>
    <s v="CUSTTYPE 2"/>
    <s v="CUSTIND 3"/>
    <s v="REGION 3"/>
    <x v="4"/>
    <x v="19"/>
    <s v="PRODTYPE 2"/>
    <s v="PRODMKT 5"/>
    <n v="3263"/>
    <n v="2186.21"/>
    <n v="1"/>
    <n v="3001.96"/>
    <n v="3001.96"/>
    <s v="SHIP REGION 7"/>
  </r>
  <r>
    <x v="140"/>
    <s v="CUSTTYPE 3"/>
    <s v="CUSTIND 3"/>
    <s v="REGION 5"/>
    <x v="2"/>
    <x v="1"/>
    <s v="PRODTYPE 3"/>
    <s v="PRODMKT 3"/>
    <n v="16064"/>
    <n v="10762.88"/>
    <n v="8"/>
    <n v="13815.039999999999"/>
    <n v="110520.31999999999"/>
    <s v="SHIP REGION 1"/>
  </r>
  <r>
    <x v="159"/>
    <s v="CUSTTYPE 2"/>
    <s v="CUSTIND 3"/>
    <s v="REGION 6"/>
    <x v="3"/>
    <x v="1"/>
    <s v="PRODTYPE 3"/>
    <s v="PRODMKT 3"/>
    <n v="16064"/>
    <n v="10762.88"/>
    <n v="3"/>
    <n v="14618.24"/>
    <n v="43854.720000000001"/>
    <s v="SHIP REGION 7"/>
  </r>
  <r>
    <x v="28"/>
    <s v="CUSTTYPE 5"/>
    <s v="CUSTIND 5"/>
    <s v="REGION 1"/>
    <x v="4"/>
    <x v="5"/>
    <s v="PRODTYPE 4"/>
    <s v="PRODMKT 1"/>
    <n v="8989"/>
    <n v="5663.07"/>
    <n v="6"/>
    <n v="7910.32"/>
    <n v="47461.919999999998"/>
    <s v="SHIP REGION 6"/>
  </r>
  <r>
    <x v="127"/>
    <s v="CUSTTYPE 5"/>
    <s v="CUSTIND 2"/>
    <s v="REGION 2"/>
    <x v="1"/>
    <x v="0"/>
    <s v="PRODTYPE 4"/>
    <s v="PRODMKT 7"/>
    <n v="4269"/>
    <n v="2561.4"/>
    <n v="4"/>
    <n v="4140.93"/>
    <n v="16563.72"/>
    <s v="SHIP REGION 6"/>
  </r>
  <r>
    <x v="180"/>
    <s v="CUSTTYPE 1"/>
    <s v="CUSTIND 1"/>
    <s v="REGION 5"/>
    <x v="3"/>
    <x v="10"/>
    <s v="PRODTYPE 4"/>
    <s v="PRODMKT 5"/>
    <n v="24315"/>
    <n v="14589"/>
    <n v="8"/>
    <n v="21883.5"/>
    <n v="175068"/>
    <s v="SHIP REGION 2"/>
  </r>
  <r>
    <x v="78"/>
    <s v="CUSTTYPE 4"/>
    <s v="CUSTIND 4"/>
    <s v="REGION 8"/>
    <x v="3"/>
    <x v="14"/>
    <s v="PRODTYPE 2"/>
    <s v="PRODMKT 3"/>
    <n v="13223"/>
    <n v="8991.64"/>
    <n v="2"/>
    <n v="12561.849999999999"/>
    <n v="25123.699999999997"/>
    <s v="SHIP REGION 5"/>
  </r>
  <r>
    <x v="3"/>
    <s v="CUSTTYPE 1"/>
    <s v="CUSTIND 4"/>
    <s v="REGION 2"/>
    <x v="3"/>
    <x v="13"/>
    <s v="PRODTYPE 1"/>
    <s v="PRODMKT 3"/>
    <n v="16325"/>
    <n v="10611.25"/>
    <n v="4"/>
    <n v="16161.75"/>
    <n v="64647"/>
    <s v="SHIP REGION 1"/>
  </r>
  <r>
    <x v="123"/>
    <s v="CUSTTYPE 4"/>
    <s v="CUSTIND 4"/>
    <s v="REGION 2"/>
    <x v="2"/>
    <x v="0"/>
    <s v="PRODTYPE 4"/>
    <s v="PRODMKT 7"/>
    <n v="4269"/>
    <n v="2561.4"/>
    <n v="9"/>
    <n v="4055.5499999999997"/>
    <n v="36499.949999999997"/>
    <s v="SHIP REGION 4"/>
  </r>
  <r>
    <x v="93"/>
    <s v="CUSTTYPE 4"/>
    <s v="CUSTIND 5"/>
    <s v="REGION 7"/>
    <x v="2"/>
    <x v="10"/>
    <s v="PRODTYPE 4"/>
    <s v="PRODMKT 5"/>
    <n v="24315"/>
    <n v="14589"/>
    <n v="7"/>
    <n v="21397.200000000001"/>
    <n v="149780.4"/>
    <s v="SHIP REGION 8"/>
  </r>
  <r>
    <x v="191"/>
    <s v="CUSTTYPE 1"/>
    <s v="CUSTIND 4"/>
    <s v="REGION 5"/>
    <x v="4"/>
    <x v="1"/>
    <s v="PRODTYPE 3"/>
    <s v="PRODMKT 3"/>
    <n v="16064"/>
    <n v="10762.88"/>
    <n v="9"/>
    <n v="15742.72"/>
    <n v="141684.47999999998"/>
    <s v="SHIP REGION 1"/>
  </r>
  <r>
    <x v="192"/>
    <s v="CUSTTYPE 4"/>
    <s v="CUSTIND 3"/>
    <s v="REGION 7"/>
    <x v="4"/>
    <x v="19"/>
    <s v="PRODTYPE 2"/>
    <s v="PRODMKT 5"/>
    <n v="3263"/>
    <n v="2186.21"/>
    <n v="2"/>
    <n v="3001.96"/>
    <n v="6003.92"/>
    <s v="SHIP REGION 6"/>
  </r>
  <r>
    <x v="189"/>
    <s v="CUSTTYPE 1"/>
    <s v="CUSTIND 3"/>
    <s v="REGION 4"/>
    <x v="3"/>
    <x v="2"/>
    <s v="PRODTYPE 1"/>
    <s v="PRODMKT 3"/>
    <n v="24110"/>
    <n v="16153.7"/>
    <n v="5"/>
    <n v="23145.599999999999"/>
    <n v="115728"/>
    <s v="SHIP REGION 4"/>
  </r>
  <r>
    <x v="172"/>
    <s v="CUSTTYPE 1"/>
    <s v="CUSTIND 3"/>
    <s v="REGION 5"/>
    <x v="4"/>
    <x v="19"/>
    <s v="PRODTYPE 2"/>
    <s v="PRODMKT 5"/>
    <n v="3263"/>
    <n v="2186.21"/>
    <n v="9"/>
    <n v="2806.18"/>
    <n v="25255.62"/>
    <s v="SHIP REGION 7"/>
  </r>
  <r>
    <x v="153"/>
    <s v="CUSTTYPE 2"/>
    <s v="CUSTIND 3"/>
    <s v="REGION 3"/>
    <x v="2"/>
    <x v="1"/>
    <s v="PRODTYPE 3"/>
    <s v="PRODMKT 3"/>
    <n v="16064"/>
    <n v="10762.88"/>
    <n v="5"/>
    <n v="14618.24"/>
    <n v="73091.199999999997"/>
    <s v="SHIP REGION 6"/>
  </r>
  <r>
    <x v="154"/>
    <s v="CUSTTYPE 4"/>
    <s v="CUSTIND 5"/>
    <s v="REGION 7"/>
    <x v="4"/>
    <x v="11"/>
    <s v="PRODTYPE 2"/>
    <s v="PRODMKT 2"/>
    <n v="22050"/>
    <n v="15435"/>
    <n v="4"/>
    <n v="19845"/>
    <n v="79380"/>
    <s v="SHIP REGION 5"/>
  </r>
  <r>
    <x v="34"/>
    <s v="CUSTTYPE 3"/>
    <s v="CUSTIND 1"/>
    <s v="REGION 7"/>
    <x v="1"/>
    <x v="16"/>
    <s v="PRODTYPE 2"/>
    <s v="PRODMKT 3"/>
    <n v="6690"/>
    <n v="4080.9"/>
    <n v="5"/>
    <n v="5753.4"/>
    <n v="28767"/>
    <s v="SHIP REGION 7"/>
  </r>
  <r>
    <x v="183"/>
    <s v="CUSTTYPE 5"/>
    <s v="CUSTIND 4"/>
    <s v="REGION 3"/>
    <x v="2"/>
    <x v="17"/>
    <s v="PRODTYPE 3"/>
    <s v="PRODMKT 4"/>
    <n v="2135"/>
    <n v="1174.25"/>
    <n v="9"/>
    <n v="2028.25"/>
    <n v="18254.25"/>
    <s v="SHIP REGION 5"/>
  </r>
  <r>
    <x v="88"/>
    <s v="CUSTTYPE 3"/>
    <s v="CUSTIND 5"/>
    <s v="REGION 4"/>
    <x v="2"/>
    <x v="2"/>
    <s v="PRODTYPE 1"/>
    <s v="PRODMKT 3"/>
    <n v="24110"/>
    <n v="16153.7"/>
    <n v="6"/>
    <n v="22904.5"/>
    <n v="137427"/>
    <s v="SHIP REGION 4"/>
  </r>
  <r>
    <x v="146"/>
    <s v="CUSTTYPE 5"/>
    <s v="CUSTIND 4"/>
    <s v="REGION 3"/>
    <x v="1"/>
    <x v="7"/>
    <s v="PRODTYPE 4"/>
    <s v="PRODMKT 2"/>
    <n v="12004"/>
    <n v="8042.68"/>
    <n v="4"/>
    <n v="11763.92"/>
    <n v="47055.68"/>
    <s v="SHIP REGION 1"/>
  </r>
  <r>
    <x v="62"/>
    <s v="CUSTTYPE 2"/>
    <s v="CUSTIND 4"/>
    <s v="REGION 1"/>
    <x v="2"/>
    <x v="1"/>
    <s v="PRODTYPE 3"/>
    <s v="PRODMKT 3"/>
    <n v="16064"/>
    <n v="10762.88"/>
    <n v="2"/>
    <n v="14296.960000000001"/>
    <n v="28593.920000000002"/>
    <s v="SHIP REGION 4"/>
  </r>
  <r>
    <x v="117"/>
    <s v="CUSTTYPE 5"/>
    <s v="CUSTIND 1"/>
    <s v="REGION 1"/>
    <x v="3"/>
    <x v="8"/>
    <s v="PRODTYPE 1"/>
    <s v="PRODMKT 4"/>
    <n v="9526"/>
    <n v="6572.94"/>
    <n v="1"/>
    <n v="8382.8799999999992"/>
    <n v="8382.8799999999992"/>
    <s v="SHIP REGION 7"/>
  </r>
  <r>
    <x v="129"/>
    <s v="CUSTTYPE 2"/>
    <s v="CUSTIND 1"/>
    <s v="REGION 2"/>
    <x v="4"/>
    <x v="11"/>
    <s v="PRODTYPE 2"/>
    <s v="PRODMKT 2"/>
    <n v="22050"/>
    <n v="15435"/>
    <n v="6"/>
    <n v="21609"/>
    <n v="129654"/>
    <s v="SHIP REGION 1"/>
  </r>
  <r>
    <x v="191"/>
    <s v="CUSTTYPE 1"/>
    <s v="CUSTIND 4"/>
    <s v="REGION 5"/>
    <x v="3"/>
    <x v="19"/>
    <s v="PRODTYPE 2"/>
    <s v="PRODMKT 5"/>
    <n v="3263"/>
    <n v="2186.21"/>
    <n v="9"/>
    <n v="2838.81"/>
    <n v="25549.29"/>
    <s v="SHIP REGION 5"/>
  </r>
  <r>
    <x v="93"/>
    <s v="CUSTTYPE 4"/>
    <s v="CUSTIND 5"/>
    <s v="REGION 7"/>
    <x v="2"/>
    <x v="6"/>
    <s v="PRODTYPE 1"/>
    <s v="PRODMKT 1"/>
    <n v="20386"/>
    <n v="14270.2"/>
    <n v="4"/>
    <n v="19570.559999999998"/>
    <n v="78282.239999999991"/>
    <s v="SHIP REGION 2"/>
  </r>
  <r>
    <x v="106"/>
    <s v="CUSTTYPE 1"/>
    <s v="CUSTIND 1"/>
    <s v="REGION 2"/>
    <x v="4"/>
    <x v="5"/>
    <s v="PRODTYPE 4"/>
    <s v="PRODMKT 1"/>
    <n v="8989"/>
    <n v="5663.07"/>
    <n v="2"/>
    <n v="8809.2199999999993"/>
    <n v="17618.439999999999"/>
    <s v="SHIP REGION 3"/>
  </r>
  <r>
    <x v="50"/>
    <s v="CUSTTYPE 3"/>
    <s v="CUSTIND 5"/>
    <s v="REGION 8"/>
    <x v="4"/>
    <x v="17"/>
    <s v="PRODTYPE 3"/>
    <s v="PRODMKT 4"/>
    <n v="2135"/>
    <n v="1174.25"/>
    <n v="7"/>
    <n v="2092.3000000000002"/>
    <n v="14646.100000000002"/>
    <s v="SHIP REGION 8"/>
  </r>
  <r>
    <x v="169"/>
    <s v="CUSTTYPE 3"/>
    <s v="CUSTIND 4"/>
    <s v="REGION 1"/>
    <x v="4"/>
    <x v="15"/>
    <s v="PRODTYPE 1"/>
    <s v="PRODMKT 4"/>
    <n v="19568"/>
    <n v="12327.84"/>
    <n v="3"/>
    <n v="18002.560000000001"/>
    <n v="54007.680000000008"/>
    <s v="SHIP REGION 4"/>
  </r>
  <r>
    <x v="28"/>
    <s v="CUSTTYPE 5"/>
    <s v="CUSTIND 5"/>
    <s v="REGION 1"/>
    <x v="4"/>
    <x v="13"/>
    <s v="PRODTYPE 1"/>
    <s v="PRODMKT 3"/>
    <n v="16325"/>
    <n v="10611.25"/>
    <n v="4"/>
    <n v="15182.249999999998"/>
    <n v="60728.999999999993"/>
    <s v="SHIP REGION 1"/>
  </r>
  <r>
    <x v="46"/>
    <s v="CUSTTYPE 1"/>
    <s v="CUSTIND 2"/>
    <s v="REGION 8"/>
    <x v="1"/>
    <x v="7"/>
    <s v="PRODTYPE 4"/>
    <s v="PRODMKT 2"/>
    <n v="12004"/>
    <n v="8042.68"/>
    <n v="5"/>
    <n v="10323.44"/>
    <n v="51617.200000000004"/>
    <s v="SHIP REGION 4"/>
  </r>
  <r>
    <x v="34"/>
    <s v="CUSTTYPE 3"/>
    <s v="CUSTIND 1"/>
    <s v="REGION 7"/>
    <x v="3"/>
    <x v="10"/>
    <s v="PRODTYPE 4"/>
    <s v="PRODMKT 5"/>
    <n v="24315"/>
    <n v="14589"/>
    <n v="8"/>
    <n v="23342.399999999998"/>
    <n v="186739.19999999998"/>
    <s v="SHIP REGION 6"/>
  </r>
  <r>
    <x v="44"/>
    <s v="CUSTTYPE 5"/>
    <s v="CUSTIND 5"/>
    <s v="REGION 6"/>
    <x v="2"/>
    <x v="1"/>
    <s v="PRODTYPE 3"/>
    <s v="PRODMKT 3"/>
    <n v="16064"/>
    <n v="10762.88"/>
    <n v="9"/>
    <n v="15100.16"/>
    <n v="135901.44"/>
    <s v="SHIP REGION 1"/>
  </r>
  <r>
    <x v="153"/>
    <s v="CUSTTYPE 2"/>
    <s v="CUSTIND 3"/>
    <s v="REGION 3"/>
    <x v="2"/>
    <x v="18"/>
    <s v="PRODTYPE 1"/>
    <s v="PRODMKT 1"/>
    <n v="11568"/>
    <n v="8097.6"/>
    <n v="5"/>
    <n v="10758.24"/>
    <n v="53791.199999999997"/>
    <s v="SHIP REGION 5"/>
  </r>
  <r>
    <x v="132"/>
    <s v="CUSTTYPE 5"/>
    <s v="CUSTIND 2"/>
    <s v="REGION 8"/>
    <x v="3"/>
    <x v="6"/>
    <s v="PRODTYPE 1"/>
    <s v="PRODMKT 1"/>
    <n v="20386"/>
    <n v="14270.2"/>
    <n v="5"/>
    <n v="17531.96"/>
    <n v="87659.799999999988"/>
    <s v="SHIP REGION 1"/>
  </r>
  <r>
    <x v="149"/>
    <s v="CUSTTYPE 5"/>
    <s v="CUSTIND 2"/>
    <s v="REGION 2"/>
    <x v="3"/>
    <x v="12"/>
    <s v="PRODTYPE 1"/>
    <s v="PRODMKT 3"/>
    <n v="18971"/>
    <n v="11762.02"/>
    <n v="5"/>
    <n v="17263.61"/>
    <n v="86318.05"/>
    <s v="SHIP REGION 3"/>
  </r>
  <r>
    <x v="97"/>
    <s v="CUSTTYPE 4"/>
    <s v="CUSTIND 4"/>
    <s v="REGION 5"/>
    <x v="2"/>
    <x v="9"/>
    <s v="PRODTYPE 1"/>
    <s v="PRODMKT 4"/>
    <n v="21670"/>
    <n v="15169"/>
    <n v="6"/>
    <n v="20153.099999999999"/>
    <n v="120918.59999999999"/>
    <s v="SHIP REGION 4"/>
  </r>
  <r>
    <x v="157"/>
    <s v="CUSTTYPE 2"/>
    <s v="CUSTIND 1"/>
    <s v="REGION 2"/>
    <x v="1"/>
    <x v="10"/>
    <s v="PRODTYPE 4"/>
    <s v="PRODMKT 5"/>
    <n v="24315"/>
    <n v="14589"/>
    <n v="9"/>
    <n v="21154.05"/>
    <n v="190386.44999999998"/>
    <s v="SHIP REGION 3"/>
  </r>
  <r>
    <x v="118"/>
    <s v="CUSTTYPE 2"/>
    <s v="CUSTIND 5"/>
    <s v="REGION 7"/>
    <x v="2"/>
    <x v="18"/>
    <s v="PRODTYPE 1"/>
    <s v="PRODMKT 1"/>
    <n v="11568"/>
    <n v="8097.6"/>
    <n v="8"/>
    <n v="9948.48"/>
    <n v="79587.839999999997"/>
    <s v="SHIP REGION 3"/>
  </r>
  <r>
    <x v="119"/>
    <s v="CUSTTYPE 5"/>
    <s v="CUSTIND 2"/>
    <s v="REGION 3"/>
    <x v="2"/>
    <x v="16"/>
    <s v="PRODTYPE 2"/>
    <s v="PRODMKT 3"/>
    <n v="6690"/>
    <n v="4080.9"/>
    <n v="1"/>
    <n v="5753.4"/>
    <n v="5753.4"/>
    <s v="SHIP REGION 2"/>
  </r>
  <r>
    <x v="51"/>
    <s v="CUSTTYPE 2"/>
    <s v="CUSTIND 5"/>
    <s v="REGION 5"/>
    <x v="1"/>
    <x v="11"/>
    <s v="PRODTYPE 2"/>
    <s v="PRODMKT 2"/>
    <n v="22050"/>
    <n v="15435"/>
    <n v="6"/>
    <n v="20727"/>
    <n v="124362"/>
    <s v="SHIP REGION 8"/>
  </r>
  <r>
    <x v="190"/>
    <s v="CUSTTYPE 1"/>
    <s v="CUSTIND 4"/>
    <s v="REGION 2"/>
    <x v="3"/>
    <x v="5"/>
    <s v="PRODTYPE 4"/>
    <s v="PRODMKT 1"/>
    <n v="8989"/>
    <n v="5663.07"/>
    <n v="3"/>
    <n v="8000.21"/>
    <n v="24000.63"/>
    <s v="SHIP REGION 2"/>
  </r>
  <r>
    <x v="57"/>
    <s v="CUSTTYPE 3"/>
    <s v="CUSTIND 5"/>
    <s v="REGION 6"/>
    <x v="1"/>
    <x v="19"/>
    <s v="PRODTYPE 2"/>
    <s v="PRODMKT 5"/>
    <n v="3263"/>
    <n v="2186.21"/>
    <n v="6"/>
    <n v="3165.11"/>
    <n v="18990.66"/>
    <s v="SHIP REGION 2"/>
  </r>
  <r>
    <x v="61"/>
    <s v="CUSTTYPE 4"/>
    <s v="CUSTIND 2"/>
    <s v="REGION 2"/>
    <x v="2"/>
    <x v="16"/>
    <s v="PRODTYPE 2"/>
    <s v="PRODMKT 3"/>
    <n v="6690"/>
    <n v="4080.9"/>
    <n v="6"/>
    <n v="6422.4"/>
    <n v="38534.399999999994"/>
    <s v="SHIP REGION 6"/>
  </r>
  <r>
    <x v="193"/>
    <s v="CUSTTYPE 5"/>
    <s v="CUSTIND 4"/>
    <s v="REGION 4"/>
    <x v="4"/>
    <x v="14"/>
    <s v="PRODTYPE 2"/>
    <s v="PRODMKT 3"/>
    <n v="13223"/>
    <n v="8991.64"/>
    <n v="4"/>
    <n v="11900.7"/>
    <n v="47602.8"/>
    <s v="SHIP REGION 5"/>
  </r>
  <r>
    <x v="128"/>
    <s v="CUSTTYPE 5"/>
    <s v="CUSTIND 3"/>
    <s v="REGION 3"/>
    <x v="4"/>
    <x v="9"/>
    <s v="PRODTYPE 1"/>
    <s v="PRODMKT 4"/>
    <n v="21670"/>
    <n v="15169"/>
    <n v="3"/>
    <n v="21236.6"/>
    <n v="63709.799999999996"/>
    <s v="SHIP REGION 6"/>
  </r>
  <r>
    <x v="127"/>
    <s v="CUSTTYPE 5"/>
    <s v="CUSTIND 2"/>
    <s v="REGION 2"/>
    <x v="3"/>
    <x v="4"/>
    <s v="PRODTYPE 3"/>
    <s v="PRODMKT 5"/>
    <n v="23078"/>
    <n v="14769.92"/>
    <n v="1"/>
    <n v="21231.760000000002"/>
    <n v="21231.760000000002"/>
    <s v="SHIP REGION 5"/>
  </r>
  <r>
    <x v="49"/>
    <s v="CUSTTYPE 5"/>
    <s v="CUSTIND 4"/>
    <s v="REGION 2"/>
    <x v="2"/>
    <x v="8"/>
    <s v="PRODTYPE 1"/>
    <s v="PRODMKT 4"/>
    <n v="9526"/>
    <n v="6572.94"/>
    <n v="9"/>
    <n v="8287.6200000000008"/>
    <n v="74588.58"/>
    <s v="SHIP REGION 1"/>
  </r>
  <r>
    <x v="132"/>
    <s v="CUSTTYPE 5"/>
    <s v="CUSTIND 2"/>
    <s v="REGION 8"/>
    <x v="1"/>
    <x v="7"/>
    <s v="PRODTYPE 4"/>
    <s v="PRODMKT 2"/>
    <n v="12004"/>
    <n v="8042.68"/>
    <n v="9"/>
    <n v="10203.4"/>
    <n v="91830.599999999991"/>
    <s v="SHIP REGION 7"/>
  </r>
  <r>
    <x v="163"/>
    <s v="CUSTTYPE 5"/>
    <s v="CUSTIND 5"/>
    <s v="REGION 3"/>
    <x v="2"/>
    <x v="14"/>
    <s v="PRODTYPE 2"/>
    <s v="PRODMKT 3"/>
    <n v="13223"/>
    <n v="8991.64"/>
    <n v="8"/>
    <n v="11900.7"/>
    <n v="95205.6"/>
    <s v="SHIP REGION 6"/>
  </r>
  <r>
    <x v="2"/>
    <s v="CUSTTYPE 3"/>
    <s v="CUSTIND 4"/>
    <s v="REGION 6"/>
    <x v="1"/>
    <x v="8"/>
    <s v="PRODTYPE 1"/>
    <s v="PRODMKT 4"/>
    <n v="9526"/>
    <n v="6572.94"/>
    <n v="6"/>
    <n v="8192.36"/>
    <n v="49154.16"/>
    <s v="SHIP REGION 1"/>
  </r>
  <r>
    <x v="108"/>
    <s v="CUSTTYPE 4"/>
    <s v="CUSTIND 4"/>
    <s v="REGION 5"/>
    <x v="1"/>
    <x v="9"/>
    <s v="PRODTYPE 1"/>
    <s v="PRODMKT 4"/>
    <n v="21670"/>
    <n v="15169"/>
    <n v="4"/>
    <n v="21019.899999999998"/>
    <n v="84079.599999999991"/>
    <s v="SHIP REGION 2"/>
  </r>
  <r>
    <x v="15"/>
    <s v="CUSTTYPE 4"/>
    <s v="CUSTIND 2"/>
    <s v="REGION 4"/>
    <x v="4"/>
    <x v="11"/>
    <s v="PRODTYPE 2"/>
    <s v="PRODMKT 2"/>
    <n v="22050"/>
    <n v="15435"/>
    <n v="8"/>
    <n v="21609"/>
    <n v="172872"/>
    <s v="SHIP REGION 5"/>
  </r>
  <r>
    <x v="175"/>
    <s v="CUSTTYPE 4"/>
    <s v="CUSTIND 2"/>
    <s v="REGION 3"/>
    <x v="1"/>
    <x v="2"/>
    <s v="PRODTYPE 1"/>
    <s v="PRODMKT 3"/>
    <n v="24110"/>
    <n v="16153.7"/>
    <n v="7"/>
    <n v="22904.5"/>
    <n v="160331.5"/>
    <s v="SHIP REGION 6"/>
  </r>
  <r>
    <x v="140"/>
    <s v="CUSTTYPE 3"/>
    <s v="CUSTIND 3"/>
    <s v="REGION 5"/>
    <x v="2"/>
    <x v="19"/>
    <s v="PRODTYPE 2"/>
    <s v="PRODMKT 5"/>
    <n v="3263"/>
    <n v="2186.21"/>
    <n v="8"/>
    <n v="2773.5499999999997"/>
    <n v="22188.399999999998"/>
    <s v="SHIP REGION 7"/>
  </r>
  <r>
    <x v="140"/>
    <s v="CUSTTYPE 3"/>
    <s v="CUSTIND 3"/>
    <s v="REGION 5"/>
    <x v="4"/>
    <x v="7"/>
    <s v="PRODTYPE 4"/>
    <s v="PRODMKT 2"/>
    <n v="12004"/>
    <n v="8042.68"/>
    <n v="9"/>
    <n v="10563.52"/>
    <n v="95071.680000000008"/>
    <s v="SHIP REGION 2"/>
  </r>
  <r>
    <x v="100"/>
    <s v="CUSTTYPE 3"/>
    <s v="CUSTIND 4"/>
    <s v="REGION 7"/>
    <x v="3"/>
    <x v="16"/>
    <s v="PRODTYPE 2"/>
    <s v="PRODMKT 3"/>
    <n v="6690"/>
    <n v="4080.9"/>
    <n v="1"/>
    <n v="6422.4"/>
    <n v="6422.4"/>
    <s v="SHIP REGION 1"/>
  </r>
  <r>
    <x v="107"/>
    <s v="CUSTTYPE 1"/>
    <s v="CUSTIND 3"/>
    <s v="REGION 8"/>
    <x v="4"/>
    <x v="16"/>
    <s v="PRODTYPE 2"/>
    <s v="PRODMKT 3"/>
    <n v="6690"/>
    <n v="4080.9"/>
    <n v="8"/>
    <n v="6422.4"/>
    <n v="51379.199999999997"/>
    <s v="SHIP REGION 5"/>
  </r>
  <r>
    <x v="142"/>
    <s v="CUSTTYPE 4"/>
    <s v="CUSTIND 5"/>
    <s v="REGION 8"/>
    <x v="2"/>
    <x v="9"/>
    <s v="PRODTYPE 1"/>
    <s v="PRODMKT 4"/>
    <n v="21670"/>
    <n v="15169"/>
    <n v="1"/>
    <n v="21236.6"/>
    <n v="21236.6"/>
    <s v="SHIP REGION 8"/>
  </r>
  <r>
    <x v="93"/>
    <s v="CUSTTYPE 4"/>
    <s v="CUSTIND 5"/>
    <s v="REGION 7"/>
    <x v="4"/>
    <x v="15"/>
    <s v="PRODTYPE 1"/>
    <s v="PRODMKT 4"/>
    <n v="19568"/>
    <n v="12327.84"/>
    <n v="6"/>
    <n v="18980.96"/>
    <n v="113885.75999999999"/>
    <s v="SHIP REGION 3"/>
  </r>
  <r>
    <x v="37"/>
    <s v="CUSTTYPE 5"/>
    <s v="CUSTIND 2"/>
    <s v="REGION 1"/>
    <x v="1"/>
    <x v="12"/>
    <s v="PRODTYPE 1"/>
    <s v="PRODMKT 3"/>
    <n v="18971"/>
    <n v="11762.02"/>
    <n v="9"/>
    <n v="17263.61"/>
    <n v="155372.49"/>
    <s v="SHIP REGION 8"/>
  </r>
  <r>
    <x v="154"/>
    <s v="CUSTTYPE 4"/>
    <s v="CUSTIND 5"/>
    <s v="REGION 7"/>
    <x v="2"/>
    <x v="10"/>
    <s v="PRODTYPE 4"/>
    <s v="PRODMKT 5"/>
    <n v="24315"/>
    <n v="14589"/>
    <n v="6"/>
    <n v="21154.05"/>
    <n v="126924.29999999999"/>
    <s v="SHIP REGION 6"/>
  </r>
  <r>
    <x v="77"/>
    <s v="CUSTTYPE 5"/>
    <s v="CUSTIND 2"/>
    <s v="REGION 6"/>
    <x v="1"/>
    <x v="12"/>
    <s v="PRODTYPE 1"/>
    <s v="PRODMKT 3"/>
    <n v="18971"/>
    <n v="11762.02"/>
    <n v="9"/>
    <n v="16125.35"/>
    <n v="145128.15"/>
    <s v="SHIP REGION 6"/>
  </r>
  <r>
    <x v="165"/>
    <s v="CUSTTYPE 2"/>
    <s v="CUSTIND 2"/>
    <s v="REGION 5"/>
    <x v="2"/>
    <x v="4"/>
    <s v="PRODTYPE 3"/>
    <s v="PRODMKT 5"/>
    <n v="23078"/>
    <n v="14769.92"/>
    <n v="9"/>
    <n v="22616.44"/>
    <n v="203547.96"/>
    <s v="SHIP REGION 2"/>
  </r>
  <r>
    <x v="23"/>
    <s v="CUSTTYPE 4"/>
    <s v="CUSTIND 4"/>
    <s v="REGION 2"/>
    <x v="3"/>
    <x v="11"/>
    <s v="PRODTYPE 2"/>
    <s v="PRODMKT 2"/>
    <n v="22050"/>
    <n v="15435"/>
    <n v="3"/>
    <n v="19183.5"/>
    <n v="57550.5"/>
    <s v="SHIP REGION 4"/>
  </r>
  <r>
    <x v="152"/>
    <s v="CUSTTYPE 4"/>
    <s v="CUSTIND 5"/>
    <s v="REGION 7"/>
    <x v="4"/>
    <x v="7"/>
    <s v="PRODTYPE 4"/>
    <s v="PRODMKT 2"/>
    <n v="12004"/>
    <n v="8042.68"/>
    <n v="8"/>
    <n v="10563.52"/>
    <n v="84508.160000000003"/>
    <s v="SHIP REGION 4"/>
  </r>
  <r>
    <x v="143"/>
    <s v="CUSTTYPE 4"/>
    <s v="CUSTIND 5"/>
    <s v="REGION 4"/>
    <x v="3"/>
    <x v="18"/>
    <s v="PRODTYPE 1"/>
    <s v="PRODMKT 1"/>
    <n v="11568"/>
    <n v="8097.6"/>
    <n v="3"/>
    <n v="11105.279999999999"/>
    <n v="33315.839999999997"/>
    <s v="SHIP REGION 3"/>
  </r>
  <r>
    <x v="194"/>
    <s v="CUSTTYPE 5"/>
    <s v="CUSTIND 4"/>
    <s v="REGION 3"/>
    <x v="4"/>
    <x v="0"/>
    <s v="PRODTYPE 4"/>
    <s v="PRODMKT 7"/>
    <n v="4269"/>
    <n v="2561.4"/>
    <n v="5"/>
    <n v="4012.8599999999997"/>
    <n v="20064.3"/>
    <s v="SHIP REGION 3"/>
  </r>
  <r>
    <x v="159"/>
    <s v="CUSTTYPE 2"/>
    <s v="CUSTIND 3"/>
    <s v="REGION 6"/>
    <x v="3"/>
    <x v="18"/>
    <s v="PRODTYPE 1"/>
    <s v="PRODMKT 1"/>
    <n v="11568"/>
    <n v="8097.6"/>
    <n v="5"/>
    <n v="10758.24"/>
    <n v="53791.199999999997"/>
    <s v="SHIP REGION 6"/>
  </r>
  <r>
    <x v="141"/>
    <s v="CUSTTYPE 2"/>
    <s v="CUSTIND 1"/>
    <s v="REGION 2"/>
    <x v="2"/>
    <x v="5"/>
    <s v="PRODTYPE 4"/>
    <s v="PRODMKT 1"/>
    <n v="8989"/>
    <n v="5663.07"/>
    <n v="2"/>
    <n v="7730.54"/>
    <n v="15461.08"/>
    <s v="SHIP REGION 7"/>
  </r>
  <r>
    <x v="183"/>
    <s v="CUSTTYPE 5"/>
    <s v="CUSTIND 4"/>
    <s v="REGION 3"/>
    <x v="2"/>
    <x v="12"/>
    <s v="PRODTYPE 1"/>
    <s v="PRODMKT 3"/>
    <n v="18971"/>
    <n v="11762.02"/>
    <n v="2"/>
    <n v="18591.579999999998"/>
    <n v="37183.159999999996"/>
    <s v="SHIP REGION 3"/>
  </r>
  <r>
    <x v="110"/>
    <s v="CUSTTYPE 3"/>
    <s v="CUSTIND 3"/>
    <s v="REGION 3"/>
    <x v="4"/>
    <x v="11"/>
    <s v="PRODTYPE 2"/>
    <s v="PRODMKT 2"/>
    <n v="22050"/>
    <n v="15435"/>
    <n v="7"/>
    <n v="21829.5"/>
    <n v="152806.5"/>
    <s v="SHIP REGION 1"/>
  </r>
  <r>
    <x v="45"/>
    <s v="CUSTTYPE 5"/>
    <s v="CUSTIND 3"/>
    <s v="REGION 6"/>
    <x v="3"/>
    <x v="5"/>
    <s v="PRODTYPE 4"/>
    <s v="PRODMKT 1"/>
    <n v="8989"/>
    <n v="5663.07"/>
    <n v="2"/>
    <n v="8269.880000000001"/>
    <n v="16539.760000000002"/>
    <s v="SHIP REGION 3"/>
  </r>
  <r>
    <x v="83"/>
    <s v="CUSTTYPE 4"/>
    <s v="CUSTIND 4"/>
    <s v="REGION 4"/>
    <x v="1"/>
    <x v="14"/>
    <s v="PRODTYPE 2"/>
    <s v="PRODMKT 3"/>
    <n v="13223"/>
    <n v="8991.64"/>
    <n v="9"/>
    <n v="12032.93"/>
    <n v="108296.37"/>
    <s v="SHIP REGION 1"/>
  </r>
  <r>
    <x v="94"/>
    <s v="CUSTTYPE 4"/>
    <s v="CUSTIND 4"/>
    <s v="REGION 7"/>
    <x v="3"/>
    <x v="1"/>
    <s v="PRODTYPE 3"/>
    <s v="PRODMKT 3"/>
    <n v="16064"/>
    <n v="10762.88"/>
    <n v="4"/>
    <n v="13975.68"/>
    <n v="55902.720000000001"/>
    <s v="SHIP REGION 7"/>
  </r>
  <r>
    <x v="175"/>
    <s v="CUSTTYPE 4"/>
    <s v="CUSTIND 2"/>
    <s v="REGION 3"/>
    <x v="1"/>
    <x v="6"/>
    <s v="PRODTYPE 1"/>
    <s v="PRODMKT 1"/>
    <n v="20386"/>
    <n v="14270.2"/>
    <n v="2"/>
    <n v="18755.120000000003"/>
    <n v="37510.240000000005"/>
    <s v="SHIP REGION 7"/>
  </r>
  <r>
    <x v="88"/>
    <s v="CUSTTYPE 3"/>
    <s v="CUSTIND 5"/>
    <s v="REGION 4"/>
    <x v="1"/>
    <x v="0"/>
    <s v="PRODTYPE 4"/>
    <s v="PRODMKT 7"/>
    <n v="4269"/>
    <n v="2561.4"/>
    <n v="1"/>
    <n v="4055.5499999999997"/>
    <n v="4055.5499999999997"/>
    <s v="SHIP REGION 4"/>
  </r>
  <r>
    <x v="51"/>
    <s v="CUSTTYPE 2"/>
    <s v="CUSTIND 5"/>
    <s v="REGION 5"/>
    <x v="1"/>
    <x v="13"/>
    <s v="PRODTYPE 1"/>
    <s v="PRODMKT 3"/>
    <n v="16325"/>
    <n v="10611.25"/>
    <n v="2"/>
    <n v="15019"/>
    <n v="30038"/>
    <s v="SHIP REGION 4"/>
  </r>
  <r>
    <x v="23"/>
    <s v="CUSTTYPE 4"/>
    <s v="CUSTIND 4"/>
    <s v="REGION 2"/>
    <x v="1"/>
    <x v="4"/>
    <s v="PRODTYPE 3"/>
    <s v="PRODMKT 5"/>
    <n v="23078"/>
    <n v="14769.92"/>
    <n v="2"/>
    <n v="21924.1"/>
    <n v="43848.2"/>
    <s v="SHIP REGION 4"/>
  </r>
  <r>
    <x v="20"/>
    <s v="CUSTTYPE 4"/>
    <s v="CUSTIND 3"/>
    <s v="REGION 4"/>
    <x v="2"/>
    <x v="1"/>
    <s v="PRODTYPE 3"/>
    <s v="PRODMKT 3"/>
    <n v="16064"/>
    <n v="10762.88"/>
    <n v="9"/>
    <n v="14136.32"/>
    <n v="127226.88"/>
    <s v="SHIP REGION 6"/>
  </r>
  <r>
    <x v="24"/>
    <s v="CUSTTYPE 4"/>
    <s v="CUSTIND 1"/>
    <s v="REGION 3"/>
    <x v="2"/>
    <x v="8"/>
    <s v="PRODTYPE 1"/>
    <s v="PRODMKT 4"/>
    <n v="9526"/>
    <n v="6572.94"/>
    <n v="4"/>
    <n v="8859.18"/>
    <n v="35436.720000000001"/>
    <s v="SHIP REGION 8"/>
  </r>
  <r>
    <x v="105"/>
    <s v="CUSTTYPE 1"/>
    <s v="CUSTIND 2"/>
    <s v="REGION 1"/>
    <x v="1"/>
    <x v="8"/>
    <s v="PRODTYPE 1"/>
    <s v="PRODMKT 4"/>
    <n v="9526"/>
    <n v="6572.94"/>
    <n v="1"/>
    <n v="8573.4"/>
    <n v="8573.4"/>
    <s v="SHIP REGION 1"/>
  </r>
  <r>
    <x v="109"/>
    <s v="CUSTTYPE 5"/>
    <s v="CUSTIND 5"/>
    <s v="REGION 3"/>
    <x v="1"/>
    <x v="3"/>
    <s v="PRODTYPE 4"/>
    <s v="PRODMKT 5"/>
    <n v="10590"/>
    <n v="6671.7"/>
    <n v="1"/>
    <n v="9425.1"/>
    <n v="9425.1"/>
    <s v="SHIP REGION 5"/>
  </r>
  <r>
    <x v="12"/>
    <s v="CUSTTYPE 1"/>
    <s v="CUSTIND 3"/>
    <s v="REGION 8"/>
    <x v="4"/>
    <x v="11"/>
    <s v="PRODTYPE 2"/>
    <s v="PRODMKT 2"/>
    <n v="22050"/>
    <n v="15435"/>
    <n v="4"/>
    <n v="21388.5"/>
    <n v="85554"/>
    <s v="SHIP REGION 2"/>
  </r>
  <r>
    <x v="12"/>
    <s v="CUSTTYPE 1"/>
    <s v="CUSTIND 3"/>
    <s v="REGION 8"/>
    <x v="4"/>
    <x v="5"/>
    <s v="PRODTYPE 4"/>
    <s v="PRODMKT 1"/>
    <n v="8989"/>
    <n v="5663.07"/>
    <n v="5"/>
    <n v="8269.880000000001"/>
    <n v="41349.400000000009"/>
    <s v="SHIP REGION 3"/>
  </r>
  <r>
    <x v="44"/>
    <s v="CUSTTYPE 5"/>
    <s v="CUSTIND 5"/>
    <s v="REGION 6"/>
    <x v="4"/>
    <x v="9"/>
    <s v="PRODTYPE 1"/>
    <s v="PRODMKT 4"/>
    <n v="21670"/>
    <n v="15169"/>
    <n v="4"/>
    <n v="21019.899999999998"/>
    <n v="84079.599999999991"/>
    <s v="SHIP REGION 4"/>
  </r>
  <r>
    <x v="24"/>
    <s v="CUSTTYPE 4"/>
    <s v="CUSTIND 1"/>
    <s v="REGION 3"/>
    <x v="2"/>
    <x v="6"/>
    <s v="PRODTYPE 1"/>
    <s v="PRODMKT 1"/>
    <n v="20386"/>
    <n v="14270.2"/>
    <n v="5"/>
    <n v="17939.68"/>
    <n v="89698.4"/>
    <s v="SHIP REGION 7"/>
  </r>
  <r>
    <x v="99"/>
    <s v="CUSTTYPE 4"/>
    <s v="CUSTIND 5"/>
    <s v="REGION 5"/>
    <x v="3"/>
    <x v="19"/>
    <s v="PRODTYPE 2"/>
    <s v="PRODMKT 5"/>
    <n v="3263"/>
    <n v="2186.21"/>
    <n v="4"/>
    <n v="2838.81"/>
    <n v="11355.24"/>
    <s v="SHIP REGION 8"/>
  </r>
  <r>
    <x v="125"/>
    <s v="CUSTTYPE 5"/>
    <s v="CUSTIND 2"/>
    <s v="REGION 5"/>
    <x v="3"/>
    <x v="0"/>
    <s v="PRODTYPE 4"/>
    <s v="PRODMKT 7"/>
    <n v="4269"/>
    <n v="2561.4"/>
    <n v="3"/>
    <n v="4226.3100000000004"/>
    <n v="12678.93"/>
    <s v="SHIP REGION 6"/>
  </r>
  <r>
    <x v="102"/>
    <s v="CUSTTYPE 5"/>
    <s v="CUSTIND 4"/>
    <s v="REGION 2"/>
    <x v="4"/>
    <x v="7"/>
    <s v="PRODTYPE 4"/>
    <s v="PRODMKT 2"/>
    <n v="12004"/>
    <n v="8042.68"/>
    <n v="4"/>
    <n v="10683.56"/>
    <n v="42734.239999999998"/>
    <s v="SHIP REGION 5"/>
  </r>
  <r>
    <x v="76"/>
    <s v="CUSTTYPE 4"/>
    <s v="CUSTIND 3"/>
    <s v="REGION 8"/>
    <x v="3"/>
    <x v="4"/>
    <s v="PRODTYPE 3"/>
    <s v="PRODMKT 5"/>
    <n v="23078"/>
    <n v="14769.92"/>
    <n v="4"/>
    <n v="22616.44"/>
    <n v="90465.76"/>
    <s v="SHIP REGION 8"/>
  </r>
  <r>
    <x v="69"/>
    <s v="CUSTTYPE 2"/>
    <s v="CUSTIND 4"/>
    <s v="REGION 6"/>
    <x v="3"/>
    <x v="17"/>
    <s v="PRODTYPE 3"/>
    <s v="PRODMKT 4"/>
    <n v="2135"/>
    <n v="1174.25"/>
    <n v="7"/>
    <n v="1857.45"/>
    <n v="13002.15"/>
    <s v="SHIP REGION 6"/>
  </r>
  <r>
    <x v="101"/>
    <s v="CUSTTYPE 1"/>
    <s v="CUSTIND 2"/>
    <s v="REGION 2"/>
    <x v="4"/>
    <x v="17"/>
    <s v="PRODTYPE 3"/>
    <s v="PRODMKT 4"/>
    <n v="2135"/>
    <n v="1174.25"/>
    <n v="4"/>
    <n v="2028.25"/>
    <n v="8113"/>
    <s v="SHIP REGION 4"/>
  </r>
  <r>
    <x v="149"/>
    <s v="CUSTTYPE 5"/>
    <s v="CUSTIND 2"/>
    <s v="REGION 2"/>
    <x v="3"/>
    <x v="1"/>
    <s v="PRODTYPE 3"/>
    <s v="PRODMKT 3"/>
    <n v="16064"/>
    <n v="10762.88"/>
    <n v="2"/>
    <n v="13975.68"/>
    <n v="27951.360000000001"/>
    <s v="SHIP REGION 2"/>
  </r>
  <r>
    <x v="84"/>
    <s v="CUSTTYPE 5"/>
    <s v="CUSTIND 2"/>
    <s v="REGION 6"/>
    <x v="3"/>
    <x v="19"/>
    <s v="PRODTYPE 2"/>
    <s v="PRODMKT 5"/>
    <n v="3263"/>
    <n v="2186.21"/>
    <n v="2"/>
    <n v="2969.33"/>
    <n v="5938.66"/>
    <s v="SHIP REGION 3"/>
  </r>
  <r>
    <x v="107"/>
    <s v="CUSTTYPE 1"/>
    <s v="CUSTIND 3"/>
    <s v="REGION 8"/>
    <x v="3"/>
    <x v="2"/>
    <s v="PRODTYPE 1"/>
    <s v="PRODMKT 3"/>
    <n v="24110"/>
    <n v="16153.7"/>
    <n v="2"/>
    <n v="21216.799999999999"/>
    <n v="42433.599999999999"/>
    <s v="SHIP REGION 8"/>
  </r>
  <r>
    <x v="158"/>
    <s v="CUSTTYPE 2"/>
    <s v="CUSTIND 1"/>
    <s v="REGION 3"/>
    <x v="3"/>
    <x v="10"/>
    <s v="PRODTYPE 4"/>
    <s v="PRODMKT 5"/>
    <n v="24315"/>
    <n v="14589"/>
    <n v="4"/>
    <n v="21883.5"/>
    <n v="87534"/>
    <s v="SHIP REGION 6"/>
  </r>
  <r>
    <x v="85"/>
    <s v="CUSTTYPE 4"/>
    <s v="CUSTIND 1"/>
    <s v="REGION 7"/>
    <x v="4"/>
    <x v="12"/>
    <s v="PRODTYPE 1"/>
    <s v="PRODMKT 3"/>
    <n v="18971"/>
    <n v="11762.02"/>
    <n v="5"/>
    <n v="17832.739999999998"/>
    <n v="89163.699999999983"/>
    <s v="SHIP REGION 7"/>
  </r>
  <r>
    <x v="192"/>
    <s v="CUSTTYPE 4"/>
    <s v="CUSTIND 3"/>
    <s v="REGION 7"/>
    <x v="1"/>
    <x v="16"/>
    <s v="PRODTYPE 2"/>
    <s v="PRODMKT 3"/>
    <n v="6690"/>
    <n v="4080.9"/>
    <n v="4"/>
    <n v="5887.2"/>
    <n v="23548.799999999999"/>
    <s v="SHIP REGION 5"/>
  </r>
  <r>
    <x v="150"/>
    <s v="CUSTTYPE 4"/>
    <s v="CUSTIND 2"/>
    <s v="REGION 3"/>
    <x v="1"/>
    <x v="14"/>
    <s v="PRODTYPE 2"/>
    <s v="PRODMKT 3"/>
    <n v="13223"/>
    <n v="8991.64"/>
    <n v="5"/>
    <n v="12297.39"/>
    <n v="61486.95"/>
    <s v="SHIP REGION 4"/>
  </r>
  <r>
    <x v="172"/>
    <s v="CUSTTYPE 1"/>
    <s v="CUSTIND 3"/>
    <s v="REGION 5"/>
    <x v="1"/>
    <x v="7"/>
    <s v="PRODTYPE 4"/>
    <s v="PRODMKT 2"/>
    <n v="12004"/>
    <n v="8042.68"/>
    <n v="7"/>
    <n v="11283.76"/>
    <n v="78986.320000000007"/>
    <s v="SHIP REGION 3"/>
  </r>
  <r>
    <x v="121"/>
    <s v="CUSTTYPE 1"/>
    <s v="CUSTIND 4"/>
    <s v="REGION 1"/>
    <x v="4"/>
    <x v="15"/>
    <s v="PRODTYPE 1"/>
    <s v="PRODMKT 4"/>
    <n v="19568"/>
    <n v="12327.84"/>
    <n v="8"/>
    <n v="16828.48"/>
    <n v="134627.84"/>
    <s v="SHIP REGION 6"/>
  </r>
  <r>
    <x v="71"/>
    <s v="CUSTTYPE 2"/>
    <s v="CUSTIND 5"/>
    <s v="REGION 1"/>
    <x v="4"/>
    <x v="10"/>
    <s v="PRODTYPE 4"/>
    <s v="PRODMKT 5"/>
    <n v="24315"/>
    <n v="14589"/>
    <n v="6"/>
    <n v="20910.900000000001"/>
    <n v="125465.40000000001"/>
    <s v="SHIP REGION 4"/>
  </r>
  <r>
    <x v="107"/>
    <s v="CUSTTYPE 1"/>
    <s v="CUSTIND 3"/>
    <s v="REGION 8"/>
    <x v="1"/>
    <x v="5"/>
    <s v="PRODTYPE 4"/>
    <s v="PRODMKT 1"/>
    <n v="8989"/>
    <n v="5663.07"/>
    <n v="6"/>
    <n v="8809.2199999999993"/>
    <n v="52855.319999999992"/>
    <s v="SHIP REGION 2"/>
  </r>
  <r>
    <x v="47"/>
    <s v="CUSTTYPE 2"/>
    <s v="CUSTIND 5"/>
    <s v="REGION 6"/>
    <x v="1"/>
    <x v="1"/>
    <s v="PRODTYPE 3"/>
    <s v="PRODMKT 3"/>
    <n v="16064"/>
    <n v="10762.88"/>
    <n v="7"/>
    <n v="13815.039999999999"/>
    <n v="96705.279999999999"/>
    <s v="SHIP REGION 5"/>
  </r>
  <r>
    <x v="52"/>
    <s v="CUSTTYPE 2"/>
    <s v="CUSTIND 1"/>
    <s v="REGION 8"/>
    <x v="2"/>
    <x v="9"/>
    <s v="PRODTYPE 1"/>
    <s v="PRODMKT 4"/>
    <n v="21670"/>
    <n v="15169"/>
    <n v="9"/>
    <n v="19936.400000000001"/>
    <n v="179427.6"/>
    <s v="SHIP REGION 2"/>
  </r>
  <r>
    <x v="13"/>
    <s v="CUSTTYPE 2"/>
    <s v="CUSTIND 2"/>
    <s v="REGION 3"/>
    <x v="4"/>
    <x v="9"/>
    <s v="PRODTYPE 1"/>
    <s v="PRODMKT 4"/>
    <n v="21670"/>
    <n v="15169"/>
    <n v="2"/>
    <n v="18419.5"/>
    <n v="36839"/>
    <s v="SHIP REGION 6"/>
  </r>
  <r>
    <x v="51"/>
    <s v="CUSTTYPE 2"/>
    <s v="CUSTIND 5"/>
    <s v="REGION 5"/>
    <x v="3"/>
    <x v="10"/>
    <s v="PRODTYPE 4"/>
    <s v="PRODMKT 5"/>
    <n v="24315"/>
    <n v="14589"/>
    <n v="8"/>
    <n v="21640.35"/>
    <n v="173122.8"/>
    <s v="SHIP REGION 8"/>
  </r>
  <r>
    <x v="49"/>
    <s v="CUSTTYPE 5"/>
    <s v="CUSTIND 4"/>
    <s v="REGION 2"/>
    <x v="4"/>
    <x v="0"/>
    <s v="PRODTYPE 4"/>
    <s v="PRODMKT 7"/>
    <n v="4269"/>
    <n v="2561.4"/>
    <n v="1"/>
    <n v="3970.1699999999996"/>
    <n v="3970.1699999999996"/>
    <s v="SHIP REGION 2"/>
  </r>
  <r>
    <x v="126"/>
    <s v="CUSTTYPE 4"/>
    <s v="CUSTIND 4"/>
    <s v="REGION 4"/>
    <x v="3"/>
    <x v="11"/>
    <s v="PRODTYPE 2"/>
    <s v="PRODMKT 2"/>
    <n v="22050"/>
    <n v="15435"/>
    <n v="2"/>
    <n v="21388.5"/>
    <n v="42777"/>
    <s v="SHIP REGION 7"/>
  </r>
  <r>
    <x v="120"/>
    <s v="CUSTTYPE 5"/>
    <s v="CUSTIND 1"/>
    <s v="REGION 5"/>
    <x v="1"/>
    <x v="15"/>
    <s v="PRODTYPE 1"/>
    <s v="PRODMKT 4"/>
    <n v="19568"/>
    <n v="12327.84"/>
    <n v="4"/>
    <n v="18198.239999999998"/>
    <n v="72792.959999999992"/>
    <s v="SHIP REGION 6"/>
  </r>
  <r>
    <x v="61"/>
    <s v="CUSTTYPE 4"/>
    <s v="CUSTIND 2"/>
    <s v="REGION 2"/>
    <x v="2"/>
    <x v="4"/>
    <s v="PRODTYPE 3"/>
    <s v="PRODMKT 5"/>
    <n v="23078"/>
    <n v="14769.92"/>
    <n v="7"/>
    <n v="21231.760000000002"/>
    <n v="148622.32"/>
    <s v="SHIP REGION 8"/>
  </r>
  <r>
    <x v="186"/>
    <s v="CUSTTYPE 2"/>
    <s v="CUSTIND 2"/>
    <s v="REGION 7"/>
    <x v="4"/>
    <x v="19"/>
    <s v="PRODTYPE 2"/>
    <s v="PRODMKT 5"/>
    <n v="3263"/>
    <n v="2186.21"/>
    <n v="1"/>
    <n v="2904.07"/>
    <n v="2904.07"/>
    <s v="SHIP REGION 6"/>
  </r>
  <r>
    <x v="140"/>
    <s v="CUSTTYPE 3"/>
    <s v="CUSTIND 3"/>
    <s v="REGION 5"/>
    <x v="4"/>
    <x v="10"/>
    <s v="PRODTYPE 4"/>
    <s v="PRODMKT 5"/>
    <n v="24315"/>
    <n v="14589"/>
    <n v="6"/>
    <n v="20667.75"/>
    <n v="124006.5"/>
    <s v="SHIP REGION 3"/>
  </r>
  <r>
    <x v="141"/>
    <s v="CUSTTYPE 2"/>
    <s v="CUSTIND 1"/>
    <s v="REGION 2"/>
    <x v="1"/>
    <x v="6"/>
    <s v="PRODTYPE 1"/>
    <s v="PRODMKT 1"/>
    <n v="20386"/>
    <n v="14270.2"/>
    <n v="4"/>
    <n v="18958.98"/>
    <n v="75835.92"/>
    <s v="SHIP REGION 1"/>
  </r>
  <r>
    <x v="121"/>
    <s v="CUSTTYPE 1"/>
    <s v="CUSTIND 4"/>
    <s v="REGION 1"/>
    <x v="3"/>
    <x v="1"/>
    <s v="PRODTYPE 3"/>
    <s v="PRODMKT 3"/>
    <n v="16064"/>
    <n v="10762.88"/>
    <n v="1"/>
    <n v="15421.439999999999"/>
    <n v="15421.439999999999"/>
    <s v="SHIP REGION 8"/>
  </r>
  <r>
    <x v="89"/>
    <s v="CUSTTYPE 1"/>
    <s v="CUSTIND 5"/>
    <s v="REGION 5"/>
    <x v="2"/>
    <x v="8"/>
    <s v="PRODTYPE 1"/>
    <s v="PRODMKT 4"/>
    <n v="9526"/>
    <n v="6572.94"/>
    <n v="5"/>
    <n v="8763.92"/>
    <n v="43819.6"/>
    <s v="SHIP REGION 4"/>
  </r>
  <r>
    <x v="163"/>
    <s v="CUSTTYPE 5"/>
    <s v="CUSTIND 5"/>
    <s v="REGION 3"/>
    <x v="2"/>
    <x v="19"/>
    <s v="PRODTYPE 2"/>
    <s v="PRODMKT 5"/>
    <n v="3263"/>
    <n v="2186.21"/>
    <n v="9"/>
    <n v="3197.74"/>
    <n v="28779.659999999996"/>
    <s v="SHIP REGION 8"/>
  </r>
  <r>
    <x v="75"/>
    <s v="CUSTTYPE 1"/>
    <s v="CUSTIND 4"/>
    <s v="REGION 4"/>
    <x v="2"/>
    <x v="1"/>
    <s v="PRODTYPE 3"/>
    <s v="PRODMKT 3"/>
    <n v="16064"/>
    <n v="10762.88"/>
    <n v="9"/>
    <n v="14939.519999999999"/>
    <n v="134455.67999999999"/>
    <s v="SHIP REGION 2"/>
  </r>
  <r>
    <x v="39"/>
    <s v="CUSTTYPE 5"/>
    <s v="CUSTIND 3"/>
    <s v="REGION 1"/>
    <x v="1"/>
    <x v="18"/>
    <s v="PRODTYPE 1"/>
    <s v="PRODMKT 1"/>
    <n v="11568"/>
    <n v="8097.6"/>
    <n v="4"/>
    <n v="10758.24"/>
    <n v="43032.959999999999"/>
    <s v="SHIP REGION 8"/>
  </r>
  <r>
    <x v="3"/>
    <s v="CUSTTYPE 1"/>
    <s v="CUSTIND 4"/>
    <s v="REGION 2"/>
    <x v="1"/>
    <x v="17"/>
    <s v="PRODTYPE 3"/>
    <s v="PRODMKT 4"/>
    <n v="2135"/>
    <n v="1174.25"/>
    <n v="6"/>
    <n v="1814.75"/>
    <n v="10888.5"/>
    <s v="SHIP REGION 8"/>
  </r>
  <r>
    <x v="61"/>
    <s v="CUSTTYPE 4"/>
    <s v="CUSTIND 2"/>
    <s v="REGION 2"/>
    <x v="2"/>
    <x v="14"/>
    <s v="PRODTYPE 2"/>
    <s v="PRODMKT 3"/>
    <n v="13223"/>
    <n v="8991.64"/>
    <n v="7"/>
    <n v="11239.55"/>
    <n v="78676.849999999991"/>
    <s v="SHIP REGION 2"/>
  </r>
  <r>
    <x v="122"/>
    <s v="CUSTTYPE 4"/>
    <s v="CUSTIND 3"/>
    <s v="REGION 1"/>
    <x v="4"/>
    <x v="4"/>
    <s v="PRODTYPE 3"/>
    <s v="PRODMKT 5"/>
    <n v="23078"/>
    <n v="14769.92"/>
    <n v="6"/>
    <n v="22154.879999999997"/>
    <n v="132929.27999999997"/>
    <s v="SHIP REGION 5"/>
  </r>
  <r>
    <x v="57"/>
    <s v="CUSTTYPE 3"/>
    <s v="CUSTIND 5"/>
    <s v="REGION 6"/>
    <x v="4"/>
    <x v="8"/>
    <s v="PRODTYPE 1"/>
    <s v="PRODMKT 4"/>
    <n v="9526"/>
    <n v="6572.94"/>
    <n v="7"/>
    <n v="8668.66"/>
    <n v="60680.619999999995"/>
    <s v="SHIP REGION 8"/>
  </r>
  <r>
    <x v="31"/>
    <s v="CUSTTYPE 3"/>
    <s v="CUSTIND 2"/>
    <s v="REGION 7"/>
    <x v="4"/>
    <x v="4"/>
    <s v="PRODTYPE 3"/>
    <s v="PRODMKT 5"/>
    <n v="23078"/>
    <n v="14769.92"/>
    <n v="8"/>
    <n v="22385.66"/>
    <n v="179085.28"/>
    <s v="SHIP REGION 1"/>
  </r>
  <r>
    <x v="77"/>
    <s v="CUSTTYPE 5"/>
    <s v="CUSTIND 2"/>
    <s v="REGION 6"/>
    <x v="1"/>
    <x v="5"/>
    <s v="PRODTYPE 4"/>
    <s v="PRODMKT 1"/>
    <n v="8989"/>
    <n v="5663.07"/>
    <n v="5"/>
    <n v="8809.2199999999993"/>
    <n v="44046.1"/>
    <s v="SHIP REGION 1"/>
  </r>
  <r>
    <x v="83"/>
    <s v="CUSTTYPE 4"/>
    <s v="CUSTIND 4"/>
    <s v="REGION 4"/>
    <x v="1"/>
    <x v="13"/>
    <s v="PRODTYPE 1"/>
    <s v="PRODMKT 3"/>
    <n v="16325"/>
    <n v="10611.25"/>
    <n v="3"/>
    <n v="14692.5"/>
    <n v="44077.5"/>
    <s v="SHIP REGION 3"/>
  </r>
  <r>
    <x v="0"/>
    <s v="CUSTTYPE 2"/>
    <s v="CUSTIND 3"/>
    <s v="REGION 8"/>
    <x v="2"/>
    <x v="0"/>
    <s v="PRODTYPE 4"/>
    <s v="PRODMKT 7"/>
    <n v="4269"/>
    <n v="2561.4"/>
    <n v="9"/>
    <n v="4098.24"/>
    <n v="36884.159999999996"/>
    <s v="SHIP REGION 2"/>
  </r>
  <r>
    <x v="53"/>
    <s v="CUSTTYPE 5"/>
    <s v="CUSTIND 4"/>
    <s v="REGION 6"/>
    <x v="3"/>
    <x v="15"/>
    <s v="PRODTYPE 1"/>
    <s v="PRODMKT 4"/>
    <n v="19568"/>
    <n v="12327.84"/>
    <n v="6"/>
    <n v="17415.52"/>
    <n v="104493.12"/>
    <s v="SHIP REGION 4"/>
  </r>
  <r>
    <x v="120"/>
    <s v="CUSTTYPE 5"/>
    <s v="CUSTIND 1"/>
    <s v="REGION 5"/>
    <x v="2"/>
    <x v="1"/>
    <s v="PRODTYPE 3"/>
    <s v="PRODMKT 3"/>
    <n v="16064"/>
    <n v="10762.88"/>
    <n v="3"/>
    <n v="15260.8"/>
    <n v="45782.399999999994"/>
    <s v="SHIP REGION 5"/>
  </r>
  <r>
    <x v="32"/>
    <s v="CUSTTYPE 2"/>
    <s v="CUSTIND 2"/>
    <s v="REGION 4"/>
    <x v="1"/>
    <x v="18"/>
    <s v="PRODTYPE 1"/>
    <s v="PRODMKT 1"/>
    <n v="11568"/>
    <n v="8097.6"/>
    <n v="2"/>
    <n v="10295.52"/>
    <n v="20591.04"/>
    <s v="SHIP REGION 2"/>
  </r>
  <r>
    <x v="107"/>
    <s v="CUSTTYPE 1"/>
    <s v="CUSTIND 3"/>
    <s v="REGION 8"/>
    <x v="1"/>
    <x v="9"/>
    <s v="PRODTYPE 1"/>
    <s v="PRODMKT 4"/>
    <n v="21670"/>
    <n v="15169"/>
    <n v="7"/>
    <n v="21453.3"/>
    <n v="150173.1"/>
    <s v="SHIP REGION 5"/>
  </r>
  <r>
    <x v="91"/>
    <s v="CUSTTYPE 2"/>
    <s v="CUSTIND 2"/>
    <s v="REGION 2"/>
    <x v="3"/>
    <x v="5"/>
    <s v="PRODTYPE 4"/>
    <s v="PRODMKT 1"/>
    <n v="8989"/>
    <n v="5663.07"/>
    <n v="4"/>
    <n v="8539.5499999999993"/>
    <n v="34158.199999999997"/>
    <s v="SHIP REGION 3"/>
  </r>
  <r>
    <x v="159"/>
    <s v="CUSTTYPE 2"/>
    <s v="CUSTIND 3"/>
    <s v="REGION 6"/>
    <x v="3"/>
    <x v="13"/>
    <s v="PRODTYPE 1"/>
    <s v="PRODMKT 3"/>
    <n v="16325"/>
    <n v="10611.25"/>
    <n v="6"/>
    <n v="14366"/>
    <n v="86196"/>
    <s v="SHIP REGION 4"/>
  </r>
  <r>
    <x v="182"/>
    <s v="CUSTTYPE 2"/>
    <s v="CUSTIND 5"/>
    <s v="REGION 1"/>
    <x v="1"/>
    <x v="3"/>
    <s v="PRODTYPE 4"/>
    <s v="PRODMKT 5"/>
    <n v="10590"/>
    <n v="6671.7"/>
    <n v="5"/>
    <n v="10272.299999999999"/>
    <n v="51361.5"/>
    <s v="SHIP REGION 5"/>
  </r>
  <r>
    <x v="4"/>
    <s v="CUSTTYPE 5"/>
    <s v="CUSTIND 4"/>
    <s v="REGION 6"/>
    <x v="4"/>
    <x v="4"/>
    <s v="PRODTYPE 3"/>
    <s v="PRODMKT 5"/>
    <n v="23078"/>
    <n v="14769.92"/>
    <n v="1"/>
    <n v="21924.1"/>
    <n v="21924.1"/>
    <s v="SHIP REGION 8"/>
  </r>
  <r>
    <x v="179"/>
    <s v="CUSTTYPE 4"/>
    <s v="CUSTIND 5"/>
    <s v="REGION 5"/>
    <x v="2"/>
    <x v="15"/>
    <s v="PRODTYPE 1"/>
    <s v="PRODMKT 4"/>
    <n v="19568"/>
    <n v="12327.84"/>
    <n v="8"/>
    <n v="18393.919999999998"/>
    <n v="147151.35999999999"/>
    <s v="SHIP REGION 4"/>
  </r>
  <r>
    <x v="47"/>
    <s v="CUSTTYPE 2"/>
    <s v="CUSTIND 5"/>
    <s v="REGION 6"/>
    <x v="4"/>
    <x v="13"/>
    <s v="PRODTYPE 1"/>
    <s v="PRODMKT 3"/>
    <n v="16325"/>
    <n v="10611.25"/>
    <n v="5"/>
    <n v="15508.75"/>
    <n v="77543.75"/>
    <s v="SHIP REGION 7"/>
  </r>
  <r>
    <x v="147"/>
    <s v="CUSTTYPE 4"/>
    <s v="CUSTIND 5"/>
    <s v="REGION 8"/>
    <x v="4"/>
    <x v="10"/>
    <s v="PRODTYPE 4"/>
    <s v="PRODMKT 5"/>
    <n v="24315"/>
    <n v="14589"/>
    <n v="7"/>
    <n v="21883.5"/>
    <n v="153184.5"/>
    <s v="SHIP REGION 4"/>
  </r>
  <r>
    <x v="161"/>
    <s v="CUSTTYPE 4"/>
    <s v="CUSTIND 4"/>
    <s v="REGION 3"/>
    <x v="4"/>
    <x v="19"/>
    <s v="PRODTYPE 2"/>
    <s v="PRODMKT 5"/>
    <n v="3263"/>
    <n v="2186.21"/>
    <n v="2"/>
    <n v="3165.11"/>
    <n v="6330.22"/>
    <s v="SHIP REGION 1"/>
  </r>
  <r>
    <x v="164"/>
    <s v="CUSTTYPE 2"/>
    <s v="CUSTIND 1"/>
    <s v="REGION 8"/>
    <x v="1"/>
    <x v="0"/>
    <s v="PRODTYPE 4"/>
    <s v="PRODMKT 7"/>
    <n v="4269"/>
    <n v="2561.4"/>
    <n v="7"/>
    <n v="3671.34"/>
    <n v="25699.38"/>
    <s v="SHIP REGION 1"/>
  </r>
  <r>
    <x v="65"/>
    <s v="CUSTTYPE 1"/>
    <s v="CUSTIND 2"/>
    <s v="REGION 6"/>
    <x v="2"/>
    <x v="4"/>
    <s v="PRODTYPE 3"/>
    <s v="PRODMKT 5"/>
    <n v="23078"/>
    <n v="14769.92"/>
    <n v="9"/>
    <n v="21462.539999999997"/>
    <n v="193162.86"/>
    <s v="SHIP REGION 3"/>
  </r>
  <r>
    <x v="101"/>
    <s v="CUSTTYPE 1"/>
    <s v="CUSTIND 2"/>
    <s v="REGION 2"/>
    <x v="2"/>
    <x v="9"/>
    <s v="PRODTYPE 1"/>
    <s v="PRODMKT 4"/>
    <n v="21670"/>
    <n v="15169"/>
    <n v="2"/>
    <n v="18636.2"/>
    <n v="37272.400000000001"/>
    <s v="SHIP REGION 5"/>
  </r>
  <r>
    <x v="162"/>
    <s v="CUSTTYPE 2"/>
    <s v="CUSTIND 5"/>
    <s v="REGION 6"/>
    <x v="2"/>
    <x v="11"/>
    <s v="PRODTYPE 2"/>
    <s v="PRODMKT 2"/>
    <n v="22050"/>
    <n v="15435"/>
    <n v="3"/>
    <n v="19624.5"/>
    <n v="58873.5"/>
    <s v="SHIP REGION 4"/>
  </r>
  <r>
    <x v="1"/>
    <s v="CUSTTYPE 4"/>
    <s v="CUSTIND 5"/>
    <s v="REGION 1"/>
    <x v="1"/>
    <x v="10"/>
    <s v="PRODTYPE 4"/>
    <s v="PRODMKT 5"/>
    <n v="24315"/>
    <n v="14589"/>
    <n v="1"/>
    <n v="21154.05"/>
    <n v="21154.05"/>
    <s v="SHIP REGION 5"/>
  </r>
  <r>
    <x v="93"/>
    <s v="CUSTTYPE 4"/>
    <s v="CUSTIND 5"/>
    <s v="REGION 7"/>
    <x v="3"/>
    <x v="16"/>
    <s v="PRODTYPE 2"/>
    <s v="PRODMKT 3"/>
    <n v="6690"/>
    <n v="4080.9"/>
    <n v="8"/>
    <n v="6355.5"/>
    <n v="50844"/>
    <s v="SHIP REGION 8"/>
  </r>
  <r>
    <x v="31"/>
    <s v="CUSTTYPE 3"/>
    <s v="CUSTIND 2"/>
    <s v="REGION 7"/>
    <x v="1"/>
    <x v="16"/>
    <s v="PRODTYPE 2"/>
    <s v="PRODMKT 3"/>
    <n v="6690"/>
    <n v="4080.9"/>
    <n v="4"/>
    <n v="6623.1"/>
    <n v="26492.400000000001"/>
    <s v="SHIP REGION 2"/>
  </r>
  <r>
    <x v="164"/>
    <s v="CUSTTYPE 2"/>
    <s v="CUSTIND 1"/>
    <s v="REGION 8"/>
    <x v="4"/>
    <x v="18"/>
    <s v="PRODTYPE 1"/>
    <s v="PRODMKT 1"/>
    <n v="11568"/>
    <n v="8097.6"/>
    <n v="6"/>
    <n v="10179.84"/>
    <n v="61079.040000000001"/>
    <s v="SHIP REGION 2"/>
  </r>
  <r>
    <x v="24"/>
    <s v="CUSTTYPE 4"/>
    <s v="CUSTIND 1"/>
    <s v="REGION 3"/>
    <x v="1"/>
    <x v="10"/>
    <s v="PRODTYPE 4"/>
    <s v="PRODMKT 5"/>
    <n v="24315"/>
    <n v="14589"/>
    <n v="2"/>
    <n v="22856.1"/>
    <n v="45712.2"/>
    <s v="SHIP REGION 2"/>
  </r>
  <r>
    <x v="40"/>
    <s v="CUSTTYPE 1"/>
    <s v="CUSTIND 4"/>
    <s v="REGION 2"/>
    <x v="4"/>
    <x v="5"/>
    <s v="PRODTYPE 4"/>
    <s v="PRODMKT 1"/>
    <n v="8989"/>
    <n v="5663.07"/>
    <n v="4"/>
    <n v="8809.2199999999993"/>
    <n v="35236.879999999997"/>
    <s v="SHIP REGION 5"/>
  </r>
  <r>
    <x v="139"/>
    <s v="CUSTTYPE 2"/>
    <s v="CUSTIND 5"/>
    <s v="REGION 2"/>
    <x v="3"/>
    <x v="14"/>
    <s v="PRODTYPE 2"/>
    <s v="PRODMKT 3"/>
    <n v="13223"/>
    <n v="8991.64"/>
    <n v="8"/>
    <n v="12032.93"/>
    <n v="96263.44"/>
    <s v="SHIP REGION 8"/>
  </r>
  <r>
    <x v="194"/>
    <s v="CUSTTYPE 5"/>
    <s v="CUSTIND 4"/>
    <s v="REGION 3"/>
    <x v="4"/>
    <x v="12"/>
    <s v="PRODTYPE 1"/>
    <s v="PRODMKT 3"/>
    <n v="18971"/>
    <n v="11762.02"/>
    <n v="8"/>
    <n v="17263.61"/>
    <n v="138108.88"/>
    <s v="SHIP REGION 4"/>
  </r>
  <r>
    <x v="25"/>
    <s v="CUSTTYPE 3"/>
    <s v="CUSTIND 1"/>
    <s v="REGION 2"/>
    <x v="1"/>
    <x v="7"/>
    <s v="PRODTYPE 4"/>
    <s v="PRODMKT 2"/>
    <n v="12004"/>
    <n v="8042.68"/>
    <n v="2"/>
    <n v="10443.48"/>
    <n v="20886.96"/>
    <s v="SHIP REGION 6"/>
  </r>
  <r>
    <x v="36"/>
    <s v="CUSTTYPE 3"/>
    <s v="CUSTIND 3"/>
    <s v="REGION 2"/>
    <x v="4"/>
    <x v="8"/>
    <s v="PRODTYPE 1"/>
    <s v="PRODMKT 4"/>
    <n v="9526"/>
    <n v="6572.94"/>
    <n v="3"/>
    <n v="8478.14"/>
    <n v="25434.42"/>
    <s v="SHIP REGION 5"/>
  </r>
  <r>
    <x v="133"/>
    <s v="CUSTTYPE 4"/>
    <s v="CUSTIND 4"/>
    <s v="REGION 4"/>
    <x v="2"/>
    <x v="9"/>
    <s v="PRODTYPE 1"/>
    <s v="PRODMKT 4"/>
    <n v="21670"/>
    <n v="15169"/>
    <n v="6"/>
    <n v="21236.6"/>
    <n v="127419.59999999999"/>
    <s v="SHIP REGION 7"/>
  </r>
  <r>
    <x v="7"/>
    <s v="CUSTTYPE 3"/>
    <s v="CUSTIND 1"/>
    <s v="REGION 1"/>
    <x v="2"/>
    <x v="14"/>
    <s v="PRODTYPE 2"/>
    <s v="PRODMKT 3"/>
    <n v="13223"/>
    <n v="8991.64"/>
    <n v="7"/>
    <n v="12694.08"/>
    <n v="88858.559999999998"/>
    <s v="SHIP REGION 5"/>
  </r>
  <r>
    <x v="102"/>
    <s v="CUSTTYPE 5"/>
    <s v="CUSTIND 4"/>
    <s v="REGION 2"/>
    <x v="3"/>
    <x v="6"/>
    <s v="PRODTYPE 1"/>
    <s v="PRODMKT 1"/>
    <n v="20386"/>
    <n v="14270.2"/>
    <n v="3"/>
    <n v="18347.400000000001"/>
    <n v="55042.200000000004"/>
    <s v="SHIP REGION 4"/>
  </r>
  <r>
    <x v="16"/>
    <s v="CUSTTYPE 3"/>
    <s v="CUSTIND 5"/>
    <s v="REGION 8"/>
    <x v="1"/>
    <x v="16"/>
    <s v="PRODTYPE 2"/>
    <s v="PRODMKT 3"/>
    <n v="6690"/>
    <n v="4080.9"/>
    <n v="5"/>
    <n v="6355.5"/>
    <n v="31777.5"/>
    <s v="SHIP REGION 4"/>
  </r>
  <r>
    <x v="68"/>
    <s v="CUSTTYPE 5"/>
    <s v="CUSTIND 2"/>
    <s v="REGION 4"/>
    <x v="1"/>
    <x v="16"/>
    <s v="PRODTYPE 2"/>
    <s v="PRODMKT 3"/>
    <n v="6690"/>
    <n v="4080.9"/>
    <n v="6"/>
    <n v="6489.3"/>
    <n v="38935.800000000003"/>
    <s v="SHIP REGION 7"/>
  </r>
  <r>
    <x v="14"/>
    <s v="CUSTTYPE 4"/>
    <s v="CUSTIND 4"/>
    <s v="REGION 3"/>
    <x v="1"/>
    <x v="16"/>
    <s v="PRODTYPE 2"/>
    <s v="PRODMKT 3"/>
    <n v="6690"/>
    <n v="4080.9"/>
    <n v="4"/>
    <n v="5753.4"/>
    <n v="23013.599999999999"/>
    <s v="SHIP REGION 3"/>
  </r>
  <r>
    <x v="23"/>
    <s v="CUSTTYPE 4"/>
    <s v="CUSTIND 4"/>
    <s v="REGION 2"/>
    <x v="1"/>
    <x v="8"/>
    <s v="PRODTYPE 1"/>
    <s v="PRODMKT 4"/>
    <n v="9526"/>
    <n v="6572.94"/>
    <n v="9"/>
    <n v="8573.4"/>
    <n v="77160.599999999991"/>
    <s v="SHIP REGION 3"/>
  </r>
  <r>
    <x v="175"/>
    <s v="CUSTTYPE 4"/>
    <s v="CUSTIND 2"/>
    <s v="REGION 3"/>
    <x v="1"/>
    <x v="15"/>
    <s v="PRODTYPE 1"/>
    <s v="PRODMKT 4"/>
    <n v="19568"/>
    <n v="12327.84"/>
    <n v="8"/>
    <n v="17024.16"/>
    <n v="136193.28"/>
    <s v="SHIP REGION 8"/>
  </r>
  <r>
    <x v="99"/>
    <s v="CUSTTYPE 4"/>
    <s v="CUSTIND 5"/>
    <s v="REGION 5"/>
    <x v="1"/>
    <x v="3"/>
    <s v="PRODTYPE 4"/>
    <s v="PRODMKT 5"/>
    <n v="10590"/>
    <n v="6671.7"/>
    <n v="1"/>
    <n v="9742.8000000000011"/>
    <n v="9742.8000000000011"/>
    <s v="SHIP REGION 6"/>
  </r>
  <r>
    <x v="92"/>
    <s v="CUSTTYPE 3"/>
    <s v="CUSTIND 3"/>
    <s v="REGION 3"/>
    <x v="2"/>
    <x v="0"/>
    <s v="PRODTYPE 4"/>
    <s v="PRODMKT 7"/>
    <n v="4269"/>
    <n v="2561.4"/>
    <n v="6"/>
    <n v="4055.5499999999997"/>
    <n v="24333.3"/>
    <s v="SHIP REGION 1"/>
  </r>
  <r>
    <x v="48"/>
    <s v="CUSTTYPE 2"/>
    <s v="CUSTIND 2"/>
    <s v="REGION 5"/>
    <x v="3"/>
    <x v="5"/>
    <s v="PRODTYPE 4"/>
    <s v="PRODMKT 1"/>
    <n v="8989"/>
    <n v="5663.07"/>
    <n v="3"/>
    <n v="8179.9900000000007"/>
    <n v="24539.97"/>
    <s v="SHIP REGION 4"/>
  </r>
  <r>
    <x v="186"/>
    <s v="CUSTTYPE 2"/>
    <s v="CUSTIND 2"/>
    <s v="REGION 7"/>
    <x v="4"/>
    <x v="6"/>
    <s v="PRODTYPE 1"/>
    <s v="PRODMKT 1"/>
    <n v="20386"/>
    <n v="14270.2"/>
    <n v="8"/>
    <n v="19162.84"/>
    <n v="153302.72"/>
    <s v="SHIP REGION 6"/>
  </r>
  <r>
    <x v="139"/>
    <s v="CUSTTYPE 2"/>
    <s v="CUSTIND 5"/>
    <s v="REGION 2"/>
    <x v="4"/>
    <x v="0"/>
    <s v="PRODTYPE 4"/>
    <s v="PRODMKT 7"/>
    <n v="4269"/>
    <n v="2561.4"/>
    <n v="2"/>
    <n v="3671.34"/>
    <n v="7342.68"/>
    <s v="SHIP REGION 7"/>
  </r>
  <r>
    <x v="154"/>
    <s v="CUSTTYPE 4"/>
    <s v="CUSTIND 5"/>
    <s v="REGION 7"/>
    <x v="2"/>
    <x v="10"/>
    <s v="PRODTYPE 4"/>
    <s v="PRODMKT 5"/>
    <n v="24315"/>
    <n v="14589"/>
    <n v="6"/>
    <n v="23585.55"/>
    <n v="141513.29999999999"/>
    <s v="SHIP REGION 3"/>
  </r>
  <r>
    <x v="178"/>
    <s v="CUSTTYPE 5"/>
    <s v="CUSTIND 4"/>
    <s v="REGION 1"/>
    <x v="3"/>
    <x v="19"/>
    <s v="PRODTYPE 2"/>
    <s v="PRODMKT 5"/>
    <n v="3263"/>
    <n v="2186.21"/>
    <n v="6"/>
    <n v="3067.22"/>
    <n v="18403.32"/>
    <s v="SHIP REGION 4"/>
  </r>
  <r>
    <x v="132"/>
    <s v="CUSTTYPE 5"/>
    <s v="CUSTIND 2"/>
    <s v="REGION 8"/>
    <x v="4"/>
    <x v="13"/>
    <s v="PRODTYPE 1"/>
    <s v="PRODMKT 3"/>
    <n v="16325"/>
    <n v="10611.25"/>
    <n v="7"/>
    <n v="14366"/>
    <n v="100562"/>
    <s v="SHIP REGION 2"/>
  </r>
  <r>
    <x v="107"/>
    <s v="CUSTTYPE 1"/>
    <s v="CUSTIND 3"/>
    <s v="REGION 8"/>
    <x v="1"/>
    <x v="19"/>
    <s v="PRODTYPE 2"/>
    <s v="PRODMKT 5"/>
    <n v="3263"/>
    <n v="2186.21"/>
    <n v="3"/>
    <n v="3099.85"/>
    <n v="9299.5499999999993"/>
    <s v="SHIP REGION 2"/>
  </r>
  <r>
    <x v="186"/>
    <s v="CUSTTYPE 2"/>
    <s v="CUSTIND 2"/>
    <s v="REGION 7"/>
    <x v="1"/>
    <x v="6"/>
    <s v="PRODTYPE 1"/>
    <s v="PRODMKT 1"/>
    <n v="20386"/>
    <n v="14270.2"/>
    <n v="4"/>
    <n v="19978.28"/>
    <n v="79913.119999999995"/>
    <s v="SHIP REGION 2"/>
  </r>
  <r>
    <x v="89"/>
    <s v="CUSTTYPE 1"/>
    <s v="CUSTIND 5"/>
    <s v="REGION 5"/>
    <x v="1"/>
    <x v="3"/>
    <s v="PRODTYPE 4"/>
    <s v="PRODMKT 5"/>
    <n v="10590"/>
    <n v="6671.7"/>
    <n v="4"/>
    <n v="10378.199999999999"/>
    <n v="41512.799999999996"/>
    <s v="SHIP REGION 2"/>
  </r>
  <r>
    <x v="24"/>
    <s v="CUSTTYPE 4"/>
    <s v="CUSTIND 1"/>
    <s v="REGION 3"/>
    <x v="4"/>
    <x v="1"/>
    <s v="PRODTYPE 3"/>
    <s v="PRODMKT 3"/>
    <n v="16064"/>
    <n v="10762.88"/>
    <n v="2"/>
    <n v="14296.960000000001"/>
    <n v="28593.920000000002"/>
    <s v="SHIP REGION 8"/>
  </r>
  <r>
    <x v="101"/>
    <s v="CUSTTYPE 1"/>
    <s v="CUSTIND 2"/>
    <s v="REGION 2"/>
    <x v="1"/>
    <x v="12"/>
    <s v="PRODTYPE 1"/>
    <s v="PRODMKT 3"/>
    <n v="18971"/>
    <n v="11762.02"/>
    <n v="7"/>
    <n v="17643.03"/>
    <n v="123501.20999999999"/>
    <s v="SHIP REGION 3"/>
  </r>
  <r>
    <x v="152"/>
    <s v="CUSTTYPE 4"/>
    <s v="CUSTIND 5"/>
    <s v="REGION 7"/>
    <x v="4"/>
    <x v="17"/>
    <s v="PRODTYPE 3"/>
    <s v="PRODMKT 4"/>
    <n v="2135"/>
    <n v="1174.25"/>
    <n v="4"/>
    <n v="1900.15"/>
    <n v="7600.6"/>
    <s v="SHIP REGION 3"/>
  </r>
  <r>
    <x v="4"/>
    <s v="CUSTTYPE 5"/>
    <s v="CUSTIND 4"/>
    <s v="REGION 6"/>
    <x v="4"/>
    <x v="7"/>
    <s v="PRODTYPE 4"/>
    <s v="PRODMKT 2"/>
    <n v="12004"/>
    <n v="8042.68"/>
    <n v="5"/>
    <n v="10923.640000000001"/>
    <n v="54618.200000000004"/>
    <s v="SHIP REGION 7"/>
  </r>
  <r>
    <x v="10"/>
    <s v="CUSTTYPE 5"/>
    <s v="CUSTIND 4"/>
    <s v="REGION 5"/>
    <x v="3"/>
    <x v="15"/>
    <s v="PRODTYPE 1"/>
    <s v="PRODMKT 4"/>
    <n v="19568"/>
    <n v="12327.84"/>
    <n v="3"/>
    <n v="17219.84"/>
    <n v="51659.520000000004"/>
    <s v="SHIP REGION 1"/>
  </r>
  <r>
    <x v="113"/>
    <s v="CUSTTYPE 3"/>
    <s v="CUSTIND 5"/>
    <s v="REGION 2"/>
    <x v="1"/>
    <x v="17"/>
    <s v="PRODTYPE 3"/>
    <s v="PRODMKT 4"/>
    <n v="2135"/>
    <n v="1174.25"/>
    <n v="1"/>
    <n v="1985.55"/>
    <n v="1985.55"/>
    <s v="SHIP REGION 4"/>
  </r>
  <r>
    <x v="132"/>
    <s v="CUSTTYPE 5"/>
    <s v="CUSTIND 2"/>
    <s v="REGION 8"/>
    <x v="3"/>
    <x v="17"/>
    <s v="PRODTYPE 3"/>
    <s v="PRODMKT 4"/>
    <n v="2135"/>
    <n v="1174.25"/>
    <n v="4"/>
    <n v="2028.25"/>
    <n v="8113"/>
    <s v="SHIP REGION 2"/>
  </r>
  <r>
    <x v="185"/>
    <s v="CUSTTYPE 3"/>
    <s v="CUSTIND 3"/>
    <s v="REGION 7"/>
    <x v="4"/>
    <x v="3"/>
    <s v="PRODTYPE 4"/>
    <s v="PRODMKT 5"/>
    <n v="10590"/>
    <n v="6671.7"/>
    <n v="4"/>
    <n v="10166.4"/>
    <n v="40665.599999999999"/>
    <s v="SHIP REGION 5"/>
  </r>
  <r>
    <x v="139"/>
    <s v="CUSTTYPE 2"/>
    <s v="CUSTIND 5"/>
    <s v="REGION 2"/>
    <x v="4"/>
    <x v="15"/>
    <s v="PRODTYPE 1"/>
    <s v="PRODMKT 4"/>
    <n v="19568"/>
    <n v="12327.84"/>
    <n v="8"/>
    <n v="18785.28"/>
    <n v="150282.23999999999"/>
    <s v="SHIP REGION 4"/>
  </r>
  <r>
    <x v="85"/>
    <s v="CUSTTYPE 4"/>
    <s v="CUSTIND 1"/>
    <s v="REGION 7"/>
    <x v="4"/>
    <x v="5"/>
    <s v="PRODTYPE 4"/>
    <s v="PRODMKT 1"/>
    <n v="8989"/>
    <n v="5663.07"/>
    <n v="9"/>
    <n v="8449.66"/>
    <n v="76046.94"/>
    <s v="SHIP REGION 5"/>
  </r>
  <r>
    <x v="88"/>
    <s v="CUSTTYPE 3"/>
    <s v="CUSTIND 5"/>
    <s v="REGION 4"/>
    <x v="2"/>
    <x v="6"/>
    <s v="PRODTYPE 1"/>
    <s v="PRODMKT 1"/>
    <n v="20386"/>
    <n v="14270.2"/>
    <n v="8"/>
    <n v="18755.120000000003"/>
    <n v="150040.96000000002"/>
    <s v="SHIP REGION 5"/>
  </r>
  <r>
    <x v="167"/>
    <s v="CUSTTYPE 5"/>
    <s v="CUSTIND 2"/>
    <s v="REGION 8"/>
    <x v="4"/>
    <x v="4"/>
    <s v="PRODTYPE 3"/>
    <s v="PRODMKT 5"/>
    <n v="23078"/>
    <n v="14769.92"/>
    <n v="3"/>
    <n v="20539.420000000002"/>
    <n v="61618.260000000009"/>
    <s v="SHIP REGION 7"/>
  </r>
  <r>
    <x v="43"/>
    <s v="CUSTTYPE 3"/>
    <s v="CUSTIND 5"/>
    <s v="REGION 6"/>
    <x v="4"/>
    <x v="2"/>
    <s v="PRODTYPE 1"/>
    <s v="PRODMKT 3"/>
    <n v="24110"/>
    <n v="16153.7"/>
    <n v="7"/>
    <n v="22181.200000000001"/>
    <n v="155268.4"/>
    <s v="SHIP REGION 5"/>
  </r>
  <r>
    <x v="22"/>
    <s v="CUSTTYPE 2"/>
    <s v="CUSTIND 2"/>
    <s v="REGION 1"/>
    <x v="4"/>
    <x v="7"/>
    <s v="PRODTYPE 4"/>
    <s v="PRODMKT 2"/>
    <n v="12004"/>
    <n v="8042.68"/>
    <n v="3"/>
    <n v="10803.6"/>
    <n v="32410.800000000003"/>
    <s v="SHIP REGION 8"/>
  </r>
  <r>
    <x v="134"/>
    <s v="CUSTTYPE 1"/>
    <s v="CUSTIND 3"/>
    <s v="REGION 4"/>
    <x v="2"/>
    <x v="19"/>
    <s v="PRODTYPE 2"/>
    <s v="PRODMKT 5"/>
    <n v="3263"/>
    <n v="2186.21"/>
    <n v="7"/>
    <n v="2871.44"/>
    <n v="20100.080000000002"/>
    <s v="SHIP REGION 6"/>
  </r>
  <r>
    <x v="191"/>
    <s v="CUSTTYPE 1"/>
    <s v="CUSTIND 4"/>
    <s v="REGION 5"/>
    <x v="2"/>
    <x v="10"/>
    <s v="PRODTYPE 4"/>
    <s v="PRODMKT 5"/>
    <n v="24315"/>
    <n v="14589"/>
    <n v="7"/>
    <n v="21397.200000000001"/>
    <n v="149780.4"/>
    <s v="SHIP REGION 8"/>
  </r>
  <r>
    <x v="36"/>
    <s v="CUSTTYPE 3"/>
    <s v="CUSTIND 3"/>
    <s v="REGION 2"/>
    <x v="4"/>
    <x v="2"/>
    <s v="PRODTYPE 1"/>
    <s v="PRODMKT 3"/>
    <n v="24110"/>
    <n v="16153.7"/>
    <n v="4"/>
    <n v="21940.100000000002"/>
    <n v="87760.400000000009"/>
    <s v="SHIP REGION 6"/>
  </r>
  <r>
    <x v="73"/>
    <s v="CUSTTYPE 4"/>
    <s v="CUSTIND 3"/>
    <s v="REGION 2"/>
    <x v="3"/>
    <x v="4"/>
    <s v="PRODTYPE 3"/>
    <s v="PRODMKT 5"/>
    <n v="23078"/>
    <n v="14769.92"/>
    <n v="6"/>
    <n v="21000.98"/>
    <n v="126005.88"/>
    <s v="SHIP REGION 3"/>
  </r>
  <r>
    <x v="37"/>
    <s v="CUSTTYPE 5"/>
    <s v="CUSTIND 2"/>
    <s v="REGION 1"/>
    <x v="3"/>
    <x v="0"/>
    <s v="PRODTYPE 4"/>
    <s v="PRODMKT 7"/>
    <n v="4269"/>
    <n v="2561.4"/>
    <n v="8"/>
    <n v="3970.1699999999996"/>
    <n v="31761.359999999997"/>
    <s v="SHIP REGION 7"/>
  </r>
  <r>
    <x v="116"/>
    <s v="CUSTTYPE 5"/>
    <s v="CUSTIND 2"/>
    <s v="REGION 3"/>
    <x v="3"/>
    <x v="5"/>
    <s v="PRODTYPE 4"/>
    <s v="PRODMKT 1"/>
    <n v="8989"/>
    <n v="5663.07"/>
    <n v="3"/>
    <n v="8179.9900000000007"/>
    <n v="24539.97"/>
    <s v="SHIP REGION 3"/>
  </r>
  <r>
    <x v="179"/>
    <s v="CUSTTYPE 4"/>
    <s v="CUSTIND 5"/>
    <s v="REGION 5"/>
    <x v="4"/>
    <x v="0"/>
    <s v="PRODTYPE 4"/>
    <s v="PRODMKT 7"/>
    <n v="4269"/>
    <n v="2561.4"/>
    <n v="1"/>
    <n v="4055.5499999999997"/>
    <n v="4055.5499999999997"/>
    <s v="SHIP REGION 6"/>
  </r>
  <r>
    <x v="127"/>
    <s v="CUSTTYPE 5"/>
    <s v="CUSTIND 2"/>
    <s v="REGION 2"/>
    <x v="2"/>
    <x v="10"/>
    <s v="PRODTYPE 4"/>
    <s v="PRODMKT 5"/>
    <n v="24315"/>
    <n v="14589"/>
    <n v="2"/>
    <n v="22612.949999999997"/>
    <n v="45225.899999999994"/>
    <s v="SHIP REGION 1"/>
  </r>
  <r>
    <x v="35"/>
    <s v="CUSTTYPE 1"/>
    <s v="CUSTIND 5"/>
    <s v="REGION 3"/>
    <x v="4"/>
    <x v="12"/>
    <s v="PRODTYPE 1"/>
    <s v="PRODMKT 3"/>
    <n v="18971"/>
    <n v="11762.02"/>
    <n v="4"/>
    <n v="16315.06"/>
    <n v="65260.24"/>
    <s v="SHIP REGION 6"/>
  </r>
  <r>
    <x v="117"/>
    <s v="CUSTTYPE 5"/>
    <s v="CUSTIND 1"/>
    <s v="REGION 1"/>
    <x v="3"/>
    <x v="19"/>
    <s v="PRODTYPE 2"/>
    <s v="PRODMKT 5"/>
    <n v="3263"/>
    <n v="2186.21"/>
    <n v="4"/>
    <n v="2904.07"/>
    <n v="11616.28"/>
    <s v="SHIP REGION 3"/>
  </r>
  <r>
    <x v="88"/>
    <s v="CUSTTYPE 3"/>
    <s v="CUSTIND 5"/>
    <s v="REGION 4"/>
    <x v="1"/>
    <x v="15"/>
    <s v="PRODTYPE 1"/>
    <s v="PRODMKT 4"/>
    <n v="19568"/>
    <n v="12327.84"/>
    <n v="9"/>
    <n v="17024.16"/>
    <n v="153217.44"/>
    <s v="SHIP REGION 7"/>
  </r>
  <r>
    <x v="62"/>
    <s v="CUSTTYPE 2"/>
    <s v="CUSTIND 4"/>
    <s v="REGION 1"/>
    <x v="1"/>
    <x v="10"/>
    <s v="PRODTYPE 4"/>
    <s v="PRODMKT 5"/>
    <n v="24315"/>
    <n v="14589"/>
    <n v="5"/>
    <n v="21883.5"/>
    <n v="109417.5"/>
    <s v="SHIP REGION 7"/>
  </r>
  <r>
    <x v="22"/>
    <s v="CUSTTYPE 2"/>
    <s v="CUSTIND 2"/>
    <s v="REGION 1"/>
    <x v="4"/>
    <x v="15"/>
    <s v="PRODTYPE 1"/>
    <s v="PRODMKT 4"/>
    <n v="19568"/>
    <n v="12327.84"/>
    <n v="5"/>
    <n v="17806.88"/>
    <n v="89034.400000000009"/>
    <s v="SHIP REGION 4"/>
  </r>
  <r>
    <x v="47"/>
    <s v="CUSTTYPE 2"/>
    <s v="CUSTIND 5"/>
    <s v="REGION 6"/>
    <x v="1"/>
    <x v="2"/>
    <s v="PRODTYPE 1"/>
    <s v="PRODMKT 3"/>
    <n v="24110"/>
    <n v="16153.7"/>
    <n v="4"/>
    <n v="22422.3"/>
    <n v="89689.2"/>
    <s v="SHIP REGION 4"/>
  </r>
  <r>
    <x v="34"/>
    <s v="CUSTTYPE 3"/>
    <s v="CUSTIND 1"/>
    <s v="REGION 7"/>
    <x v="4"/>
    <x v="13"/>
    <s v="PRODTYPE 1"/>
    <s v="PRODMKT 3"/>
    <n v="16325"/>
    <n v="10611.25"/>
    <n v="4"/>
    <n v="16161.75"/>
    <n v="64647"/>
    <s v="SHIP REGION 7"/>
  </r>
  <r>
    <x v="112"/>
    <s v="CUSTTYPE 3"/>
    <s v="CUSTIND 2"/>
    <s v="REGION 7"/>
    <x v="3"/>
    <x v="6"/>
    <s v="PRODTYPE 1"/>
    <s v="PRODMKT 1"/>
    <n v="20386"/>
    <n v="14270.2"/>
    <n v="8"/>
    <n v="19570.559999999998"/>
    <n v="156564.47999999998"/>
    <s v="SHIP REGION 6"/>
  </r>
  <r>
    <x v="195"/>
    <s v="CUSTTYPE 5"/>
    <s v="CUSTIND 3"/>
    <s v="REGION 7"/>
    <x v="1"/>
    <x v="4"/>
    <s v="PRODTYPE 3"/>
    <s v="PRODMKT 5"/>
    <n v="23078"/>
    <n v="14769.92"/>
    <n v="7"/>
    <n v="21693.32"/>
    <n v="151853.24"/>
    <s v="SHIP REGION 1"/>
  </r>
  <r>
    <x v="174"/>
    <s v="CUSTTYPE 2"/>
    <s v="CUSTIND 2"/>
    <s v="REGION 7"/>
    <x v="4"/>
    <x v="1"/>
    <s v="PRODTYPE 3"/>
    <s v="PRODMKT 3"/>
    <n v="16064"/>
    <n v="10762.88"/>
    <n v="3"/>
    <n v="15582.08"/>
    <n v="46746.239999999998"/>
    <s v="SHIP REGION 8"/>
  </r>
  <r>
    <x v="69"/>
    <s v="CUSTTYPE 2"/>
    <s v="CUSTIND 4"/>
    <s v="REGION 6"/>
    <x v="4"/>
    <x v="4"/>
    <s v="PRODTYPE 3"/>
    <s v="PRODMKT 5"/>
    <n v="23078"/>
    <n v="14769.92"/>
    <n v="3"/>
    <n v="21231.760000000002"/>
    <n v="63695.280000000006"/>
    <s v="SHIP REGION 5"/>
  </r>
  <r>
    <x v="106"/>
    <s v="CUSTTYPE 1"/>
    <s v="CUSTIND 1"/>
    <s v="REGION 2"/>
    <x v="4"/>
    <x v="3"/>
    <s v="PRODTYPE 4"/>
    <s v="PRODMKT 5"/>
    <n v="10590"/>
    <n v="6671.7"/>
    <n v="6"/>
    <n v="9636.9"/>
    <n v="57821.399999999994"/>
    <s v="SHIP REGION 4"/>
  </r>
  <r>
    <x v="81"/>
    <s v="CUSTTYPE 2"/>
    <s v="CUSTIND 3"/>
    <s v="REGION 4"/>
    <x v="1"/>
    <x v="12"/>
    <s v="PRODTYPE 1"/>
    <s v="PRODMKT 3"/>
    <n v="18971"/>
    <n v="11762.02"/>
    <n v="7"/>
    <n v="18022.45"/>
    <n v="126157.15000000001"/>
    <s v="SHIP REGION 3"/>
  </r>
  <r>
    <x v="89"/>
    <s v="CUSTTYPE 1"/>
    <s v="CUSTIND 5"/>
    <s v="REGION 5"/>
    <x v="3"/>
    <x v="2"/>
    <s v="PRODTYPE 1"/>
    <s v="PRODMKT 3"/>
    <n v="24110"/>
    <n v="16153.7"/>
    <n v="4"/>
    <n v="22663.399999999998"/>
    <n v="90653.599999999991"/>
    <s v="SHIP REGION 2"/>
  </r>
  <r>
    <x v="14"/>
    <s v="CUSTTYPE 4"/>
    <s v="CUSTIND 4"/>
    <s v="REGION 3"/>
    <x v="4"/>
    <x v="17"/>
    <s v="PRODTYPE 3"/>
    <s v="PRODMKT 4"/>
    <n v="2135"/>
    <n v="1174.25"/>
    <n v="8"/>
    <n v="1942.8500000000001"/>
    <n v="15542.800000000001"/>
    <s v="SHIP REGION 6"/>
  </r>
  <r>
    <x v="135"/>
    <s v="CUSTTYPE 2"/>
    <s v="CUSTIND 4"/>
    <s v="REGION 8"/>
    <x v="3"/>
    <x v="18"/>
    <s v="PRODTYPE 1"/>
    <s v="PRODMKT 1"/>
    <n v="11568"/>
    <n v="8097.6"/>
    <n v="1"/>
    <n v="11220.96"/>
    <n v="11220.96"/>
    <s v="SHIP REGION 6"/>
  </r>
  <r>
    <x v="163"/>
    <s v="CUSTTYPE 5"/>
    <s v="CUSTIND 5"/>
    <s v="REGION 3"/>
    <x v="1"/>
    <x v="19"/>
    <s v="PRODTYPE 2"/>
    <s v="PRODMKT 5"/>
    <n v="3263"/>
    <n v="2186.21"/>
    <n v="8"/>
    <n v="3230.37"/>
    <n v="25842.959999999999"/>
    <s v="SHIP REGION 1"/>
  </r>
  <r>
    <x v="18"/>
    <s v="CUSTTYPE 3"/>
    <s v="CUSTIND 4"/>
    <s v="REGION 5"/>
    <x v="1"/>
    <x v="10"/>
    <s v="PRODTYPE 4"/>
    <s v="PRODMKT 5"/>
    <n v="24315"/>
    <n v="14589"/>
    <n v="1"/>
    <n v="21397.200000000001"/>
    <n v="21397.200000000001"/>
    <s v="SHIP REGION 1"/>
  </r>
  <r>
    <x v="110"/>
    <s v="CUSTTYPE 3"/>
    <s v="CUSTIND 3"/>
    <s v="REGION 3"/>
    <x v="1"/>
    <x v="5"/>
    <s v="PRODTYPE 4"/>
    <s v="PRODMKT 1"/>
    <n v="8989"/>
    <n v="5663.07"/>
    <n v="3"/>
    <n v="8090.1"/>
    <n v="24270.300000000003"/>
    <s v="SHIP REGION 7"/>
  </r>
  <r>
    <x v="100"/>
    <s v="CUSTTYPE 3"/>
    <s v="CUSTIND 4"/>
    <s v="REGION 7"/>
    <x v="2"/>
    <x v="2"/>
    <s v="PRODTYPE 1"/>
    <s v="PRODMKT 3"/>
    <n v="24110"/>
    <n v="16153.7"/>
    <n v="1"/>
    <n v="21699"/>
    <n v="21699"/>
    <s v="SHIP REGION 6"/>
  </r>
  <r>
    <x v="142"/>
    <s v="CUSTTYPE 4"/>
    <s v="CUSTIND 5"/>
    <s v="REGION 8"/>
    <x v="4"/>
    <x v="11"/>
    <s v="PRODTYPE 2"/>
    <s v="PRODMKT 2"/>
    <n v="22050"/>
    <n v="15435"/>
    <n v="5"/>
    <n v="20727"/>
    <n v="103635"/>
    <s v="SHIP REGION 6"/>
  </r>
  <r>
    <x v="192"/>
    <s v="CUSTTYPE 4"/>
    <s v="CUSTIND 3"/>
    <s v="REGION 7"/>
    <x v="3"/>
    <x v="16"/>
    <s v="PRODTYPE 2"/>
    <s v="PRODMKT 3"/>
    <n v="6690"/>
    <n v="4080.9"/>
    <n v="6"/>
    <n v="6288.5999999999995"/>
    <n v="37731.599999999999"/>
    <s v="SHIP REGION 7"/>
  </r>
  <r>
    <x v="26"/>
    <s v="CUSTTYPE 3"/>
    <s v="CUSTIND 3"/>
    <s v="REGION 5"/>
    <x v="1"/>
    <x v="8"/>
    <s v="PRODTYPE 1"/>
    <s v="PRODMKT 4"/>
    <n v="9526"/>
    <n v="6572.94"/>
    <n v="4"/>
    <n v="9049.6999999999989"/>
    <n v="36198.799999999996"/>
    <s v="SHIP REGION 6"/>
  </r>
  <r>
    <x v="1"/>
    <s v="CUSTTYPE 4"/>
    <s v="CUSTIND 5"/>
    <s v="REGION 1"/>
    <x v="1"/>
    <x v="7"/>
    <s v="PRODTYPE 4"/>
    <s v="PRODMKT 2"/>
    <n v="12004"/>
    <n v="8042.68"/>
    <n v="8"/>
    <n v="10923.640000000001"/>
    <n v="87389.12000000001"/>
    <s v="SHIP REGION 2"/>
  </r>
  <r>
    <x v="17"/>
    <s v="CUSTTYPE 1"/>
    <s v="CUSTIND 1"/>
    <s v="REGION 5"/>
    <x v="1"/>
    <x v="18"/>
    <s v="PRODTYPE 1"/>
    <s v="PRODMKT 1"/>
    <n v="11568"/>
    <n v="8097.6"/>
    <n v="4"/>
    <n v="9948.48"/>
    <n v="39793.919999999998"/>
    <s v="SHIP REGION 2"/>
  </r>
  <r>
    <x v="81"/>
    <s v="CUSTTYPE 2"/>
    <s v="CUSTIND 3"/>
    <s v="REGION 4"/>
    <x v="1"/>
    <x v="0"/>
    <s v="PRODTYPE 4"/>
    <s v="PRODMKT 7"/>
    <n v="4269"/>
    <n v="2561.4"/>
    <n v="5"/>
    <n v="3970.1699999999996"/>
    <n v="19850.849999999999"/>
    <s v="SHIP REGION 5"/>
  </r>
  <r>
    <x v="173"/>
    <s v="CUSTTYPE 4"/>
    <s v="CUSTIND 2"/>
    <s v="REGION 2"/>
    <x v="2"/>
    <x v="18"/>
    <s v="PRODTYPE 1"/>
    <s v="PRODMKT 1"/>
    <n v="11568"/>
    <n v="8097.6"/>
    <n v="4"/>
    <n v="11220.96"/>
    <n v="44883.839999999997"/>
    <s v="SHIP REGION 2"/>
  </r>
  <r>
    <x v="96"/>
    <s v="CUSTTYPE 2"/>
    <s v="CUSTIND 3"/>
    <s v="REGION 2"/>
    <x v="4"/>
    <x v="10"/>
    <s v="PRODTYPE 4"/>
    <s v="PRODMKT 5"/>
    <n v="24315"/>
    <n v="14589"/>
    <n v="6"/>
    <n v="23828.7"/>
    <n v="142972.20000000001"/>
    <s v="SHIP REGION 6"/>
  </r>
  <r>
    <x v="153"/>
    <s v="CUSTTYPE 2"/>
    <s v="CUSTIND 3"/>
    <s v="REGION 3"/>
    <x v="2"/>
    <x v="11"/>
    <s v="PRODTYPE 2"/>
    <s v="PRODMKT 2"/>
    <n v="22050"/>
    <n v="15435"/>
    <n v="5"/>
    <n v="21388.5"/>
    <n v="106942.5"/>
    <s v="SHIP REGION 8"/>
  </r>
  <r>
    <x v="120"/>
    <s v="CUSTTYPE 5"/>
    <s v="CUSTIND 1"/>
    <s v="REGION 5"/>
    <x v="2"/>
    <x v="11"/>
    <s v="PRODTYPE 2"/>
    <s v="PRODMKT 2"/>
    <n v="22050"/>
    <n v="15435"/>
    <n v="4"/>
    <n v="21168"/>
    <n v="84672"/>
    <s v="SHIP REGION 1"/>
  </r>
  <r>
    <x v="70"/>
    <s v="CUSTTYPE 5"/>
    <s v="CUSTIND 3"/>
    <s v="REGION 7"/>
    <x v="2"/>
    <x v="3"/>
    <s v="PRODTYPE 4"/>
    <s v="PRODMKT 5"/>
    <n v="10590"/>
    <n v="6671.7"/>
    <n v="1"/>
    <n v="9213.2999999999993"/>
    <n v="9213.2999999999993"/>
    <s v="SHIP REGION 1"/>
  </r>
  <r>
    <x v="78"/>
    <s v="CUSTTYPE 4"/>
    <s v="CUSTIND 4"/>
    <s v="REGION 8"/>
    <x v="1"/>
    <x v="11"/>
    <s v="PRODTYPE 2"/>
    <s v="PRODMKT 2"/>
    <n v="22050"/>
    <n v="15435"/>
    <n v="2"/>
    <n v="19404"/>
    <n v="38808"/>
    <s v="SHIP REGION 2"/>
  </r>
  <r>
    <x v="132"/>
    <s v="CUSTTYPE 5"/>
    <s v="CUSTIND 2"/>
    <s v="REGION 8"/>
    <x v="3"/>
    <x v="1"/>
    <s v="PRODTYPE 3"/>
    <s v="PRODMKT 3"/>
    <n v="16064"/>
    <n v="10762.88"/>
    <n v="3"/>
    <n v="15742.72"/>
    <n v="47228.159999999996"/>
    <s v="SHIP REGION 8"/>
  </r>
  <r>
    <x v="96"/>
    <s v="CUSTTYPE 2"/>
    <s v="CUSTIND 3"/>
    <s v="REGION 2"/>
    <x v="3"/>
    <x v="18"/>
    <s v="PRODTYPE 1"/>
    <s v="PRODMKT 1"/>
    <n v="11568"/>
    <n v="8097.6"/>
    <n v="5"/>
    <n v="10064.16"/>
    <n v="50320.800000000003"/>
    <s v="SHIP REGION 1"/>
  </r>
  <r>
    <x v="8"/>
    <s v="CUSTTYPE 1"/>
    <s v="CUSTIND 3"/>
    <s v="REGION 1"/>
    <x v="2"/>
    <x v="4"/>
    <s v="PRODTYPE 3"/>
    <s v="PRODMKT 5"/>
    <n v="23078"/>
    <n v="14769.92"/>
    <n v="3"/>
    <n v="22847.22"/>
    <n v="68541.66"/>
    <s v="SHIP REGION 2"/>
  </r>
  <r>
    <x v="184"/>
    <s v="CUSTTYPE 2"/>
    <s v="CUSTIND 2"/>
    <s v="REGION 3"/>
    <x v="3"/>
    <x v="11"/>
    <s v="PRODTYPE 2"/>
    <s v="PRODMKT 2"/>
    <n v="22050"/>
    <n v="15435"/>
    <n v="6"/>
    <n v="21168"/>
    <n v="127008"/>
    <s v="SHIP REGION 4"/>
  </r>
  <r>
    <x v="160"/>
    <s v="CUSTTYPE 3"/>
    <s v="CUSTIND 1"/>
    <s v="REGION 7"/>
    <x v="3"/>
    <x v="13"/>
    <s v="PRODTYPE 1"/>
    <s v="PRODMKT 3"/>
    <n v="16325"/>
    <n v="10611.25"/>
    <n v="6"/>
    <n v="15672"/>
    <n v="94032"/>
    <s v="SHIP REGION 6"/>
  </r>
  <r>
    <x v="155"/>
    <s v="CUSTTYPE 3"/>
    <s v="CUSTIND 5"/>
    <s v="REGION 1"/>
    <x v="3"/>
    <x v="15"/>
    <s v="PRODTYPE 1"/>
    <s v="PRODMKT 4"/>
    <n v="19568"/>
    <n v="12327.84"/>
    <n v="4"/>
    <n v="18785.28"/>
    <n v="75141.119999999995"/>
    <s v="SHIP REGION 2"/>
  </r>
  <r>
    <x v="182"/>
    <s v="CUSTTYPE 2"/>
    <s v="CUSTIND 5"/>
    <s v="REGION 1"/>
    <x v="4"/>
    <x v="6"/>
    <s v="PRODTYPE 1"/>
    <s v="PRODMKT 1"/>
    <n v="20386"/>
    <n v="14270.2"/>
    <n v="1"/>
    <n v="19570.559999999998"/>
    <n v="19570.559999999998"/>
    <s v="SHIP REGION 4"/>
  </r>
  <r>
    <x v="86"/>
    <s v="CUSTTYPE 2"/>
    <s v="CUSTIND 2"/>
    <s v="REGION 6"/>
    <x v="1"/>
    <x v="18"/>
    <s v="PRODTYPE 1"/>
    <s v="PRODMKT 1"/>
    <n v="11568"/>
    <n v="8097.6"/>
    <n v="5"/>
    <n v="10295.52"/>
    <n v="51477.600000000006"/>
    <s v="SHIP REGION 3"/>
  </r>
  <r>
    <x v="192"/>
    <s v="CUSTTYPE 4"/>
    <s v="CUSTIND 3"/>
    <s v="REGION 7"/>
    <x v="3"/>
    <x v="0"/>
    <s v="PRODTYPE 4"/>
    <s v="PRODMKT 7"/>
    <n v="4269"/>
    <n v="2561.4"/>
    <n v="8"/>
    <n v="4055.5499999999997"/>
    <n v="32444.399999999998"/>
    <s v="SHIP REGION 5"/>
  </r>
  <r>
    <x v="58"/>
    <s v="CUSTTYPE 1"/>
    <s v="CUSTIND 4"/>
    <s v="REGION 2"/>
    <x v="4"/>
    <x v="14"/>
    <s v="PRODTYPE 2"/>
    <s v="PRODMKT 3"/>
    <n v="13223"/>
    <n v="8991.64"/>
    <n v="1"/>
    <n v="11636.24"/>
    <n v="11636.24"/>
    <s v="SHIP REGION 6"/>
  </r>
  <r>
    <x v="139"/>
    <s v="CUSTTYPE 2"/>
    <s v="CUSTIND 5"/>
    <s v="REGION 2"/>
    <x v="4"/>
    <x v="13"/>
    <s v="PRODTYPE 1"/>
    <s v="PRODMKT 3"/>
    <n v="16325"/>
    <n v="10611.25"/>
    <n v="1"/>
    <n v="15019"/>
    <n v="15019"/>
    <s v="SHIP REGION 3"/>
  </r>
  <r>
    <x v="14"/>
    <s v="CUSTTYPE 4"/>
    <s v="CUSTIND 4"/>
    <s v="REGION 3"/>
    <x v="2"/>
    <x v="3"/>
    <s v="PRODTYPE 4"/>
    <s v="PRODMKT 5"/>
    <n v="10590"/>
    <n v="6671.7"/>
    <n v="6"/>
    <n v="9107.4"/>
    <n v="54644.399999999994"/>
    <s v="SHIP REGION 8"/>
  </r>
  <r>
    <x v="74"/>
    <s v="CUSTTYPE 2"/>
    <s v="CUSTIND 3"/>
    <s v="REGION 5"/>
    <x v="3"/>
    <x v="17"/>
    <s v="PRODTYPE 3"/>
    <s v="PRODMKT 4"/>
    <n v="2135"/>
    <n v="1174.25"/>
    <n v="5"/>
    <n v="1942.8500000000001"/>
    <n v="9714.25"/>
    <s v="SHIP REGION 2"/>
  </r>
  <r>
    <x v="78"/>
    <s v="CUSTTYPE 4"/>
    <s v="CUSTIND 4"/>
    <s v="REGION 8"/>
    <x v="1"/>
    <x v="0"/>
    <s v="PRODTYPE 4"/>
    <s v="PRODMKT 7"/>
    <n v="4269"/>
    <n v="2561.4"/>
    <n v="4"/>
    <n v="3628.65"/>
    <n v="14514.6"/>
    <s v="SHIP REGION 5"/>
  </r>
  <r>
    <x v="59"/>
    <s v="CUSTTYPE 2"/>
    <s v="CUSTIND 3"/>
    <s v="REGION 3"/>
    <x v="2"/>
    <x v="12"/>
    <s v="PRODTYPE 1"/>
    <s v="PRODMKT 3"/>
    <n v="18971"/>
    <n v="11762.02"/>
    <n v="4"/>
    <n v="18401.87"/>
    <n v="73607.48"/>
    <s v="SHIP REGION 2"/>
  </r>
  <r>
    <x v="118"/>
    <s v="CUSTTYPE 2"/>
    <s v="CUSTIND 5"/>
    <s v="REGION 7"/>
    <x v="2"/>
    <x v="18"/>
    <s v="PRODTYPE 1"/>
    <s v="PRODMKT 1"/>
    <n v="11568"/>
    <n v="8097.6"/>
    <n v="5"/>
    <n v="10873.92"/>
    <n v="54369.599999999999"/>
    <s v="SHIP REGION 5"/>
  </r>
  <r>
    <x v="1"/>
    <s v="CUSTTYPE 4"/>
    <s v="CUSTIND 5"/>
    <s v="REGION 1"/>
    <x v="2"/>
    <x v="11"/>
    <s v="PRODTYPE 2"/>
    <s v="PRODMKT 2"/>
    <n v="22050"/>
    <n v="15435"/>
    <n v="5"/>
    <n v="19845"/>
    <n v="99225"/>
    <s v="SHIP REGION 6"/>
  </r>
  <r>
    <x v="42"/>
    <s v="CUSTTYPE 4"/>
    <s v="CUSTIND 4"/>
    <s v="REGION 6"/>
    <x v="4"/>
    <x v="8"/>
    <s v="PRODTYPE 1"/>
    <s v="PRODMKT 4"/>
    <n v="9526"/>
    <n v="6572.94"/>
    <n v="5"/>
    <n v="8478.14"/>
    <n v="42390.7"/>
    <s v="SHIP REGION 4"/>
  </r>
  <r>
    <x v="78"/>
    <s v="CUSTTYPE 4"/>
    <s v="CUSTIND 4"/>
    <s v="REGION 8"/>
    <x v="2"/>
    <x v="13"/>
    <s v="PRODTYPE 1"/>
    <s v="PRODMKT 3"/>
    <n v="16325"/>
    <n v="10611.25"/>
    <n v="6"/>
    <n v="14855.75"/>
    <n v="89134.5"/>
    <s v="SHIP REGION 8"/>
  </r>
  <r>
    <x v="181"/>
    <s v="CUSTTYPE 1"/>
    <s v="CUSTIND 4"/>
    <s v="REGION 2"/>
    <x v="1"/>
    <x v="13"/>
    <s v="PRODTYPE 1"/>
    <s v="PRODMKT 3"/>
    <n v="16325"/>
    <n v="10611.25"/>
    <n v="2"/>
    <n v="14039.5"/>
    <n v="28079"/>
    <s v="SHIP REGION 4"/>
  </r>
  <r>
    <x v="111"/>
    <s v="CUSTTYPE 5"/>
    <s v="CUSTIND 5"/>
    <s v="REGION 3"/>
    <x v="2"/>
    <x v="6"/>
    <s v="PRODTYPE 1"/>
    <s v="PRODMKT 1"/>
    <n v="20386"/>
    <n v="14270.2"/>
    <n v="1"/>
    <n v="17939.68"/>
    <n v="17939.68"/>
    <s v="SHIP REGION 1"/>
  </r>
  <r>
    <x v="97"/>
    <s v="CUSTTYPE 4"/>
    <s v="CUSTIND 4"/>
    <s v="REGION 5"/>
    <x v="3"/>
    <x v="19"/>
    <s v="PRODTYPE 2"/>
    <s v="PRODMKT 5"/>
    <n v="3263"/>
    <n v="2186.21"/>
    <n v="4"/>
    <n v="2871.44"/>
    <n v="11485.76"/>
    <s v="SHIP REGION 3"/>
  </r>
  <r>
    <x v="129"/>
    <s v="CUSTTYPE 2"/>
    <s v="CUSTIND 1"/>
    <s v="REGION 2"/>
    <x v="4"/>
    <x v="15"/>
    <s v="PRODTYPE 1"/>
    <s v="PRODMKT 4"/>
    <n v="19568"/>
    <n v="12327.84"/>
    <n v="9"/>
    <n v="18785.28"/>
    <n v="169067.51999999999"/>
    <s v="SHIP REGION 3"/>
  </r>
  <r>
    <x v="169"/>
    <s v="CUSTTYPE 3"/>
    <s v="CUSTIND 4"/>
    <s v="REGION 1"/>
    <x v="1"/>
    <x v="9"/>
    <s v="PRODTYPE 1"/>
    <s v="PRODMKT 4"/>
    <n v="21670"/>
    <n v="15169"/>
    <n v="3"/>
    <n v="21236.6"/>
    <n v="63709.799999999996"/>
    <s v="SHIP REGION 6"/>
  </r>
  <r>
    <x v="55"/>
    <s v="CUSTTYPE 2"/>
    <s v="CUSTIND 4"/>
    <s v="REGION 8"/>
    <x v="2"/>
    <x v="3"/>
    <s v="PRODTYPE 4"/>
    <s v="PRODMKT 5"/>
    <n v="10590"/>
    <n v="6671.7"/>
    <n v="3"/>
    <n v="9954.5999999999985"/>
    <n v="29863.799999999996"/>
    <s v="SHIP REGION 7"/>
  </r>
  <r>
    <x v="30"/>
    <s v="CUSTTYPE 3"/>
    <s v="CUSTIND 1"/>
    <s v="REGION 1"/>
    <x v="1"/>
    <x v="9"/>
    <s v="PRODTYPE 1"/>
    <s v="PRODMKT 4"/>
    <n v="21670"/>
    <n v="15169"/>
    <n v="5"/>
    <n v="18419.5"/>
    <n v="92097.5"/>
    <s v="SHIP REGION 4"/>
  </r>
  <r>
    <x v="156"/>
    <s v="CUSTTYPE 3"/>
    <s v="CUSTIND 1"/>
    <s v="REGION 2"/>
    <x v="3"/>
    <x v="0"/>
    <s v="PRODTYPE 4"/>
    <s v="PRODMKT 7"/>
    <n v="4269"/>
    <n v="2561.4"/>
    <n v="8"/>
    <n v="3756.72"/>
    <n v="30053.759999999998"/>
    <s v="SHIP REGION 4"/>
  </r>
  <r>
    <x v="157"/>
    <s v="CUSTTYPE 2"/>
    <s v="CUSTIND 1"/>
    <s v="REGION 2"/>
    <x v="1"/>
    <x v="13"/>
    <s v="PRODTYPE 1"/>
    <s v="PRODMKT 3"/>
    <n v="16325"/>
    <n v="10611.25"/>
    <n v="8"/>
    <n v="14039.5"/>
    <n v="112316"/>
    <s v="SHIP REGION 1"/>
  </r>
  <r>
    <x v="55"/>
    <s v="CUSTTYPE 2"/>
    <s v="CUSTIND 4"/>
    <s v="REGION 8"/>
    <x v="2"/>
    <x v="0"/>
    <s v="PRODTYPE 4"/>
    <s v="PRODMKT 7"/>
    <n v="4269"/>
    <n v="2561.4"/>
    <n v="5"/>
    <n v="3927.48"/>
    <n v="19637.400000000001"/>
    <s v="SHIP REGION 2"/>
  </r>
  <r>
    <x v="102"/>
    <s v="CUSTTYPE 5"/>
    <s v="CUSTIND 4"/>
    <s v="REGION 2"/>
    <x v="2"/>
    <x v="5"/>
    <s v="PRODTYPE 4"/>
    <s v="PRODMKT 1"/>
    <n v="8989"/>
    <n v="5663.07"/>
    <n v="9"/>
    <n v="8179.9900000000007"/>
    <n v="73619.91"/>
    <s v="SHIP REGION 5"/>
  </r>
  <r>
    <x v="195"/>
    <s v="CUSTTYPE 5"/>
    <s v="CUSTIND 3"/>
    <s v="REGION 7"/>
    <x v="1"/>
    <x v="9"/>
    <s v="PRODTYPE 1"/>
    <s v="PRODMKT 4"/>
    <n v="21670"/>
    <n v="15169"/>
    <n v="9"/>
    <n v="20586.5"/>
    <n v="185278.5"/>
    <s v="SHIP REGION 4"/>
  </r>
  <r>
    <x v="71"/>
    <s v="CUSTTYPE 2"/>
    <s v="CUSTIND 5"/>
    <s v="REGION 1"/>
    <x v="2"/>
    <x v="1"/>
    <s v="PRODTYPE 3"/>
    <s v="PRODMKT 3"/>
    <n v="16064"/>
    <n v="10762.88"/>
    <n v="1"/>
    <n v="14457.6"/>
    <n v="14457.6"/>
    <s v="SHIP REGION 6"/>
  </r>
  <r>
    <x v="43"/>
    <s v="CUSTTYPE 3"/>
    <s v="CUSTIND 5"/>
    <s v="REGION 6"/>
    <x v="3"/>
    <x v="9"/>
    <s v="PRODTYPE 1"/>
    <s v="PRODMKT 4"/>
    <n v="21670"/>
    <n v="15169"/>
    <n v="1"/>
    <n v="21019.899999999998"/>
    <n v="21019.899999999998"/>
    <s v="SHIP REGION 6"/>
  </r>
  <r>
    <x v="42"/>
    <s v="CUSTTYPE 4"/>
    <s v="CUSTIND 4"/>
    <s v="REGION 6"/>
    <x v="1"/>
    <x v="14"/>
    <s v="PRODTYPE 2"/>
    <s v="PRODMKT 3"/>
    <n v="13223"/>
    <n v="8991.64"/>
    <n v="2"/>
    <n v="12694.08"/>
    <n v="25388.16"/>
    <s v="SHIP REGION 7"/>
  </r>
  <r>
    <x v="188"/>
    <s v="CUSTTYPE 4"/>
    <s v="CUSTIND 5"/>
    <s v="REGION 2"/>
    <x v="3"/>
    <x v="0"/>
    <s v="PRODTYPE 4"/>
    <s v="PRODMKT 7"/>
    <n v="4269"/>
    <n v="2561.4"/>
    <n v="8"/>
    <n v="4055.5499999999997"/>
    <n v="32444.399999999998"/>
    <s v="SHIP REGION 1"/>
  </r>
  <r>
    <x v="176"/>
    <s v="CUSTTYPE 2"/>
    <s v="CUSTIND 4"/>
    <s v="REGION 5"/>
    <x v="4"/>
    <x v="8"/>
    <s v="PRODTYPE 1"/>
    <s v="PRODMKT 4"/>
    <n v="9526"/>
    <n v="6572.94"/>
    <n v="4"/>
    <n v="8954.4399999999987"/>
    <n v="35817.759999999995"/>
    <s v="SHIP REGION 8"/>
  </r>
  <r>
    <x v="118"/>
    <s v="CUSTTYPE 2"/>
    <s v="CUSTIND 5"/>
    <s v="REGION 7"/>
    <x v="4"/>
    <x v="12"/>
    <s v="PRODTYPE 1"/>
    <s v="PRODMKT 3"/>
    <n v="18971"/>
    <n v="11762.02"/>
    <n v="3"/>
    <n v="18591.579999999998"/>
    <n v="55774.739999999991"/>
    <s v="SHIP REGION 8"/>
  </r>
  <r>
    <x v="83"/>
    <s v="CUSTTYPE 4"/>
    <s v="CUSTIND 4"/>
    <s v="REGION 4"/>
    <x v="2"/>
    <x v="7"/>
    <s v="PRODTYPE 4"/>
    <s v="PRODMKT 2"/>
    <n v="12004"/>
    <n v="8042.68"/>
    <n v="5"/>
    <n v="11163.72"/>
    <n v="55818.6"/>
    <s v="SHIP REGION 7"/>
  </r>
  <r>
    <x v="19"/>
    <s v="CUSTTYPE 5"/>
    <s v="CUSTIND 1"/>
    <s v="REGION 8"/>
    <x v="2"/>
    <x v="14"/>
    <s v="PRODTYPE 2"/>
    <s v="PRODMKT 3"/>
    <n v="13223"/>
    <n v="8991.64"/>
    <n v="1"/>
    <n v="12429.619999999999"/>
    <n v="12429.619999999999"/>
    <s v="SHIP REGION 7"/>
  </r>
  <r>
    <x v="12"/>
    <s v="CUSTTYPE 1"/>
    <s v="CUSTIND 3"/>
    <s v="REGION 8"/>
    <x v="3"/>
    <x v="17"/>
    <s v="PRODTYPE 3"/>
    <s v="PRODMKT 4"/>
    <n v="2135"/>
    <n v="1174.25"/>
    <n v="4"/>
    <n v="2070.9499999999998"/>
    <n v="8283.7999999999993"/>
    <s v="SHIP REGION 6"/>
  </r>
  <r>
    <x v="57"/>
    <s v="CUSTTYPE 3"/>
    <s v="CUSTIND 5"/>
    <s v="REGION 6"/>
    <x v="1"/>
    <x v="12"/>
    <s v="PRODTYPE 1"/>
    <s v="PRODMKT 3"/>
    <n v="18971"/>
    <n v="11762.02"/>
    <n v="5"/>
    <n v="18401.87"/>
    <n v="92009.349999999991"/>
    <s v="SHIP REGION 1"/>
  </r>
  <r>
    <x v="151"/>
    <s v="CUSTTYPE 5"/>
    <s v="CUSTIND 5"/>
    <s v="REGION 5"/>
    <x v="3"/>
    <x v="13"/>
    <s v="PRODTYPE 1"/>
    <s v="PRODMKT 3"/>
    <n v="16325"/>
    <n v="10611.25"/>
    <n v="6"/>
    <n v="15998.5"/>
    <n v="95991"/>
    <s v="SHIP REGION 7"/>
  </r>
  <r>
    <x v="126"/>
    <s v="CUSTTYPE 4"/>
    <s v="CUSTIND 4"/>
    <s v="REGION 4"/>
    <x v="1"/>
    <x v="9"/>
    <s v="PRODTYPE 1"/>
    <s v="PRODMKT 4"/>
    <n v="21670"/>
    <n v="15169"/>
    <n v="9"/>
    <n v="20586.5"/>
    <n v="185278.5"/>
    <s v="SHIP REGION 4"/>
  </r>
  <r>
    <x v="196"/>
    <s v="CUSTTYPE 1"/>
    <s v="CUSTIND 5"/>
    <s v="REGION 1"/>
    <x v="3"/>
    <x v="0"/>
    <s v="PRODTYPE 4"/>
    <s v="PRODMKT 7"/>
    <n v="4269"/>
    <n v="2561.4"/>
    <n v="3"/>
    <n v="3671.34"/>
    <n v="11014.02"/>
    <s v="SHIP REGION 2"/>
  </r>
  <r>
    <x v="28"/>
    <s v="CUSTTYPE 5"/>
    <s v="CUSTIND 5"/>
    <s v="REGION 1"/>
    <x v="1"/>
    <x v="15"/>
    <s v="PRODTYPE 1"/>
    <s v="PRODMKT 4"/>
    <n v="19568"/>
    <n v="12327.84"/>
    <n v="6"/>
    <n v="18980.96"/>
    <n v="113885.75999999999"/>
    <s v="SHIP REGION 8"/>
  </r>
  <r>
    <x v="101"/>
    <s v="CUSTTYPE 1"/>
    <s v="CUSTIND 2"/>
    <s v="REGION 2"/>
    <x v="4"/>
    <x v="6"/>
    <s v="PRODTYPE 1"/>
    <s v="PRODMKT 1"/>
    <n v="20386"/>
    <n v="14270.2"/>
    <n v="2"/>
    <n v="19774.419999999998"/>
    <n v="39548.839999999997"/>
    <s v="SHIP REGION 8"/>
  </r>
  <r>
    <x v="83"/>
    <s v="CUSTTYPE 4"/>
    <s v="CUSTIND 4"/>
    <s v="REGION 4"/>
    <x v="3"/>
    <x v="0"/>
    <s v="PRODTYPE 4"/>
    <s v="PRODMKT 7"/>
    <n v="4269"/>
    <n v="2561.4"/>
    <n v="4"/>
    <n v="4098.24"/>
    <n v="16392.96"/>
    <s v="SHIP REGION 4"/>
  </r>
  <r>
    <x v="92"/>
    <s v="CUSTTYPE 3"/>
    <s v="CUSTIND 3"/>
    <s v="REGION 3"/>
    <x v="4"/>
    <x v="1"/>
    <s v="PRODTYPE 3"/>
    <s v="PRODMKT 3"/>
    <n v="16064"/>
    <n v="10762.88"/>
    <n v="5"/>
    <n v="14457.6"/>
    <n v="72288"/>
    <s v="SHIP REGION 6"/>
  </r>
  <r>
    <x v="124"/>
    <s v="CUSTTYPE 5"/>
    <s v="CUSTIND 3"/>
    <s v="REGION 1"/>
    <x v="4"/>
    <x v="16"/>
    <s v="PRODTYPE 2"/>
    <s v="PRODMKT 3"/>
    <n v="6690"/>
    <n v="4080.9"/>
    <n v="4"/>
    <n v="6087.9000000000005"/>
    <n v="24351.600000000002"/>
    <s v="SHIP REGION 2"/>
  </r>
  <r>
    <x v="182"/>
    <s v="CUSTTYPE 2"/>
    <s v="CUSTIND 5"/>
    <s v="REGION 1"/>
    <x v="1"/>
    <x v="11"/>
    <s v="PRODTYPE 2"/>
    <s v="PRODMKT 2"/>
    <n v="22050"/>
    <n v="15435"/>
    <n v="2"/>
    <n v="19845"/>
    <n v="39690"/>
    <s v="SHIP REGION 8"/>
  </r>
  <r>
    <x v="156"/>
    <s v="CUSTTYPE 3"/>
    <s v="CUSTIND 1"/>
    <s v="REGION 2"/>
    <x v="4"/>
    <x v="7"/>
    <s v="PRODTYPE 4"/>
    <s v="PRODMKT 2"/>
    <n v="12004"/>
    <n v="8042.68"/>
    <n v="5"/>
    <n v="11283.76"/>
    <n v="56418.8"/>
    <s v="SHIP REGION 3"/>
  </r>
  <r>
    <x v="95"/>
    <s v="CUSTTYPE 1"/>
    <s v="CUSTIND 2"/>
    <s v="REGION 7"/>
    <x v="2"/>
    <x v="8"/>
    <s v="PRODTYPE 1"/>
    <s v="PRODMKT 4"/>
    <n v="9526"/>
    <n v="6572.94"/>
    <n v="2"/>
    <n v="8097.0999999999995"/>
    <n v="16194.199999999999"/>
    <s v="SHIP REGION 8"/>
  </r>
  <r>
    <x v="25"/>
    <s v="CUSTTYPE 3"/>
    <s v="CUSTIND 1"/>
    <s v="REGION 2"/>
    <x v="4"/>
    <x v="4"/>
    <s v="PRODTYPE 3"/>
    <s v="PRODMKT 5"/>
    <n v="23078"/>
    <n v="14769.92"/>
    <n v="6"/>
    <n v="22616.44"/>
    <n v="135698.63999999998"/>
    <s v="SHIP REGION 1"/>
  </r>
  <r>
    <x v="53"/>
    <s v="CUSTTYPE 5"/>
    <s v="CUSTIND 4"/>
    <s v="REGION 6"/>
    <x v="2"/>
    <x v="17"/>
    <s v="PRODTYPE 3"/>
    <s v="PRODMKT 4"/>
    <n v="2135"/>
    <n v="1174.25"/>
    <n v="6"/>
    <n v="2049.6"/>
    <n v="12297.599999999999"/>
    <s v="SHIP REGION 8"/>
  </r>
  <r>
    <x v="117"/>
    <s v="CUSTTYPE 5"/>
    <s v="CUSTIND 1"/>
    <s v="REGION 1"/>
    <x v="1"/>
    <x v="18"/>
    <s v="PRODTYPE 1"/>
    <s v="PRODMKT 1"/>
    <n v="11568"/>
    <n v="8097.6"/>
    <n v="7"/>
    <n v="11105.279999999999"/>
    <n v="77736.959999999992"/>
    <s v="SHIP REGION 6"/>
  </r>
  <r>
    <x v="140"/>
    <s v="CUSTTYPE 3"/>
    <s v="CUSTIND 3"/>
    <s v="REGION 5"/>
    <x v="2"/>
    <x v="16"/>
    <s v="PRODTYPE 2"/>
    <s v="PRODMKT 3"/>
    <n v="6690"/>
    <n v="4080.9"/>
    <n v="6"/>
    <n v="5753.4"/>
    <n v="34520.399999999994"/>
    <s v="SHIP REGION 7"/>
  </r>
  <r>
    <x v="18"/>
    <s v="CUSTTYPE 3"/>
    <s v="CUSTIND 4"/>
    <s v="REGION 5"/>
    <x v="1"/>
    <x v="7"/>
    <s v="PRODTYPE 4"/>
    <s v="PRODMKT 2"/>
    <n v="12004"/>
    <n v="8042.68"/>
    <n v="4"/>
    <n v="11523.84"/>
    <n v="46095.360000000001"/>
    <s v="SHIP REGION 5"/>
  </r>
  <r>
    <x v="85"/>
    <s v="CUSTTYPE 4"/>
    <s v="CUSTIND 1"/>
    <s v="REGION 7"/>
    <x v="1"/>
    <x v="19"/>
    <s v="PRODTYPE 2"/>
    <s v="PRODMKT 5"/>
    <n v="3263"/>
    <n v="2186.21"/>
    <n v="8"/>
    <n v="3099.85"/>
    <n v="24798.799999999999"/>
    <s v="SHIP REGION 6"/>
  </r>
  <r>
    <x v="52"/>
    <s v="CUSTTYPE 2"/>
    <s v="CUSTIND 1"/>
    <s v="REGION 8"/>
    <x v="4"/>
    <x v="7"/>
    <s v="PRODTYPE 4"/>
    <s v="PRODMKT 2"/>
    <n v="12004"/>
    <n v="8042.68"/>
    <n v="5"/>
    <n v="11283.76"/>
    <n v="56418.8"/>
    <s v="SHIP REGION 3"/>
  </r>
  <r>
    <x v="9"/>
    <s v="CUSTTYPE 3"/>
    <s v="CUSTIND 2"/>
    <s v="REGION 4"/>
    <x v="4"/>
    <x v="14"/>
    <s v="PRODTYPE 2"/>
    <s v="PRODMKT 3"/>
    <n v="13223"/>
    <n v="8991.64"/>
    <n v="4"/>
    <n v="12694.08"/>
    <n v="50776.32"/>
    <s v="SHIP REGION 1"/>
  </r>
  <r>
    <x v="45"/>
    <s v="CUSTTYPE 5"/>
    <s v="CUSTIND 3"/>
    <s v="REGION 6"/>
    <x v="2"/>
    <x v="11"/>
    <s v="PRODTYPE 2"/>
    <s v="PRODMKT 2"/>
    <n v="22050"/>
    <n v="15435"/>
    <n v="3"/>
    <n v="19624.5"/>
    <n v="58873.5"/>
    <s v="SHIP REGION 7"/>
  </r>
  <r>
    <x v="108"/>
    <s v="CUSTTYPE 4"/>
    <s v="CUSTIND 4"/>
    <s v="REGION 5"/>
    <x v="4"/>
    <x v="17"/>
    <s v="PRODTYPE 3"/>
    <s v="PRODMKT 4"/>
    <n v="2135"/>
    <n v="1174.25"/>
    <n v="2"/>
    <n v="1857.45"/>
    <n v="3714.9"/>
    <s v="SHIP REGION 1"/>
  </r>
  <r>
    <x v="26"/>
    <s v="CUSTTYPE 3"/>
    <s v="CUSTIND 3"/>
    <s v="REGION 5"/>
    <x v="4"/>
    <x v="13"/>
    <s v="PRODTYPE 1"/>
    <s v="PRODMKT 3"/>
    <n v="16325"/>
    <n v="10611.25"/>
    <n v="7"/>
    <n v="15019"/>
    <n v="105133"/>
    <s v="SHIP REGION 7"/>
  </r>
  <r>
    <x v="4"/>
    <s v="CUSTTYPE 5"/>
    <s v="CUSTIND 4"/>
    <s v="REGION 6"/>
    <x v="2"/>
    <x v="13"/>
    <s v="PRODTYPE 1"/>
    <s v="PRODMKT 3"/>
    <n v="16325"/>
    <n v="10611.25"/>
    <n v="5"/>
    <n v="14692.5"/>
    <n v="73462.5"/>
    <s v="SHIP REGION 5"/>
  </r>
  <r>
    <x v="152"/>
    <s v="CUSTTYPE 4"/>
    <s v="CUSTIND 5"/>
    <s v="REGION 7"/>
    <x v="3"/>
    <x v="12"/>
    <s v="PRODTYPE 1"/>
    <s v="PRODMKT 3"/>
    <n v="18971"/>
    <n v="11762.02"/>
    <n v="8"/>
    <n v="18781.29"/>
    <n v="150250.32"/>
    <s v="SHIP REGION 5"/>
  </r>
  <r>
    <x v="74"/>
    <s v="CUSTTYPE 2"/>
    <s v="CUSTIND 3"/>
    <s v="REGION 5"/>
    <x v="3"/>
    <x v="13"/>
    <s v="PRODTYPE 1"/>
    <s v="PRODMKT 3"/>
    <n v="16325"/>
    <n v="10611.25"/>
    <n v="1"/>
    <n v="14366"/>
    <n v="14366"/>
    <s v="SHIP REGION 4"/>
  </r>
  <r>
    <x v="27"/>
    <s v="CUSTTYPE 3"/>
    <s v="CUSTIND 2"/>
    <s v="REGION 2"/>
    <x v="3"/>
    <x v="17"/>
    <s v="PRODTYPE 3"/>
    <s v="PRODMKT 4"/>
    <n v="2135"/>
    <n v="1174.25"/>
    <n v="4"/>
    <n v="1985.55"/>
    <n v="7942.2"/>
    <s v="SHIP REGION 5"/>
  </r>
  <r>
    <x v="60"/>
    <s v="CUSTTYPE 3"/>
    <s v="CUSTIND 2"/>
    <s v="REGION 7"/>
    <x v="2"/>
    <x v="1"/>
    <s v="PRODTYPE 3"/>
    <s v="PRODMKT 3"/>
    <n v="16064"/>
    <n v="10762.88"/>
    <n v="3"/>
    <n v="14296.960000000001"/>
    <n v="42890.880000000005"/>
    <s v="SHIP REGION 2"/>
  </r>
  <r>
    <x v="72"/>
    <s v="CUSTTYPE 3"/>
    <s v="CUSTIND 2"/>
    <s v="REGION 8"/>
    <x v="2"/>
    <x v="15"/>
    <s v="PRODTYPE 1"/>
    <s v="PRODMKT 4"/>
    <n v="19568"/>
    <n v="12327.84"/>
    <n v="7"/>
    <n v="18589.599999999999"/>
    <n v="130127.19999999998"/>
    <s v="SHIP REGION 2"/>
  </r>
  <r>
    <x v="141"/>
    <s v="CUSTTYPE 2"/>
    <s v="CUSTIND 1"/>
    <s v="REGION 2"/>
    <x v="1"/>
    <x v="6"/>
    <s v="PRODTYPE 1"/>
    <s v="PRODMKT 1"/>
    <n v="20386"/>
    <n v="14270.2"/>
    <n v="1"/>
    <n v="19366.7"/>
    <n v="19366.7"/>
    <s v="SHIP REGION 4"/>
  </r>
  <r>
    <x v="45"/>
    <s v="CUSTTYPE 5"/>
    <s v="CUSTIND 3"/>
    <s v="REGION 6"/>
    <x v="4"/>
    <x v="6"/>
    <s v="PRODTYPE 1"/>
    <s v="PRODMKT 1"/>
    <n v="20386"/>
    <n v="14270.2"/>
    <n v="2"/>
    <n v="17328.099999999999"/>
    <n v="34656.199999999997"/>
    <s v="SHIP REGION 8"/>
  </r>
  <r>
    <x v="101"/>
    <s v="CUSTTYPE 1"/>
    <s v="CUSTIND 2"/>
    <s v="REGION 2"/>
    <x v="3"/>
    <x v="9"/>
    <s v="PRODTYPE 1"/>
    <s v="PRODMKT 4"/>
    <n v="21670"/>
    <n v="15169"/>
    <n v="3"/>
    <n v="19936.400000000001"/>
    <n v="59809.200000000004"/>
    <s v="SHIP REGION 2"/>
  </r>
  <r>
    <x v="30"/>
    <s v="CUSTTYPE 3"/>
    <s v="CUSTIND 1"/>
    <s v="REGION 1"/>
    <x v="4"/>
    <x v="8"/>
    <s v="PRODTYPE 1"/>
    <s v="PRODMKT 4"/>
    <n v="9526"/>
    <n v="6572.94"/>
    <n v="7"/>
    <n v="8668.66"/>
    <n v="60680.619999999995"/>
    <s v="SHIP REGION 2"/>
  </r>
  <r>
    <x v="101"/>
    <s v="CUSTTYPE 1"/>
    <s v="CUSTIND 2"/>
    <s v="REGION 2"/>
    <x v="3"/>
    <x v="16"/>
    <s v="PRODTYPE 2"/>
    <s v="PRODMKT 3"/>
    <n v="6690"/>
    <n v="4080.9"/>
    <n v="2"/>
    <n v="5954.1"/>
    <n v="11908.2"/>
    <s v="SHIP REGION 3"/>
  </r>
  <r>
    <x v="67"/>
    <s v="CUSTTYPE 5"/>
    <s v="CUSTIND 4"/>
    <s v="REGION 8"/>
    <x v="3"/>
    <x v="1"/>
    <s v="PRODTYPE 3"/>
    <s v="PRODMKT 3"/>
    <n v="16064"/>
    <n v="10762.88"/>
    <n v="2"/>
    <n v="15100.16"/>
    <n v="30200.32"/>
    <s v="SHIP REGION 1"/>
  </r>
  <r>
    <x v="195"/>
    <s v="CUSTTYPE 5"/>
    <s v="CUSTIND 3"/>
    <s v="REGION 7"/>
    <x v="2"/>
    <x v="18"/>
    <s v="PRODTYPE 1"/>
    <s v="PRODMKT 1"/>
    <n v="11568"/>
    <n v="8097.6"/>
    <n v="3"/>
    <n v="10411.200000000001"/>
    <n v="31233.600000000002"/>
    <s v="SHIP REGION 3"/>
  </r>
  <r>
    <x v="141"/>
    <s v="CUSTTYPE 2"/>
    <s v="CUSTIND 1"/>
    <s v="REGION 2"/>
    <x v="4"/>
    <x v="19"/>
    <s v="PRODTYPE 2"/>
    <s v="PRODMKT 5"/>
    <n v="3263"/>
    <n v="2186.21"/>
    <n v="1"/>
    <n v="2936.7000000000003"/>
    <n v="2936.7000000000003"/>
    <s v="SHIP REGION 6"/>
  </r>
  <r>
    <x v="127"/>
    <s v="CUSTTYPE 5"/>
    <s v="CUSTIND 2"/>
    <s v="REGION 2"/>
    <x v="4"/>
    <x v="18"/>
    <s v="PRODTYPE 1"/>
    <s v="PRODMKT 1"/>
    <n v="11568"/>
    <n v="8097.6"/>
    <n v="4"/>
    <n v="9832.7999999999993"/>
    <n v="39331.199999999997"/>
    <s v="SHIP REGION 6"/>
  </r>
  <r>
    <x v="171"/>
    <s v="CUSTTYPE 3"/>
    <s v="CUSTIND 3"/>
    <s v="REGION 8"/>
    <x v="1"/>
    <x v="7"/>
    <s v="PRODTYPE 4"/>
    <s v="PRODMKT 2"/>
    <n v="12004"/>
    <n v="8042.68"/>
    <n v="8"/>
    <n v="11643.88"/>
    <n v="93151.039999999994"/>
    <s v="SHIP REGION 5"/>
  </r>
  <r>
    <x v="55"/>
    <s v="CUSTTYPE 2"/>
    <s v="CUSTIND 4"/>
    <s v="REGION 8"/>
    <x v="2"/>
    <x v="11"/>
    <s v="PRODTYPE 2"/>
    <s v="PRODMKT 2"/>
    <n v="22050"/>
    <n v="15435"/>
    <n v="2"/>
    <n v="19404"/>
    <n v="38808"/>
    <s v="SHIP REGION 7"/>
  </r>
  <r>
    <x v="160"/>
    <s v="CUSTTYPE 3"/>
    <s v="CUSTIND 1"/>
    <s v="REGION 7"/>
    <x v="2"/>
    <x v="18"/>
    <s v="PRODTYPE 1"/>
    <s v="PRODMKT 1"/>
    <n v="11568"/>
    <n v="8097.6"/>
    <n v="7"/>
    <n v="10295.52"/>
    <n v="72068.639999999999"/>
    <s v="SHIP REGION 2"/>
  </r>
  <r>
    <x v="134"/>
    <s v="CUSTTYPE 1"/>
    <s v="CUSTIND 3"/>
    <s v="REGION 4"/>
    <x v="1"/>
    <x v="13"/>
    <s v="PRODTYPE 1"/>
    <s v="PRODMKT 3"/>
    <n v="16325"/>
    <n v="10611.25"/>
    <n v="4"/>
    <n v="14202.75"/>
    <n v="56811"/>
    <s v="SHIP REGION 8"/>
  </r>
  <r>
    <x v="175"/>
    <s v="CUSTTYPE 4"/>
    <s v="CUSTIND 2"/>
    <s v="REGION 3"/>
    <x v="1"/>
    <x v="8"/>
    <s v="PRODTYPE 1"/>
    <s v="PRODMKT 4"/>
    <n v="9526"/>
    <n v="6572.94"/>
    <n v="3"/>
    <n v="8478.14"/>
    <n v="25434.42"/>
    <s v="SHIP REGION 4"/>
  </r>
  <r>
    <x v="46"/>
    <s v="CUSTTYPE 1"/>
    <s v="CUSTIND 2"/>
    <s v="REGION 8"/>
    <x v="1"/>
    <x v="1"/>
    <s v="PRODTYPE 3"/>
    <s v="PRODMKT 3"/>
    <n v="16064"/>
    <n v="10762.88"/>
    <n v="9"/>
    <n v="15742.72"/>
    <n v="141684.47999999998"/>
    <s v="SHIP REGION 6"/>
  </r>
  <r>
    <x v="15"/>
    <s v="CUSTTYPE 4"/>
    <s v="CUSTIND 2"/>
    <s v="REGION 4"/>
    <x v="1"/>
    <x v="12"/>
    <s v="PRODTYPE 1"/>
    <s v="PRODMKT 3"/>
    <n v="18971"/>
    <n v="11762.02"/>
    <n v="1"/>
    <n v="16694.48"/>
    <n v="16694.48"/>
    <s v="SHIP REGION 3"/>
  </r>
  <r>
    <x v="43"/>
    <s v="CUSTTYPE 3"/>
    <s v="CUSTIND 5"/>
    <s v="REGION 6"/>
    <x v="4"/>
    <x v="0"/>
    <s v="PRODTYPE 4"/>
    <s v="PRODMKT 7"/>
    <n v="4269"/>
    <n v="2561.4"/>
    <n v="2"/>
    <n v="3927.48"/>
    <n v="7854.96"/>
    <s v="SHIP REGION 1"/>
  </r>
  <r>
    <x v="78"/>
    <s v="CUSTTYPE 4"/>
    <s v="CUSTIND 4"/>
    <s v="REGION 8"/>
    <x v="2"/>
    <x v="7"/>
    <s v="PRODTYPE 4"/>
    <s v="PRODMKT 2"/>
    <n v="12004"/>
    <n v="8042.68"/>
    <n v="5"/>
    <n v="11163.72"/>
    <n v="55818.6"/>
    <s v="SHIP REGION 7"/>
  </r>
  <r>
    <x v="38"/>
    <s v="CUSTTYPE 3"/>
    <s v="CUSTIND 3"/>
    <s v="REGION 7"/>
    <x v="4"/>
    <x v="4"/>
    <s v="PRODTYPE 3"/>
    <s v="PRODMKT 5"/>
    <n v="23078"/>
    <n v="14769.92"/>
    <n v="9"/>
    <n v="19847.079999999998"/>
    <n v="178623.71999999997"/>
    <s v="SHIP REGION 4"/>
  </r>
  <r>
    <x v="173"/>
    <s v="CUSTTYPE 4"/>
    <s v="CUSTIND 2"/>
    <s v="REGION 2"/>
    <x v="2"/>
    <x v="16"/>
    <s v="PRODTYPE 2"/>
    <s v="PRODMKT 3"/>
    <n v="6690"/>
    <n v="4080.9"/>
    <n v="5"/>
    <n v="6556.2"/>
    <n v="32781"/>
    <s v="SHIP REGION 4"/>
  </r>
  <r>
    <x v="193"/>
    <s v="CUSTTYPE 5"/>
    <s v="CUSTIND 4"/>
    <s v="REGION 4"/>
    <x v="3"/>
    <x v="11"/>
    <s v="PRODTYPE 2"/>
    <s v="PRODMKT 2"/>
    <n v="22050"/>
    <n v="15435"/>
    <n v="8"/>
    <n v="20727"/>
    <n v="165816"/>
    <s v="SHIP REGION 6"/>
  </r>
  <r>
    <x v="150"/>
    <s v="CUSTTYPE 4"/>
    <s v="CUSTIND 2"/>
    <s v="REGION 3"/>
    <x v="4"/>
    <x v="3"/>
    <s v="PRODTYPE 4"/>
    <s v="PRODMKT 5"/>
    <n v="10590"/>
    <n v="6671.7"/>
    <n v="4"/>
    <n v="10166.4"/>
    <n v="40665.599999999999"/>
    <s v="SHIP REGION 2"/>
  </r>
  <r>
    <x v="157"/>
    <s v="CUSTTYPE 2"/>
    <s v="CUSTIND 1"/>
    <s v="REGION 2"/>
    <x v="3"/>
    <x v="5"/>
    <s v="PRODTYPE 4"/>
    <s v="PRODMKT 1"/>
    <n v="8989"/>
    <n v="5663.07"/>
    <n v="7"/>
    <n v="8719.33"/>
    <n v="61035.31"/>
    <s v="SHIP REGION 2"/>
  </r>
  <r>
    <x v="144"/>
    <s v="CUSTTYPE 2"/>
    <s v="CUSTIND 5"/>
    <s v="REGION 3"/>
    <x v="2"/>
    <x v="8"/>
    <s v="PRODTYPE 1"/>
    <s v="PRODMKT 4"/>
    <n v="9526"/>
    <n v="6572.94"/>
    <n v="7"/>
    <n v="8763.92"/>
    <n v="61347.44"/>
    <s v="SHIP REGION 8"/>
  </r>
  <r>
    <x v="136"/>
    <s v="CUSTTYPE 5"/>
    <s v="CUSTIND 2"/>
    <s v="REGION 2"/>
    <x v="3"/>
    <x v="11"/>
    <s v="PRODTYPE 2"/>
    <s v="PRODMKT 2"/>
    <n v="22050"/>
    <n v="15435"/>
    <n v="2"/>
    <n v="19183.5"/>
    <n v="38367"/>
    <s v="SHIP REGION 1"/>
  </r>
  <r>
    <x v="188"/>
    <s v="CUSTTYPE 4"/>
    <s v="CUSTIND 5"/>
    <s v="REGION 2"/>
    <x v="3"/>
    <x v="18"/>
    <s v="PRODTYPE 1"/>
    <s v="PRODMKT 1"/>
    <n v="11568"/>
    <n v="8097.6"/>
    <n v="6"/>
    <n v="10526.880000000001"/>
    <n v="63161.280000000006"/>
    <s v="SHIP REGION 8"/>
  </r>
  <r>
    <x v="45"/>
    <s v="CUSTTYPE 5"/>
    <s v="CUSTIND 3"/>
    <s v="REGION 6"/>
    <x v="3"/>
    <x v="0"/>
    <s v="PRODTYPE 4"/>
    <s v="PRODMKT 7"/>
    <n v="4269"/>
    <n v="2561.4"/>
    <n v="2"/>
    <n v="3884.79"/>
    <n v="7769.58"/>
    <s v="SHIP REGION 6"/>
  </r>
  <r>
    <x v="15"/>
    <s v="CUSTTYPE 4"/>
    <s v="CUSTIND 2"/>
    <s v="REGION 4"/>
    <x v="4"/>
    <x v="16"/>
    <s v="PRODTYPE 2"/>
    <s v="PRODMKT 3"/>
    <n v="6690"/>
    <n v="4080.9"/>
    <n v="1"/>
    <n v="5753.4"/>
    <n v="5753.4"/>
    <s v="SHIP REGION 6"/>
  </r>
  <r>
    <x v="43"/>
    <s v="CUSTTYPE 3"/>
    <s v="CUSTIND 5"/>
    <s v="REGION 6"/>
    <x v="4"/>
    <x v="16"/>
    <s v="PRODTYPE 2"/>
    <s v="PRODMKT 3"/>
    <n v="6690"/>
    <n v="4080.9"/>
    <n v="7"/>
    <n v="6087.9000000000005"/>
    <n v="42615.3"/>
    <s v="SHIP REGION 8"/>
  </r>
  <r>
    <x v="28"/>
    <s v="CUSTTYPE 5"/>
    <s v="CUSTIND 5"/>
    <s v="REGION 1"/>
    <x v="3"/>
    <x v="10"/>
    <s v="PRODTYPE 4"/>
    <s v="PRODMKT 5"/>
    <n v="24315"/>
    <n v="14589"/>
    <n v="4"/>
    <n v="23342.399999999998"/>
    <n v="93369.599999999991"/>
    <s v="SHIP REGION 5"/>
  </r>
  <r>
    <x v="130"/>
    <s v="CUSTTYPE 1"/>
    <s v="CUSTIND 3"/>
    <s v="REGION 6"/>
    <x v="4"/>
    <x v="15"/>
    <s v="PRODTYPE 1"/>
    <s v="PRODMKT 4"/>
    <n v="19568"/>
    <n v="12327.84"/>
    <n v="4"/>
    <n v="19372.32"/>
    <n v="77489.279999999999"/>
    <s v="SHIP REGION 3"/>
  </r>
  <r>
    <x v="131"/>
    <s v="CUSTTYPE 5"/>
    <s v="CUSTIND 4"/>
    <s v="REGION 5"/>
    <x v="2"/>
    <x v="14"/>
    <s v="PRODTYPE 2"/>
    <s v="PRODMKT 3"/>
    <n v="13223"/>
    <n v="8991.64"/>
    <n v="2"/>
    <n v="12826.31"/>
    <n v="25652.62"/>
    <s v="SHIP REGION 3"/>
  </r>
  <r>
    <x v="103"/>
    <s v="CUSTTYPE 5"/>
    <s v="CUSTIND 1"/>
    <s v="REGION 1"/>
    <x v="2"/>
    <x v="9"/>
    <s v="PRODTYPE 1"/>
    <s v="PRODMKT 4"/>
    <n v="21670"/>
    <n v="15169"/>
    <n v="1"/>
    <n v="20369.8"/>
    <n v="20369.8"/>
    <s v="SHIP REGION 3"/>
  </r>
  <r>
    <x v="87"/>
    <s v="CUSTTYPE 1"/>
    <s v="CUSTIND 3"/>
    <s v="REGION 5"/>
    <x v="1"/>
    <x v="11"/>
    <s v="PRODTYPE 2"/>
    <s v="PRODMKT 2"/>
    <n v="22050"/>
    <n v="15435"/>
    <n v="6"/>
    <n v="21388.5"/>
    <n v="128331"/>
    <s v="SHIP REGION 2"/>
  </r>
  <r>
    <x v="175"/>
    <s v="CUSTTYPE 4"/>
    <s v="CUSTIND 2"/>
    <s v="REGION 3"/>
    <x v="3"/>
    <x v="2"/>
    <s v="PRODTYPE 1"/>
    <s v="PRODMKT 3"/>
    <n v="24110"/>
    <n v="16153.7"/>
    <n v="4"/>
    <n v="21216.799999999999"/>
    <n v="84867.199999999997"/>
    <s v="SHIP REGION 4"/>
  </r>
  <r>
    <x v="134"/>
    <s v="CUSTTYPE 1"/>
    <s v="CUSTIND 3"/>
    <s v="REGION 4"/>
    <x v="2"/>
    <x v="6"/>
    <s v="PRODTYPE 1"/>
    <s v="PRODMKT 1"/>
    <n v="20386"/>
    <n v="14270.2"/>
    <n v="1"/>
    <n v="18143.54"/>
    <n v="18143.54"/>
    <s v="SHIP REGION 8"/>
  </r>
  <r>
    <x v="32"/>
    <s v="CUSTTYPE 2"/>
    <s v="CUSTIND 2"/>
    <s v="REGION 4"/>
    <x v="2"/>
    <x v="4"/>
    <s v="PRODTYPE 3"/>
    <s v="PRODMKT 5"/>
    <n v="23078"/>
    <n v="14769.92"/>
    <n v="5"/>
    <n v="19847.079999999998"/>
    <n v="99235.4"/>
    <s v="SHIP REGION 2"/>
  </r>
  <r>
    <x v="49"/>
    <s v="CUSTTYPE 5"/>
    <s v="CUSTIND 4"/>
    <s v="REGION 2"/>
    <x v="4"/>
    <x v="0"/>
    <s v="PRODTYPE 4"/>
    <s v="PRODMKT 7"/>
    <n v="4269"/>
    <n v="2561.4"/>
    <n v="6"/>
    <n v="3884.79"/>
    <n v="23308.739999999998"/>
    <s v="SHIP REGION 3"/>
  </r>
  <r>
    <x v="135"/>
    <s v="CUSTTYPE 2"/>
    <s v="CUSTIND 4"/>
    <s v="REGION 8"/>
    <x v="4"/>
    <x v="6"/>
    <s v="PRODTYPE 1"/>
    <s v="PRODMKT 1"/>
    <n v="20386"/>
    <n v="14270.2"/>
    <n v="6"/>
    <n v="18958.98"/>
    <n v="113753.88"/>
    <s v="SHIP REGION 3"/>
  </r>
  <r>
    <x v="92"/>
    <s v="CUSTTYPE 3"/>
    <s v="CUSTIND 3"/>
    <s v="REGION 3"/>
    <x v="1"/>
    <x v="19"/>
    <s v="PRODTYPE 2"/>
    <s v="PRODMKT 5"/>
    <n v="3263"/>
    <n v="2186.21"/>
    <n v="5"/>
    <n v="2871.44"/>
    <n v="14357.2"/>
    <s v="SHIP REGION 3"/>
  </r>
  <r>
    <x v="36"/>
    <s v="CUSTTYPE 3"/>
    <s v="CUSTIND 3"/>
    <s v="REGION 2"/>
    <x v="3"/>
    <x v="18"/>
    <s v="PRODTYPE 1"/>
    <s v="PRODMKT 1"/>
    <n v="11568"/>
    <n v="8097.6"/>
    <n v="2"/>
    <n v="10758.24"/>
    <n v="21516.48"/>
    <s v="SHIP REGION 2"/>
  </r>
  <r>
    <x v="60"/>
    <s v="CUSTTYPE 3"/>
    <s v="CUSTIND 2"/>
    <s v="REGION 7"/>
    <x v="2"/>
    <x v="16"/>
    <s v="PRODTYPE 2"/>
    <s v="PRODMKT 3"/>
    <n v="6690"/>
    <n v="4080.9"/>
    <n v="4"/>
    <n v="5686.5"/>
    <n v="22746"/>
    <s v="SHIP REGION 4"/>
  </r>
  <r>
    <x v="113"/>
    <s v="CUSTTYPE 3"/>
    <s v="CUSTIND 5"/>
    <s v="REGION 2"/>
    <x v="3"/>
    <x v="19"/>
    <s v="PRODTYPE 2"/>
    <s v="PRODMKT 5"/>
    <n v="3263"/>
    <n v="2186.21"/>
    <n v="7"/>
    <n v="3197.74"/>
    <n v="22384.18"/>
    <s v="SHIP REGION 2"/>
  </r>
  <r>
    <x v="153"/>
    <s v="CUSTTYPE 2"/>
    <s v="CUSTIND 3"/>
    <s v="REGION 3"/>
    <x v="2"/>
    <x v="8"/>
    <s v="PRODTYPE 1"/>
    <s v="PRODMKT 4"/>
    <n v="9526"/>
    <n v="6572.94"/>
    <n v="4"/>
    <n v="9240.2199999999993"/>
    <n v="36960.879999999997"/>
    <s v="SHIP REGION 8"/>
  </r>
  <r>
    <x v="5"/>
    <s v="CUSTTYPE 2"/>
    <s v="CUSTIND 4"/>
    <s v="REGION 1"/>
    <x v="3"/>
    <x v="4"/>
    <s v="PRODTYPE 3"/>
    <s v="PRODMKT 5"/>
    <n v="23078"/>
    <n v="14769.92"/>
    <n v="1"/>
    <n v="20308.64"/>
    <n v="20308.64"/>
    <s v="SHIP REGION 7"/>
  </r>
  <r>
    <x v="86"/>
    <s v="CUSTTYPE 2"/>
    <s v="CUSTIND 2"/>
    <s v="REGION 6"/>
    <x v="2"/>
    <x v="9"/>
    <s v="PRODTYPE 1"/>
    <s v="PRODMKT 4"/>
    <n v="21670"/>
    <n v="15169"/>
    <n v="9"/>
    <n v="19286.3"/>
    <n v="173576.69999999998"/>
    <s v="SHIP REGION 3"/>
  </r>
  <r>
    <x v="127"/>
    <s v="CUSTTYPE 5"/>
    <s v="CUSTIND 2"/>
    <s v="REGION 2"/>
    <x v="1"/>
    <x v="13"/>
    <s v="PRODTYPE 1"/>
    <s v="PRODMKT 3"/>
    <n v="16325"/>
    <n v="10611.25"/>
    <n v="8"/>
    <n v="13876.25"/>
    <n v="111010"/>
    <s v="SHIP REGION 2"/>
  </r>
  <r>
    <x v="112"/>
    <s v="CUSTTYPE 3"/>
    <s v="CUSTIND 2"/>
    <s v="REGION 7"/>
    <x v="4"/>
    <x v="14"/>
    <s v="PRODTYPE 2"/>
    <s v="PRODMKT 3"/>
    <n v="13223"/>
    <n v="8991.64"/>
    <n v="9"/>
    <n v="11239.55"/>
    <n v="101155.95"/>
    <s v="SHIP REGION 4"/>
  </r>
  <r>
    <x v="39"/>
    <s v="CUSTTYPE 5"/>
    <s v="CUSTIND 3"/>
    <s v="REGION 1"/>
    <x v="4"/>
    <x v="0"/>
    <s v="PRODTYPE 4"/>
    <s v="PRODMKT 7"/>
    <n v="4269"/>
    <n v="2561.4"/>
    <n v="2"/>
    <n v="3842.1"/>
    <n v="7684.2"/>
    <s v="SHIP REGION 4"/>
  </r>
  <r>
    <x v="90"/>
    <s v="CUSTTYPE 2"/>
    <s v="CUSTIND 4"/>
    <s v="REGION 2"/>
    <x v="2"/>
    <x v="11"/>
    <s v="PRODTYPE 2"/>
    <s v="PRODMKT 2"/>
    <n v="22050"/>
    <n v="15435"/>
    <n v="2"/>
    <n v="20727"/>
    <n v="41454"/>
    <s v="SHIP REGION 6"/>
  </r>
  <r>
    <x v="59"/>
    <s v="CUSTTYPE 2"/>
    <s v="CUSTIND 3"/>
    <s v="REGION 3"/>
    <x v="2"/>
    <x v="17"/>
    <s v="PRODTYPE 3"/>
    <s v="PRODMKT 4"/>
    <n v="2135"/>
    <n v="1174.25"/>
    <n v="7"/>
    <n v="1857.45"/>
    <n v="13002.15"/>
    <s v="SHIP REGION 7"/>
  </r>
  <r>
    <x v="112"/>
    <s v="CUSTTYPE 3"/>
    <s v="CUSTIND 2"/>
    <s v="REGION 7"/>
    <x v="1"/>
    <x v="7"/>
    <s v="PRODTYPE 4"/>
    <s v="PRODMKT 2"/>
    <n v="12004"/>
    <n v="8042.68"/>
    <n v="8"/>
    <n v="11643.88"/>
    <n v="93151.039999999994"/>
    <s v="SHIP REGION 4"/>
  </r>
  <r>
    <x v="38"/>
    <s v="CUSTTYPE 3"/>
    <s v="CUSTIND 3"/>
    <s v="REGION 7"/>
    <x v="2"/>
    <x v="18"/>
    <s v="PRODTYPE 1"/>
    <s v="PRODMKT 1"/>
    <n v="11568"/>
    <n v="8097.6"/>
    <n v="1"/>
    <n v="10642.560000000001"/>
    <n v="10642.560000000001"/>
    <s v="SHIP REGION 7"/>
  </r>
  <r>
    <x v="148"/>
    <s v="CUSTTYPE 1"/>
    <s v="CUSTIND 4"/>
    <s v="REGION 3"/>
    <x v="1"/>
    <x v="1"/>
    <s v="PRODTYPE 3"/>
    <s v="PRODMKT 3"/>
    <n v="16064"/>
    <n v="10762.88"/>
    <n v="5"/>
    <n v="14939.519999999999"/>
    <n v="74697.599999999991"/>
    <s v="SHIP REGION 2"/>
  </r>
  <r>
    <x v="119"/>
    <s v="CUSTTYPE 5"/>
    <s v="CUSTIND 2"/>
    <s v="REGION 3"/>
    <x v="4"/>
    <x v="3"/>
    <s v="PRODTYPE 4"/>
    <s v="PRODMKT 5"/>
    <n v="10590"/>
    <n v="6671.7"/>
    <n v="2"/>
    <n v="9848.6999999999989"/>
    <n v="19697.399999999998"/>
    <s v="SHIP REGION 5"/>
  </r>
  <r>
    <x v="138"/>
    <s v="CUSTTYPE 4"/>
    <s v="CUSTIND 3"/>
    <s v="REGION 1"/>
    <x v="2"/>
    <x v="2"/>
    <s v="PRODTYPE 1"/>
    <s v="PRODMKT 3"/>
    <n v="24110"/>
    <n v="16153.7"/>
    <n v="3"/>
    <n v="20975.7"/>
    <n v="62927.100000000006"/>
    <s v="SHIP REGION 5"/>
  </r>
  <r>
    <x v="41"/>
    <s v="CUSTTYPE 4"/>
    <s v="CUSTIND 4"/>
    <s v="REGION 6"/>
    <x v="3"/>
    <x v="19"/>
    <s v="PRODTYPE 2"/>
    <s v="PRODMKT 5"/>
    <n v="3263"/>
    <n v="2186.21"/>
    <n v="2"/>
    <n v="2936.7000000000003"/>
    <n v="5873.4000000000005"/>
    <s v="SHIP REGION 1"/>
  </r>
  <r>
    <x v="1"/>
    <s v="CUSTTYPE 4"/>
    <s v="CUSTIND 5"/>
    <s v="REGION 1"/>
    <x v="2"/>
    <x v="5"/>
    <s v="PRODTYPE 4"/>
    <s v="PRODMKT 1"/>
    <n v="8989"/>
    <n v="5663.07"/>
    <n v="4"/>
    <n v="8269.880000000001"/>
    <n v="33079.520000000004"/>
    <s v="SHIP REGION 4"/>
  </r>
  <r>
    <x v="148"/>
    <s v="CUSTTYPE 1"/>
    <s v="CUSTIND 4"/>
    <s v="REGION 3"/>
    <x v="2"/>
    <x v="4"/>
    <s v="PRODTYPE 3"/>
    <s v="PRODMKT 5"/>
    <n v="23078"/>
    <n v="14769.92"/>
    <n v="8"/>
    <n v="22847.22"/>
    <n v="182777.76"/>
    <s v="SHIP REGION 4"/>
  </r>
  <r>
    <x v="164"/>
    <s v="CUSTTYPE 2"/>
    <s v="CUSTIND 1"/>
    <s v="REGION 8"/>
    <x v="4"/>
    <x v="1"/>
    <s v="PRODTYPE 3"/>
    <s v="PRODMKT 3"/>
    <n v="16064"/>
    <n v="10762.88"/>
    <n v="3"/>
    <n v="14778.880000000001"/>
    <n v="44336.639999999999"/>
    <s v="SHIP REGION 4"/>
  </r>
  <r>
    <x v="78"/>
    <s v="CUSTTYPE 4"/>
    <s v="CUSTIND 4"/>
    <s v="REGION 8"/>
    <x v="3"/>
    <x v="16"/>
    <s v="PRODTYPE 2"/>
    <s v="PRODMKT 3"/>
    <n v="6690"/>
    <n v="4080.9"/>
    <n v="6"/>
    <n v="5820.3"/>
    <n v="34921.800000000003"/>
    <s v="SHIP REGION 5"/>
  </r>
  <r>
    <x v="19"/>
    <s v="CUSTTYPE 5"/>
    <s v="CUSTIND 1"/>
    <s v="REGION 8"/>
    <x v="4"/>
    <x v="2"/>
    <s v="PRODTYPE 1"/>
    <s v="PRODMKT 3"/>
    <n v="24110"/>
    <n v="16153.7"/>
    <n v="9"/>
    <n v="23868.9"/>
    <n v="214820.1"/>
    <s v="SHIP REGION 1"/>
  </r>
  <r>
    <x v="34"/>
    <s v="CUSTTYPE 3"/>
    <s v="CUSTIND 1"/>
    <s v="REGION 7"/>
    <x v="1"/>
    <x v="7"/>
    <s v="PRODTYPE 4"/>
    <s v="PRODMKT 2"/>
    <n v="12004"/>
    <n v="8042.68"/>
    <n v="3"/>
    <n v="11403.8"/>
    <n v="34211.399999999994"/>
    <s v="SHIP REGION 5"/>
  </r>
  <r>
    <x v="9"/>
    <s v="CUSTTYPE 3"/>
    <s v="CUSTIND 2"/>
    <s v="REGION 4"/>
    <x v="4"/>
    <x v="18"/>
    <s v="PRODTYPE 1"/>
    <s v="PRODMKT 1"/>
    <n v="11568"/>
    <n v="8097.6"/>
    <n v="4"/>
    <n v="9832.7999999999993"/>
    <n v="39331.199999999997"/>
    <s v="SHIP REGION 2"/>
  </r>
  <r>
    <x v="8"/>
    <s v="CUSTTYPE 1"/>
    <s v="CUSTIND 3"/>
    <s v="REGION 1"/>
    <x v="2"/>
    <x v="6"/>
    <s v="PRODTYPE 1"/>
    <s v="PRODMKT 1"/>
    <n v="20386"/>
    <n v="14270.2"/>
    <n v="9"/>
    <n v="18755.120000000003"/>
    <n v="168796.08000000002"/>
    <s v="SHIP REGION 7"/>
  </r>
</pivotCacheRecords>
</file>

<file path=xl/pivotCache/pivotCacheRecords2.xml><?xml version="1.0" encoding="utf-8"?>
<pivotCacheRecords xmlns="http://schemas.openxmlformats.org/spreadsheetml/2006/main" xmlns:r="http://schemas.openxmlformats.org/officeDocument/2006/relationships" count="993">
  <r>
    <n v="1"/>
    <s v="CUSTID 190"/>
    <s v="CUSTTYPE 3"/>
    <x v="0"/>
    <x v="0"/>
    <x v="0"/>
    <s v="PRODID 4"/>
    <x v="0"/>
    <s v="PRODMKT 4"/>
    <x v="0"/>
    <s v=" 13080.96"/>
    <n v="2"/>
    <n v="19825.829999999998"/>
    <n v="39651.659999999996"/>
    <x v="0"/>
  </r>
  <r>
    <n v="2"/>
    <s v="CUSTID 34"/>
    <s v="CUSTTYPE 3"/>
    <x v="1"/>
    <x v="1"/>
    <x v="1"/>
    <s v="PRODID 7"/>
    <x v="1"/>
    <s v="PRODMKT 2"/>
    <x v="1"/>
    <s v=" 2197.44"/>
    <n v="6"/>
    <n v="3418.24"/>
    <n v="20509.439999999999"/>
    <x v="1"/>
  </r>
  <r>
    <n v="3"/>
    <s v="CUSTID 146"/>
    <s v="CUSTTYPE 4"/>
    <x v="2"/>
    <x v="2"/>
    <x v="1"/>
    <s v="PRODID 18"/>
    <x v="0"/>
    <s v="PRODMKT 5"/>
    <x v="2"/>
    <s v=" 3331.2"/>
    <n v="6"/>
    <n v="4719.2"/>
    <n v="28315.199999999997"/>
    <x v="2"/>
  </r>
  <r>
    <n v="4"/>
    <s v="CUSTID 83"/>
    <s v="CUSTTYPE 4"/>
    <x v="1"/>
    <x v="3"/>
    <x v="2"/>
    <s v="PRODID 11"/>
    <x v="2"/>
    <s v="PRODMKT 1"/>
    <x v="3"/>
    <s v=" 11054.83"/>
    <n v="4"/>
    <n v="16301.19"/>
    <n v="65204.76"/>
    <x v="3"/>
  </r>
  <r>
    <n v="5"/>
    <s v="CUSTID 6"/>
    <s v="CUSTTYPE 4"/>
    <x v="3"/>
    <x v="4"/>
    <x v="3"/>
    <s v="PRODID 12"/>
    <x v="0"/>
    <s v="PRODMKT 7"/>
    <x v="4"/>
    <s v=" 14216.94"/>
    <n v="3"/>
    <n v="21699.54"/>
    <n v="65098.62"/>
    <x v="3"/>
  </r>
  <r>
    <n v="6"/>
    <s v="CUSTID 79"/>
    <s v="CUSTTYPE 3"/>
    <x v="0"/>
    <x v="0"/>
    <x v="1"/>
    <s v="PRODID 3"/>
    <x v="2"/>
    <s v="PRODMKT 6"/>
    <x v="5"/>
    <s v=" 16339.62"/>
    <n v="2"/>
    <n v="21043.45"/>
    <n v="42086.9"/>
    <x v="4"/>
  </r>
  <r>
    <n v="7"/>
    <s v="CUSTID 171"/>
    <s v="CUSTTYPE 5"/>
    <x v="1"/>
    <x v="2"/>
    <x v="0"/>
    <s v="PRODID 10"/>
    <x v="1"/>
    <s v="PRODMKT 3"/>
    <x v="6"/>
    <s v=" 5441.04"/>
    <n v="6"/>
    <n v="7502.04"/>
    <n v="45012.24"/>
    <x v="5"/>
  </r>
  <r>
    <n v="8"/>
    <s v="CUSTID 120"/>
    <s v="CUSTTYPE 3"/>
    <x v="0"/>
    <x v="5"/>
    <x v="3"/>
    <s v="PRODID 9"/>
    <x v="0"/>
    <s v="PRODMKT 6"/>
    <x v="7"/>
    <s v=" 13551.3"/>
    <n v="7"/>
    <n v="18778.23"/>
    <n v="131447.60999999999"/>
    <x v="1"/>
  </r>
  <r>
    <n v="9"/>
    <s v="CUSTID 195"/>
    <s v="CUSTTYPE 1"/>
    <x v="0"/>
    <x v="6"/>
    <x v="1"/>
    <s v="PRODID 8"/>
    <x v="0"/>
    <s v="PRODMKT 5"/>
    <x v="8"/>
    <s v=" 7312.8"/>
    <n v="2"/>
    <n v="10969.2"/>
    <n v="21938.400000000001"/>
    <x v="0"/>
  </r>
  <r>
    <n v="10"/>
    <s v="CUSTID 11"/>
    <s v="CUSTTYPE 3"/>
    <x v="4"/>
    <x v="6"/>
    <x v="3"/>
    <s v="PRODID 13"/>
    <x v="1"/>
    <s v="PRODMKT 3"/>
    <x v="9"/>
    <s v=" 9077.75"/>
    <n v="9"/>
    <n v="15184.6"/>
    <n v="136661.4"/>
    <x v="4"/>
  </r>
  <r>
    <n v="11"/>
    <s v="CUSTID 183"/>
    <s v="CUSTTYPE 3"/>
    <x v="0"/>
    <x v="0"/>
    <x v="2"/>
    <s v="PRODID 9"/>
    <x v="0"/>
    <s v="PRODMKT 6"/>
    <x v="7"/>
    <s v=" 13551.3"/>
    <n v="8"/>
    <n v="16648.739999999998"/>
    <n v="133189.91999999998"/>
    <x v="6"/>
  </r>
  <r>
    <n v="12"/>
    <s v="CUSTID 161"/>
    <s v="CUSTTYPE 5"/>
    <x v="1"/>
    <x v="7"/>
    <x v="0"/>
    <s v="PRODID 15"/>
    <x v="2"/>
    <s v="PRODMKT 1"/>
    <x v="10"/>
    <s v=" 7207.5"/>
    <n v="9"/>
    <n v="10113.75"/>
    <n v="91023.75"/>
    <x v="3"/>
  </r>
  <r>
    <n v="13"/>
    <s v="CUSTID 76"/>
    <s v="CUSTTYPE 1"/>
    <x v="2"/>
    <x v="1"/>
    <x v="0"/>
    <s v="PRODID 18"/>
    <x v="0"/>
    <s v="PRODMKT 5"/>
    <x v="2"/>
    <s v=" 3331.2"/>
    <n v="7"/>
    <n v="5107.84"/>
    <n v="35754.880000000005"/>
    <x v="2"/>
  </r>
  <r>
    <n v="14"/>
    <s v="CUSTID 150"/>
    <s v="CUSTTYPE 2"/>
    <x v="3"/>
    <x v="5"/>
    <x v="0"/>
    <s v="PRODID 1"/>
    <x v="2"/>
    <s v="PRODMKT 2"/>
    <x v="11"/>
    <s v=" 6768.64"/>
    <n v="8"/>
    <n v="9835.6799999999985"/>
    <n v="78685.439999999988"/>
    <x v="5"/>
  </r>
  <r>
    <n v="15"/>
    <s v="CUSTID 97"/>
    <s v="CUSTTYPE 5"/>
    <x v="0"/>
    <x v="2"/>
    <x v="2"/>
    <s v="PRODID 16"/>
    <x v="2"/>
    <s v="PRODMKT 3"/>
    <x v="12"/>
    <s v=" 10261.9"/>
    <n v="3"/>
    <n v="17538.52"/>
    <n v="52615.56"/>
    <x v="2"/>
  </r>
  <r>
    <n v="16"/>
    <s v="CUSTID 62"/>
    <s v="CUSTTYPE 1"/>
    <x v="4"/>
    <x v="7"/>
    <x v="0"/>
    <s v="PRODID 18"/>
    <x v="0"/>
    <s v="PRODMKT 5"/>
    <x v="2"/>
    <s v=" 3331.2"/>
    <n v="5"/>
    <n v="4830.24"/>
    <n v="24151.199999999997"/>
    <x v="0"/>
  </r>
  <r>
    <n v="17"/>
    <s v="CUSTID 57"/>
    <s v="CUSTTYPE 4"/>
    <x v="3"/>
    <x v="1"/>
    <x v="0"/>
    <s v="PRODID 2"/>
    <x v="0"/>
    <s v="PRODMKT 5"/>
    <x v="13"/>
    <s v=" 11952.06"/>
    <n v="4"/>
    <n v="18958.440000000002"/>
    <n v="75833.760000000009"/>
    <x v="4"/>
  </r>
  <r>
    <n v="18"/>
    <s v="CUSTID 122"/>
    <s v="CUSTTYPE 4"/>
    <x v="2"/>
    <x v="1"/>
    <x v="3"/>
    <s v="PRODID 5"/>
    <x v="2"/>
    <s v="PRODMKT 4"/>
    <x v="14"/>
    <s v=" 7320.88"/>
    <n v="1"/>
    <n v="12942.27"/>
    <n v="12942.27"/>
    <x v="0"/>
  </r>
  <r>
    <n v="19"/>
    <s v="CUSTID 110"/>
    <s v="CUSTTYPE 5"/>
    <x v="3"/>
    <x v="7"/>
    <x v="0"/>
    <s v="PRODID 12"/>
    <x v="0"/>
    <s v="PRODMKT 7"/>
    <x v="4"/>
    <s v=" 14216.94"/>
    <n v="6"/>
    <n v="22946.639999999999"/>
    <n v="137679.84"/>
    <x v="7"/>
  </r>
  <r>
    <n v="20"/>
    <s v="CUSTID 172"/>
    <s v="CUSTTYPE 1"/>
    <x v="4"/>
    <x v="4"/>
    <x v="0"/>
    <s v="PRODID 9"/>
    <x v="0"/>
    <s v="PRODMKT 6"/>
    <x v="7"/>
    <s v=" 13551.3"/>
    <n v="7"/>
    <n v="19165.41"/>
    <n v="134157.87"/>
    <x v="7"/>
  </r>
  <r>
    <n v="21"/>
    <s v="CUSTID 181"/>
    <s v="CUSTTYPE 3"/>
    <x v="1"/>
    <x v="2"/>
    <x v="2"/>
    <s v="PRODID 5"/>
    <x v="2"/>
    <s v="PRODMKT 4"/>
    <x v="14"/>
    <s v=" 7320.88"/>
    <n v="7"/>
    <n v="12027.16"/>
    <n v="84190.12"/>
    <x v="4"/>
  </r>
  <r>
    <n v="22"/>
    <s v="CUSTID 103"/>
    <s v="CUSTTYPE 4"/>
    <x v="0"/>
    <x v="5"/>
    <x v="1"/>
    <s v="PRODID 3"/>
    <x v="2"/>
    <s v="PRODMKT 6"/>
    <x v="5"/>
    <s v=" 16339.62"/>
    <n v="9"/>
    <n v="21043.45"/>
    <n v="189391.05000000002"/>
    <x v="5"/>
  </r>
  <r>
    <n v="23"/>
    <s v="CUSTID 11"/>
    <s v="CUSTTYPE 3"/>
    <x v="4"/>
    <x v="6"/>
    <x v="0"/>
    <s v="PRODID 11"/>
    <x v="2"/>
    <s v="PRODMKT 1"/>
    <x v="3"/>
    <s v=" 11054.83"/>
    <n v="3"/>
    <n v="17238.04"/>
    <n v="51714.12"/>
    <x v="1"/>
  </r>
  <r>
    <n v="24"/>
    <s v="CUSTID 18"/>
    <s v="CUSTTYPE 2"/>
    <x v="2"/>
    <x v="5"/>
    <x v="1"/>
    <s v="PRODID 16"/>
    <x v="2"/>
    <s v="PRODMKT 3"/>
    <x v="12"/>
    <s v=" 10261.9"/>
    <n v="4"/>
    <n v="16045.88"/>
    <n v="64183.519999999997"/>
    <x v="5"/>
  </r>
  <r>
    <n v="25"/>
    <s v="CUSTID 141"/>
    <s v="CUSTTYPE 2"/>
    <x v="3"/>
    <x v="4"/>
    <x v="1"/>
    <s v="PRODID 12"/>
    <x v="0"/>
    <s v="PRODMKT 7"/>
    <x v="4"/>
    <s v=" 14216.94"/>
    <n v="4"/>
    <n v="22198.38"/>
    <n v="88793.52"/>
    <x v="7"/>
  </r>
  <r>
    <n v="26"/>
    <s v="CUSTID 179"/>
    <s v="CUSTTYPE 4"/>
    <x v="2"/>
    <x v="1"/>
    <x v="0"/>
    <s v="PRODID 8"/>
    <x v="0"/>
    <s v="PRODMKT 5"/>
    <x v="8"/>
    <s v=" 7312.8"/>
    <n v="4"/>
    <n v="10304.4"/>
    <n v="41217.599999999999"/>
    <x v="6"/>
  </r>
  <r>
    <n v="27"/>
    <s v="CUSTID 64"/>
    <s v="CUSTTYPE 5"/>
    <x v="2"/>
    <x v="7"/>
    <x v="2"/>
    <s v="PRODID 20"/>
    <x v="2"/>
    <s v="PRODMKT 2"/>
    <x v="15"/>
    <s v=" 11178.16"/>
    <n v="4"/>
    <n v="17565.68"/>
    <n v="70262.720000000001"/>
    <x v="0"/>
  </r>
  <r>
    <n v="28"/>
    <s v="CUSTID 20"/>
    <s v="CUSTTYPE 4"/>
    <x v="0"/>
    <x v="1"/>
    <x v="2"/>
    <s v="PRODID 9"/>
    <x v="0"/>
    <s v="PRODMKT 6"/>
    <x v="7"/>
    <s v=" 13551.3"/>
    <n v="3"/>
    <n v="16648.739999999998"/>
    <n v="49946.219999999994"/>
    <x v="4"/>
  </r>
  <r>
    <n v="29"/>
    <s v="CUSTID 94"/>
    <s v="CUSTTYPE 3"/>
    <x v="3"/>
    <x v="1"/>
    <x v="2"/>
    <s v="PRODID 2"/>
    <x v="0"/>
    <s v="PRODMKT 5"/>
    <x v="13"/>
    <s v=" 11952.06"/>
    <n v="1"/>
    <n v="19576.649999999998"/>
    <n v="19576.649999999998"/>
    <x v="2"/>
  </r>
  <r>
    <n v="30"/>
    <s v="CUSTID 66"/>
    <s v="CUSTTYPE 1"/>
    <x v="3"/>
    <x v="2"/>
    <x v="2"/>
    <s v="PRODID 11"/>
    <x v="2"/>
    <s v="PRODMKT 1"/>
    <x v="3"/>
    <s v=" 11054.83"/>
    <n v="4"/>
    <n v="17800.149999999998"/>
    <n v="71200.599999999991"/>
    <x v="3"/>
  </r>
  <r>
    <n v="31"/>
    <s v="CUSTID 55"/>
    <s v="CUSTTYPE 2"/>
    <x v="2"/>
    <x v="5"/>
    <x v="2"/>
    <s v="PRODID 9"/>
    <x v="0"/>
    <s v="PRODMKT 6"/>
    <x v="7"/>
    <s v=" 13551.3"/>
    <n v="2"/>
    <n v="16648.739999999998"/>
    <n v="33297.479999999996"/>
    <x v="3"/>
  </r>
  <r>
    <n v="32"/>
    <s v="CUSTID 127"/>
    <s v="CUSTTYPE 1"/>
    <x v="4"/>
    <x v="2"/>
    <x v="1"/>
    <s v="PRODID 20"/>
    <x v="2"/>
    <s v="PRODMKT 2"/>
    <x v="15"/>
    <s v=" 11178.16"/>
    <n v="3"/>
    <n v="18563.73"/>
    <n v="55691.19"/>
    <x v="1"/>
  </r>
  <r>
    <n v="33"/>
    <s v="CUSTID 160"/>
    <s v="CUSTTYPE 3"/>
    <x v="2"/>
    <x v="3"/>
    <x v="3"/>
    <s v="PRODID 8"/>
    <x v="0"/>
    <s v="PRODMKT 5"/>
    <x v="8"/>
    <s v=" 7312.8"/>
    <n v="4"/>
    <n v="10636.8"/>
    <n v="42547.199999999997"/>
    <x v="7"/>
  </r>
  <r>
    <n v="34"/>
    <s v="CUSTID 175"/>
    <s v="CUSTTYPE 1"/>
    <x v="0"/>
    <x v="0"/>
    <x v="0"/>
    <s v="PRODID 17"/>
    <x v="0"/>
    <s v="PRODMKT 7"/>
    <x v="16"/>
    <s v=" 4903.49"/>
    <n v="1"/>
    <n v="7479.9000000000005"/>
    <n v="7479.9000000000005"/>
    <x v="7"/>
  </r>
  <r>
    <n v="35"/>
    <s v="CUSTID 90"/>
    <s v="CUSTTYPE 1"/>
    <x v="2"/>
    <x v="5"/>
    <x v="0"/>
    <s v="PRODID 8"/>
    <x v="0"/>
    <s v="PRODMKT 5"/>
    <x v="8"/>
    <s v=" 7312.8"/>
    <n v="5"/>
    <n v="10082.800000000001"/>
    <n v="50414.000000000007"/>
    <x v="7"/>
  </r>
  <r>
    <n v="36"/>
    <s v="CUSTID 173"/>
    <s v="CUSTTYPE 1"/>
    <x v="3"/>
    <x v="5"/>
    <x v="1"/>
    <s v="PRODID 16"/>
    <x v="2"/>
    <s v="PRODMKT 3"/>
    <x v="12"/>
    <s v=" 10261.9"/>
    <n v="4"/>
    <n v="15859.3"/>
    <n v="63437.2"/>
    <x v="5"/>
  </r>
  <r>
    <n v="37"/>
    <s v="CUSTID 115"/>
    <s v="CUSTTYPE 5"/>
    <x v="4"/>
    <x v="6"/>
    <x v="1"/>
    <s v="PRODID 4"/>
    <x v="0"/>
    <s v="PRODMKT 4"/>
    <x v="0"/>
    <s v=" 13080.96"/>
    <n v="3"/>
    <n v="18190.71"/>
    <n v="54572.13"/>
    <x v="6"/>
  </r>
  <r>
    <n v="38"/>
    <s v="CUSTID 96"/>
    <s v="CUSTTYPE 2"/>
    <x v="4"/>
    <x v="6"/>
    <x v="1"/>
    <s v="PRODID 15"/>
    <x v="2"/>
    <s v="PRODMKT 1"/>
    <x v="10"/>
    <s v=" 7207.5"/>
    <n v="4"/>
    <n v="10230"/>
    <n v="40920"/>
    <x v="7"/>
  </r>
  <r>
    <n v="39"/>
    <s v="CUSTID 105"/>
    <s v="CUSTTYPE 5"/>
    <x v="0"/>
    <x v="5"/>
    <x v="0"/>
    <s v="PRODID 11"/>
    <x v="2"/>
    <s v="PRODMKT 1"/>
    <x v="3"/>
    <s v=" 11054.83"/>
    <n v="4"/>
    <n v="16301.19"/>
    <n v="65204.76"/>
    <x v="3"/>
  </r>
  <r>
    <n v="40"/>
    <s v="CUSTID 5"/>
    <s v="CUSTTYPE 1"/>
    <x v="4"/>
    <x v="1"/>
    <x v="0"/>
    <s v="PRODID 8"/>
    <x v="0"/>
    <s v="PRODMKT 5"/>
    <x v="8"/>
    <s v=" 7312.8"/>
    <n v="6"/>
    <n v="10969.2"/>
    <n v="65815.200000000012"/>
    <x v="3"/>
  </r>
  <r>
    <n v="41"/>
    <s v="CUSTID 166"/>
    <s v="CUSTTYPE 3"/>
    <x v="0"/>
    <x v="4"/>
    <x v="1"/>
    <s v="PRODID 9"/>
    <x v="0"/>
    <s v="PRODMKT 6"/>
    <x v="7"/>
    <s v=" 13551.3"/>
    <n v="3"/>
    <n v="17616.690000000002"/>
    <n v="52850.070000000007"/>
    <x v="5"/>
  </r>
  <r>
    <n v="42"/>
    <s v="CUSTID 172"/>
    <s v="CUSTTYPE 1"/>
    <x v="4"/>
    <x v="4"/>
    <x v="2"/>
    <s v="PRODID 10"/>
    <x v="1"/>
    <s v="PRODMKT 3"/>
    <x v="6"/>
    <s v=" 5441.04"/>
    <n v="2"/>
    <n v="7502.04"/>
    <n v="15004.08"/>
    <x v="2"/>
  </r>
  <r>
    <n v="43"/>
    <s v="CUSTID 3"/>
    <s v="CUSTTYPE 3"/>
    <x v="0"/>
    <x v="6"/>
    <x v="3"/>
    <s v="PRODID 14"/>
    <x v="1"/>
    <s v="PRODMKT 6"/>
    <x v="17"/>
    <s v=" 11676.5"/>
    <n v="8"/>
    <n v="18257.8"/>
    <n v="146062.39999999999"/>
    <x v="2"/>
  </r>
  <r>
    <n v="44"/>
    <s v="CUSTID 123"/>
    <s v="CUSTTYPE 5"/>
    <x v="0"/>
    <x v="0"/>
    <x v="1"/>
    <s v="PRODID 7"/>
    <x v="1"/>
    <s v="PRODMKT 2"/>
    <x v="1"/>
    <s v=" 2197.44"/>
    <n v="6"/>
    <n v="3313.6"/>
    <n v="19881.599999999999"/>
    <x v="1"/>
  </r>
  <r>
    <n v="45"/>
    <s v="CUSTID 113"/>
    <s v="CUSTTYPE 5"/>
    <x v="1"/>
    <x v="4"/>
    <x v="2"/>
    <s v="PRODID 2"/>
    <x v="0"/>
    <s v="PRODMKT 5"/>
    <x v="13"/>
    <s v=" 11952.06"/>
    <n v="9"/>
    <n v="19782.719999999998"/>
    <n v="178044.47999999998"/>
    <x v="5"/>
  </r>
  <r>
    <n v="46"/>
    <s v="CUSTID 133"/>
    <s v="CUSTTYPE 3"/>
    <x v="4"/>
    <x v="2"/>
    <x v="1"/>
    <s v="PRODID 5"/>
    <x v="2"/>
    <s v="PRODMKT 4"/>
    <x v="14"/>
    <s v=" 7320.88"/>
    <n v="5"/>
    <n v="11634.97"/>
    <n v="58174.85"/>
    <x v="5"/>
  </r>
  <r>
    <n v="47"/>
    <s v="CUSTID 143"/>
    <s v="CUSTTYPE 4"/>
    <x v="2"/>
    <x v="3"/>
    <x v="0"/>
    <s v="PRODID 20"/>
    <x v="2"/>
    <s v="PRODMKT 2"/>
    <x v="15"/>
    <s v=" 11178.16"/>
    <n v="5"/>
    <n v="17366.07"/>
    <n v="86830.35"/>
    <x v="0"/>
  </r>
  <r>
    <n v="48"/>
    <s v="CUSTID 164"/>
    <s v="CUSTTYPE 1"/>
    <x v="4"/>
    <x v="4"/>
    <x v="0"/>
    <s v="PRODID 20"/>
    <x v="2"/>
    <s v="PRODMKT 2"/>
    <x v="15"/>
    <s v=" 11178.16"/>
    <n v="7"/>
    <n v="16966.849999999999"/>
    <n v="118767.94999999998"/>
    <x v="7"/>
  </r>
  <r>
    <n v="49"/>
    <s v="CUSTID 131"/>
    <s v="CUSTTYPE 5"/>
    <x v="2"/>
    <x v="2"/>
    <x v="2"/>
    <s v="PRODID 8"/>
    <x v="0"/>
    <s v="PRODMKT 5"/>
    <x v="8"/>
    <s v=" 7312.8"/>
    <n v="5"/>
    <n v="9750.4"/>
    <n v="48752"/>
    <x v="5"/>
  </r>
  <r>
    <n v="50"/>
    <s v="CUSTID 114"/>
    <s v="CUSTTYPE 3"/>
    <x v="4"/>
    <x v="3"/>
    <x v="0"/>
    <s v="PRODID 19"/>
    <x v="0"/>
    <s v="PRODMKT 4"/>
    <x v="18"/>
    <s v=" 4748.85"/>
    <n v="9"/>
    <n v="6928.6500000000005"/>
    <n v="62357.850000000006"/>
    <x v="7"/>
  </r>
  <r>
    <n v="51"/>
    <s v="CUSTID 167"/>
    <s v="CUSTTYPE 4"/>
    <x v="4"/>
    <x v="3"/>
    <x v="3"/>
    <s v="PRODID 20"/>
    <x v="2"/>
    <s v="PRODMKT 2"/>
    <x v="15"/>
    <s v=" 11178.16"/>
    <n v="1"/>
    <n v="19561.78"/>
    <n v="19561.78"/>
    <x v="5"/>
  </r>
  <r>
    <n v="52"/>
    <s v="CUSTID 95"/>
    <s v="CUSTTYPE 4"/>
    <x v="0"/>
    <x v="2"/>
    <x v="2"/>
    <s v="PRODID 9"/>
    <x v="0"/>
    <s v="PRODMKT 6"/>
    <x v="7"/>
    <s v=" 13551.3"/>
    <n v="9"/>
    <n v="16455.149999999998"/>
    <n v="148096.34999999998"/>
    <x v="6"/>
  </r>
  <r>
    <n v="53"/>
    <s v="CUSTID 156"/>
    <s v="CUSTTYPE 1"/>
    <x v="2"/>
    <x v="3"/>
    <x v="0"/>
    <s v="PRODID 18"/>
    <x v="0"/>
    <s v="PRODMKT 5"/>
    <x v="2"/>
    <s v=" 3331.2"/>
    <n v="4"/>
    <n v="4719.2"/>
    <n v="18876.8"/>
    <x v="7"/>
  </r>
  <r>
    <n v="54"/>
    <s v="CUSTID 51"/>
    <s v="CUSTTYPE 4"/>
    <x v="4"/>
    <x v="0"/>
    <x v="3"/>
    <s v="PRODID 8"/>
    <x v="0"/>
    <s v="PRODMKT 5"/>
    <x v="8"/>
    <s v=" 7312.8"/>
    <n v="4"/>
    <n v="9861.2000000000007"/>
    <n v="39444.800000000003"/>
    <x v="0"/>
  </r>
  <r>
    <n v="55"/>
    <s v="CUSTID 176"/>
    <s v="CUSTTYPE 5"/>
    <x v="2"/>
    <x v="0"/>
    <x v="1"/>
    <s v="PRODID 6"/>
    <x v="1"/>
    <s v="PRODMKT 2"/>
    <x v="19"/>
    <s v=" 6168.6"/>
    <n v="4"/>
    <n v="8738.85"/>
    <n v="34955.4"/>
    <x v="2"/>
  </r>
  <r>
    <n v="56"/>
    <s v="CUSTID 10"/>
    <s v="CUSTTYPE 5"/>
    <x v="1"/>
    <x v="2"/>
    <x v="3"/>
    <s v="PRODID 11"/>
    <x v="2"/>
    <s v="PRODMKT 1"/>
    <x v="3"/>
    <s v=" 11054.83"/>
    <n v="6"/>
    <n v="15926.449999999999"/>
    <n v="95558.7"/>
    <x v="7"/>
  </r>
  <r>
    <n v="57"/>
    <s v="CUSTID 160"/>
    <s v="CUSTTYPE 3"/>
    <x v="2"/>
    <x v="3"/>
    <x v="3"/>
    <s v="PRODID 3"/>
    <x v="2"/>
    <s v="PRODMKT 6"/>
    <x v="5"/>
    <s v=" 16339.62"/>
    <n v="6"/>
    <n v="21786.16"/>
    <n v="130716.95999999999"/>
    <x v="3"/>
  </r>
  <r>
    <n v="58"/>
    <s v="CUSTID 188"/>
    <s v="CUSTTYPE 3"/>
    <x v="0"/>
    <x v="0"/>
    <x v="3"/>
    <s v="PRODID 5"/>
    <x v="2"/>
    <s v="PRODMKT 4"/>
    <x v="14"/>
    <s v=" 7320.88"/>
    <n v="2"/>
    <n v="11504.24"/>
    <n v="23008.48"/>
    <x v="0"/>
  </r>
  <r>
    <n v="59"/>
    <s v="CUSTID 125"/>
    <s v="CUSTTYPE 3"/>
    <x v="2"/>
    <x v="5"/>
    <x v="0"/>
    <s v="PRODID 4"/>
    <x v="0"/>
    <s v="PRODMKT 4"/>
    <x v="0"/>
    <s v=" 13080.96"/>
    <n v="4"/>
    <n v="20030.22"/>
    <n v="80120.88"/>
    <x v="4"/>
  </r>
  <r>
    <n v="60"/>
    <s v="CUSTID 25"/>
    <s v="CUSTTYPE 5"/>
    <x v="0"/>
    <x v="4"/>
    <x v="0"/>
    <s v="PRODID 8"/>
    <x v="0"/>
    <s v="PRODMKT 5"/>
    <x v="8"/>
    <s v=" 7312.8"/>
    <n v="6"/>
    <n v="10415.199999999999"/>
    <n v="62491.199999999997"/>
    <x v="7"/>
  </r>
  <r>
    <n v="61"/>
    <s v="CUSTID 41"/>
    <s v="CUSTTYPE 2"/>
    <x v="2"/>
    <x v="2"/>
    <x v="0"/>
    <s v="PRODID 15"/>
    <x v="2"/>
    <s v="PRODMKT 1"/>
    <x v="10"/>
    <s v=" 7207.5"/>
    <n v="4"/>
    <n v="11392.5"/>
    <n v="45570"/>
    <x v="6"/>
  </r>
  <r>
    <n v="62"/>
    <s v="CUSTID 179"/>
    <s v="CUSTTYPE 4"/>
    <x v="2"/>
    <x v="1"/>
    <x v="3"/>
    <s v="PRODID 14"/>
    <x v="1"/>
    <s v="PRODMKT 6"/>
    <x v="17"/>
    <s v=" 11676.5"/>
    <n v="8"/>
    <n v="20805.399999999998"/>
    <n v="166443.19999999998"/>
    <x v="6"/>
  </r>
  <r>
    <n v="63"/>
    <s v="CUSTID 158"/>
    <s v="CUSTTYPE 4"/>
    <x v="2"/>
    <x v="5"/>
    <x v="3"/>
    <s v="PRODID 19"/>
    <x v="0"/>
    <s v="PRODMKT 4"/>
    <x v="18"/>
    <s v=" 4748.85"/>
    <n v="5"/>
    <n v="6617.25"/>
    <n v="33086.25"/>
    <x v="6"/>
  </r>
  <r>
    <n v="64"/>
    <s v="CUSTID 40"/>
    <s v="CUSTTYPE 5"/>
    <x v="1"/>
    <x v="7"/>
    <x v="1"/>
    <s v="PRODID 13"/>
    <x v="1"/>
    <s v="PRODMKT 3"/>
    <x v="9"/>
    <s v=" 9077.75"/>
    <n v="5"/>
    <n v="15514.699999999999"/>
    <n v="77573.5"/>
    <x v="2"/>
  </r>
  <r>
    <n v="65"/>
    <s v="CUSTID 123"/>
    <s v="CUSTTYPE 5"/>
    <x v="0"/>
    <x v="0"/>
    <x v="3"/>
    <s v="PRODID 11"/>
    <x v="2"/>
    <s v="PRODMKT 1"/>
    <x v="3"/>
    <s v=" 11054.83"/>
    <n v="7"/>
    <n v="16675.93"/>
    <n v="116731.51000000001"/>
    <x v="7"/>
  </r>
  <r>
    <n v="66"/>
    <s v="CUSTID 60"/>
    <s v="CUSTTYPE 3"/>
    <x v="1"/>
    <x v="5"/>
    <x v="2"/>
    <s v="PRODID 9"/>
    <x v="0"/>
    <s v="PRODMKT 6"/>
    <x v="7"/>
    <s v=" 13551.3"/>
    <n v="5"/>
    <n v="19165.41"/>
    <n v="95827.05"/>
    <x v="1"/>
  </r>
  <r>
    <n v="67"/>
    <s v="CUSTID 37"/>
    <s v="CUSTTYPE 4"/>
    <x v="1"/>
    <x v="0"/>
    <x v="1"/>
    <s v="PRODID 14"/>
    <x v="1"/>
    <s v="PRODMKT 6"/>
    <x v="17"/>
    <s v=" 11676.5"/>
    <n v="1"/>
    <n v="19531.600000000002"/>
    <n v="19531.600000000002"/>
    <x v="0"/>
  </r>
  <r>
    <n v="68"/>
    <s v="CUSTID 146"/>
    <s v="CUSTTYPE 4"/>
    <x v="2"/>
    <x v="2"/>
    <x v="0"/>
    <s v="PRODID 18"/>
    <x v="0"/>
    <s v="PRODMKT 5"/>
    <x v="2"/>
    <s v=" 3331.2"/>
    <n v="7"/>
    <n v="5163.3599999999997"/>
    <n v="36143.519999999997"/>
    <x v="4"/>
  </r>
  <r>
    <n v="69"/>
    <s v="CUSTID 181"/>
    <s v="CUSTTYPE 3"/>
    <x v="1"/>
    <x v="2"/>
    <x v="0"/>
    <s v="PRODID 8"/>
    <x v="0"/>
    <s v="PRODMKT 5"/>
    <x v="8"/>
    <s v=" 7312.8"/>
    <n v="7"/>
    <n v="10082.800000000001"/>
    <n v="70579.600000000006"/>
    <x v="3"/>
  </r>
  <r>
    <n v="70"/>
    <s v="CUSTID 198"/>
    <s v="CUSTTYPE 2"/>
    <x v="4"/>
    <x v="3"/>
    <x v="2"/>
    <s v="PRODID 14"/>
    <x v="1"/>
    <s v="PRODMKT 6"/>
    <x v="17"/>
    <s v=" 11676.5"/>
    <n v="8"/>
    <n v="21017.7"/>
    <n v="168141.6"/>
    <x v="7"/>
  </r>
  <r>
    <n v="71"/>
    <s v="CUSTID 11"/>
    <s v="CUSTTYPE 3"/>
    <x v="4"/>
    <x v="6"/>
    <x v="0"/>
    <s v="PRODID 6"/>
    <x v="1"/>
    <s v="PRODMKT 2"/>
    <x v="19"/>
    <s v=" 6168.6"/>
    <n v="9"/>
    <n v="8944.4699999999993"/>
    <n v="80500.23"/>
    <x v="1"/>
  </r>
  <r>
    <n v="72"/>
    <s v="CUSTID 27"/>
    <s v="CUSTTYPE 4"/>
    <x v="4"/>
    <x v="7"/>
    <x v="2"/>
    <s v="PRODID 15"/>
    <x v="2"/>
    <s v="PRODMKT 1"/>
    <x v="10"/>
    <s v=" 7207.5"/>
    <n v="3"/>
    <n v="10230"/>
    <n v="30690"/>
    <x v="5"/>
  </r>
  <r>
    <n v="73"/>
    <s v="CUSTID 138"/>
    <s v="CUSTTYPE 2"/>
    <x v="2"/>
    <x v="7"/>
    <x v="3"/>
    <s v="PRODID 20"/>
    <x v="2"/>
    <s v="PRODMKT 2"/>
    <x v="15"/>
    <s v=" 11178.16"/>
    <n v="3"/>
    <n v="19761.39"/>
    <n v="59284.17"/>
    <x v="7"/>
  </r>
  <r>
    <n v="74"/>
    <s v="CUSTID 152"/>
    <s v="CUSTTYPE 3"/>
    <x v="2"/>
    <x v="4"/>
    <x v="0"/>
    <s v="PRODID 10"/>
    <x v="1"/>
    <s v="PRODMKT 3"/>
    <x v="6"/>
    <s v=" 5441.04"/>
    <n v="2"/>
    <n v="7914.24"/>
    <n v="15828.48"/>
    <x v="7"/>
  </r>
  <r>
    <n v="75"/>
    <s v="CUSTID 147"/>
    <s v="CUSTTYPE 1"/>
    <x v="4"/>
    <x v="4"/>
    <x v="0"/>
    <s v="PRODID 11"/>
    <x v="2"/>
    <s v="PRODMKT 1"/>
    <x v="3"/>
    <s v=" 11054.83"/>
    <n v="5"/>
    <n v="18362.259999999998"/>
    <n v="91811.299999999988"/>
    <x v="0"/>
  </r>
  <r>
    <n v="76"/>
    <s v="CUSTID 69"/>
    <s v="CUSTTYPE 1"/>
    <x v="3"/>
    <x v="2"/>
    <x v="0"/>
    <s v="PRODID 18"/>
    <x v="0"/>
    <s v="PRODMKT 5"/>
    <x v="2"/>
    <s v=" 3331.2"/>
    <n v="9"/>
    <n v="5385.44"/>
    <n v="48468.959999999999"/>
    <x v="3"/>
  </r>
  <r>
    <n v="77"/>
    <s v="CUSTID 76"/>
    <s v="CUSTTYPE 1"/>
    <x v="2"/>
    <x v="1"/>
    <x v="1"/>
    <s v="PRODID 16"/>
    <x v="2"/>
    <s v="PRODMKT 3"/>
    <x v="12"/>
    <s v=" 10261.9"/>
    <n v="5"/>
    <n v="16045.88"/>
    <n v="80229.399999999994"/>
    <x v="0"/>
  </r>
  <r>
    <n v="78"/>
    <s v="CUSTID 46"/>
    <s v="CUSTTYPE 4"/>
    <x v="2"/>
    <x v="4"/>
    <x v="1"/>
    <s v="PRODID 20"/>
    <x v="2"/>
    <s v="PRODMKT 2"/>
    <x v="15"/>
    <s v=" 11178.16"/>
    <n v="4"/>
    <n v="17166.46"/>
    <n v="68665.84"/>
    <x v="5"/>
  </r>
  <r>
    <n v="79"/>
    <s v="CUSTID 134"/>
    <s v="CUSTTYPE 3"/>
    <x v="2"/>
    <x v="4"/>
    <x v="2"/>
    <s v="PRODID 10"/>
    <x v="1"/>
    <s v="PRODMKT 3"/>
    <x v="6"/>
    <s v=" 5441.04"/>
    <n v="1"/>
    <n v="7089.84"/>
    <n v="7089.84"/>
    <x v="7"/>
  </r>
  <r>
    <n v="80"/>
    <s v="CUSTID 6"/>
    <s v="CUSTTYPE 4"/>
    <x v="3"/>
    <x v="4"/>
    <x v="1"/>
    <s v="PRODID 9"/>
    <x v="0"/>
    <s v="PRODMKT 6"/>
    <x v="7"/>
    <s v=" 13551.3"/>
    <n v="5"/>
    <n v="18971.82"/>
    <n v="94859.1"/>
    <x v="3"/>
  </r>
  <r>
    <n v="81"/>
    <s v="CUSTID 82"/>
    <s v="CUSTTYPE 1"/>
    <x v="3"/>
    <x v="1"/>
    <x v="0"/>
    <s v="PRODID 19"/>
    <x v="0"/>
    <s v="PRODMKT 4"/>
    <x v="18"/>
    <s v=" 4748.85"/>
    <n v="4"/>
    <n v="7629.3"/>
    <n v="30517.200000000001"/>
    <x v="1"/>
  </r>
  <r>
    <n v="82"/>
    <s v="CUSTID 120"/>
    <s v="CUSTTYPE 3"/>
    <x v="0"/>
    <x v="5"/>
    <x v="2"/>
    <s v="PRODID 9"/>
    <x v="0"/>
    <s v="PRODMKT 6"/>
    <x v="7"/>
    <s v=" 13551.3"/>
    <n v="8"/>
    <n v="17229.510000000002"/>
    <n v="137836.08000000002"/>
    <x v="0"/>
  </r>
  <r>
    <n v="83"/>
    <s v="CUSTID 73"/>
    <s v="CUSTTYPE 5"/>
    <x v="0"/>
    <x v="6"/>
    <x v="0"/>
    <s v="PRODID 12"/>
    <x v="0"/>
    <s v="PRODMKT 7"/>
    <x v="4"/>
    <s v=" 14216.94"/>
    <n v="1"/>
    <n v="21699.54"/>
    <n v="21699.54"/>
    <x v="7"/>
  </r>
  <r>
    <n v="84"/>
    <s v="CUSTID 39"/>
    <s v="CUSTTYPE 5"/>
    <x v="0"/>
    <x v="5"/>
    <x v="3"/>
    <s v="PRODID 15"/>
    <x v="2"/>
    <s v="PRODMKT 1"/>
    <x v="10"/>
    <s v=" 7207.5"/>
    <n v="6"/>
    <n v="10113.75"/>
    <n v="60682.5"/>
    <x v="5"/>
  </r>
  <r>
    <n v="85"/>
    <s v="CUSTID 185"/>
    <s v="CUSTTYPE 4"/>
    <x v="4"/>
    <x v="7"/>
    <x v="3"/>
    <s v="PRODID 17"/>
    <x v="0"/>
    <s v="PRODMKT 7"/>
    <x v="16"/>
    <s v=" 4903.49"/>
    <n v="3"/>
    <n v="7479.9000000000005"/>
    <n v="22439.7"/>
    <x v="4"/>
  </r>
  <r>
    <n v="86"/>
    <s v="CUSTID 99"/>
    <s v="CUSTTYPE 2"/>
    <x v="1"/>
    <x v="2"/>
    <x v="1"/>
    <s v="PRODID 20"/>
    <x v="2"/>
    <s v="PRODMKT 2"/>
    <x v="15"/>
    <s v=" 11178.16"/>
    <n v="9"/>
    <n v="19561.78"/>
    <n v="176056.02"/>
    <x v="3"/>
  </r>
  <r>
    <n v="87"/>
    <s v="CUSTID 130"/>
    <s v="CUSTTYPE 5"/>
    <x v="2"/>
    <x v="2"/>
    <x v="1"/>
    <s v="PRODID 11"/>
    <x v="2"/>
    <s v="PRODMKT 1"/>
    <x v="3"/>
    <s v=" 11054.83"/>
    <n v="1"/>
    <n v="17612.78"/>
    <n v="17612.78"/>
    <x v="6"/>
  </r>
  <r>
    <n v="88"/>
    <s v="CUSTID 60"/>
    <s v="CUSTTYPE 3"/>
    <x v="1"/>
    <x v="5"/>
    <x v="2"/>
    <s v="PRODID 8"/>
    <x v="0"/>
    <s v="PRODMKT 5"/>
    <x v="8"/>
    <s v=" 7312.8"/>
    <n v="3"/>
    <n v="10969.2"/>
    <n v="32907.600000000006"/>
    <x v="4"/>
  </r>
  <r>
    <n v="89"/>
    <s v="CUSTID 52"/>
    <s v="CUSTTYPE 5"/>
    <x v="2"/>
    <x v="6"/>
    <x v="1"/>
    <s v="PRODID 17"/>
    <x v="0"/>
    <s v="PRODMKT 7"/>
    <x v="16"/>
    <s v=" 4903.49"/>
    <n v="6"/>
    <n v="8227.89"/>
    <n v="49367.34"/>
    <x v="1"/>
  </r>
  <r>
    <n v="90"/>
    <s v="CUSTID 107"/>
    <s v="CUSTTYPE 2"/>
    <x v="1"/>
    <x v="0"/>
    <x v="2"/>
    <s v="PRODID 10"/>
    <x v="1"/>
    <s v="PRODMKT 3"/>
    <x v="6"/>
    <s v=" 5441.04"/>
    <n v="7"/>
    <n v="7254.72"/>
    <n v="50783.040000000001"/>
    <x v="2"/>
  </r>
  <r>
    <n v="91"/>
    <s v="CUSTID 126"/>
    <s v="CUSTTYPE 1"/>
    <x v="1"/>
    <x v="3"/>
    <x v="2"/>
    <s v="PRODID 5"/>
    <x v="2"/>
    <s v="PRODMKT 4"/>
    <x v="14"/>
    <s v=" 7320.88"/>
    <n v="6"/>
    <n v="12550.08"/>
    <n v="75300.479999999996"/>
    <x v="2"/>
  </r>
  <r>
    <n v="92"/>
    <s v="CUSTID 24"/>
    <s v="CUSTTYPE 2"/>
    <x v="4"/>
    <x v="7"/>
    <x v="2"/>
    <s v="PRODID 17"/>
    <x v="0"/>
    <s v="PRODMKT 7"/>
    <x v="16"/>
    <s v=" 4903.49"/>
    <n v="3"/>
    <n v="8144.78"/>
    <n v="24434.34"/>
    <x v="2"/>
  </r>
  <r>
    <n v="93"/>
    <s v="CUSTID 1"/>
    <s v="CUSTTYPE 2"/>
    <x v="0"/>
    <x v="6"/>
    <x v="0"/>
    <s v="PRODID 4"/>
    <x v="0"/>
    <s v="PRODMKT 4"/>
    <x v="0"/>
    <s v=" 13080.96"/>
    <n v="5"/>
    <n v="20030.22"/>
    <n v="100151.1"/>
    <x v="5"/>
  </r>
  <r>
    <n v="94"/>
    <s v="CUSTID 127"/>
    <s v="CUSTTYPE 1"/>
    <x v="4"/>
    <x v="2"/>
    <x v="2"/>
    <s v="PRODID 18"/>
    <x v="0"/>
    <s v="PRODMKT 5"/>
    <x v="2"/>
    <s v=" 3331.2"/>
    <n v="9"/>
    <n v="5052.3200000000006"/>
    <n v="45470.880000000005"/>
    <x v="6"/>
  </r>
  <r>
    <n v="95"/>
    <s v="CUSTID 146"/>
    <s v="CUSTTYPE 4"/>
    <x v="2"/>
    <x v="2"/>
    <x v="0"/>
    <s v="PRODID 13"/>
    <x v="1"/>
    <s v="PRODMKT 3"/>
    <x v="9"/>
    <s v=" 9077.75"/>
    <n v="5"/>
    <n v="15349.65"/>
    <n v="76748.25"/>
    <x v="0"/>
  </r>
  <r>
    <n v="96"/>
    <s v="CUSTID 44"/>
    <s v="CUSTTYPE 3"/>
    <x v="1"/>
    <x v="6"/>
    <x v="3"/>
    <s v="PRODID 3"/>
    <x v="2"/>
    <s v="PRODMKT 6"/>
    <x v="5"/>
    <s v=" 16339.62"/>
    <n v="4"/>
    <n v="21043.45"/>
    <n v="84173.8"/>
    <x v="2"/>
  </r>
  <r>
    <n v="97"/>
    <s v="CUSTID 148"/>
    <s v="CUSTTYPE 2"/>
    <x v="3"/>
    <x v="3"/>
    <x v="1"/>
    <s v="PRODID 8"/>
    <x v="0"/>
    <s v="PRODMKT 5"/>
    <x v="8"/>
    <s v=" 7312.8"/>
    <n v="7"/>
    <n v="10747.6"/>
    <n v="75233.2"/>
    <x v="4"/>
  </r>
  <r>
    <n v="98"/>
    <s v="CUSTID 179"/>
    <s v="CUSTTYPE 4"/>
    <x v="2"/>
    <x v="1"/>
    <x v="3"/>
    <s v="PRODID 5"/>
    <x v="2"/>
    <s v="PRODMKT 4"/>
    <x v="14"/>
    <s v=" 7320.88"/>
    <n v="2"/>
    <n v="12157.89"/>
    <n v="24315.78"/>
    <x v="4"/>
  </r>
  <r>
    <n v="99"/>
    <s v="CUSTID 189"/>
    <s v="CUSTTYPE 5"/>
    <x v="2"/>
    <x v="5"/>
    <x v="2"/>
    <s v="PRODID 12"/>
    <x v="0"/>
    <s v="PRODMKT 7"/>
    <x v="4"/>
    <s v=" 14216.94"/>
    <n v="6"/>
    <n v="21200.7"/>
    <n v="127204.20000000001"/>
    <x v="3"/>
  </r>
  <r>
    <n v="100"/>
    <s v="CUSTID 95"/>
    <s v="CUSTTYPE 4"/>
    <x v="0"/>
    <x v="2"/>
    <x v="3"/>
    <s v="PRODID 14"/>
    <x v="1"/>
    <s v="PRODMKT 6"/>
    <x v="17"/>
    <s v=" 11676.5"/>
    <n v="9"/>
    <n v="20380.8"/>
    <n v="183427.19999999998"/>
    <x v="0"/>
  </r>
  <r>
    <n v="101"/>
    <s v="CUSTID 122"/>
    <s v="CUSTTYPE 4"/>
    <x v="2"/>
    <x v="1"/>
    <x v="3"/>
    <s v="PRODID 3"/>
    <x v="2"/>
    <s v="PRODMKT 6"/>
    <x v="5"/>
    <s v=" 16339.62"/>
    <n v="5"/>
    <n v="24509.43"/>
    <n v="122547.15"/>
    <x v="7"/>
  </r>
  <r>
    <n v="102"/>
    <s v="CUSTID 4"/>
    <s v="CUSTTYPE 1"/>
    <x v="2"/>
    <x v="2"/>
    <x v="0"/>
    <s v="PRODID 17"/>
    <x v="0"/>
    <s v="PRODMKT 7"/>
    <x v="16"/>
    <s v=" 4903.49"/>
    <n v="1"/>
    <n v="8061.67"/>
    <n v="8061.67"/>
    <x v="5"/>
  </r>
  <r>
    <n v="103"/>
    <s v="CUSTID 31"/>
    <s v="CUSTTYPE 3"/>
    <x v="2"/>
    <x v="7"/>
    <x v="0"/>
    <s v="PRODID 17"/>
    <x v="0"/>
    <s v="PRODMKT 7"/>
    <x v="16"/>
    <s v=" 4903.49"/>
    <n v="2"/>
    <n v="7563.01"/>
    <n v="15126.02"/>
    <x v="6"/>
  </r>
  <r>
    <n v="104"/>
    <s v="CUSTID 152"/>
    <s v="CUSTTYPE 3"/>
    <x v="2"/>
    <x v="4"/>
    <x v="1"/>
    <s v="PRODID 17"/>
    <x v="0"/>
    <s v="PRODMKT 7"/>
    <x v="16"/>
    <s v=" 4903.49"/>
    <n v="9"/>
    <n v="7729.23"/>
    <n v="69563.069999999992"/>
    <x v="5"/>
  </r>
  <r>
    <n v="105"/>
    <s v="CUSTID 63"/>
    <s v="CUSTTYPE 1"/>
    <x v="4"/>
    <x v="3"/>
    <x v="1"/>
    <s v="PRODID 20"/>
    <x v="2"/>
    <s v="PRODMKT 2"/>
    <x v="15"/>
    <s v=" 11178.16"/>
    <n v="3"/>
    <n v="17765.29"/>
    <n v="53295.87"/>
    <x v="3"/>
  </r>
  <r>
    <n v="106"/>
    <s v="CUSTID 170"/>
    <s v="CUSTTYPE 2"/>
    <x v="0"/>
    <x v="2"/>
    <x v="2"/>
    <s v="PRODID 16"/>
    <x v="2"/>
    <s v="PRODMKT 3"/>
    <x v="12"/>
    <s v=" 10261.9"/>
    <n v="3"/>
    <n v="15859.3"/>
    <n v="47577.899999999994"/>
    <x v="0"/>
  </r>
  <r>
    <n v="107"/>
    <s v="CUSTID 40"/>
    <s v="CUSTTYPE 5"/>
    <x v="1"/>
    <x v="7"/>
    <x v="3"/>
    <s v="PRODID 5"/>
    <x v="2"/>
    <s v="PRODMKT 4"/>
    <x v="14"/>
    <s v=" 7320.88"/>
    <n v="4"/>
    <n v="12680.81"/>
    <n v="50723.24"/>
    <x v="7"/>
  </r>
  <r>
    <n v="108"/>
    <s v="CUSTID 92"/>
    <s v="CUSTTYPE 5"/>
    <x v="1"/>
    <x v="7"/>
    <x v="2"/>
    <s v="PRODID 5"/>
    <x v="2"/>
    <s v="PRODMKT 4"/>
    <x v="14"/>
    <s v=" 7320.88"/>
    <n v="1"/>
    <n v="12027.16"/>
    <n v="12027.16"/>
    <x v="1"/>
  </r>
  <r>
    <n v="109"/>
    <s v="CUSTID 59"/>
    <s v="CUSTTYPE 2"/>
    <x v="2"/>
    <x v="1"/>
    <x v="3"/>
    <s v="PRODID 8"/>
    <x v="0"/>
    <s v="PRODMKT 5"/>
    <x v="8"/>
    <s v=" 7312.8"/>
    <n v="7"/>
    <n v="9528.7999999999993"/>
    <n v="66701.599999999991"/>
    <x v="3"/>
  </r>
  <r>
    <n v="110"/>
    <s v="CUSTID 139"/>
    <s v="CUSTTYPE 5"/>
    <x v="0"/>
    <x v="3"/>
    <x v="1"/>
    <s v="PRODID 7"/>
    <x v="1"/>
    <s v="PRODMKT 2"/>
    <x v="1"/>
    <s v=" 2197.44"/>
    <n v="1"/>
    <n v="3139.2000000000003"/>
    <n v="3139.2000000000003"/>
    <x v="2"/>
  </r>
  <r>
    <n v="111"/>
    <s v="CUSTID 169"/>
    <s v="CUSTTYPE 3"/>
    <x v="1"/>
    <x v="4"/>
    <x v="0"/>
    <s v="PRODID 15"/>
    <x v="2"/>
    <s v="PRODMKT 1"/>
    <x v="10"/>
    <s v=" 7207.5"/>
    <n v="6"/>
    <n v="10811.25"/>
    <n v="64867.5"/>
    <x v="3"/>
  </r>
  <r>
    <n v="112"/>
    <s v="CUSTID 157"/>
    <s v="CUSTTYPE 4"/>
    <x v="4"/>
    <x v="0"/>
    <x v="0"/>
    <s v="PRODID 8"/>
    <x v="0"/>
    <s v="PRODMKT 5"/>
    <x v="8"/>
    <s v=" 7312.8"/>
    <n v="2"/>
    <n v="10193.6"/>
    <n v="20387.2"/>
    <x v="0"/>
  </r>
  <r>
    <n v="113"/>
    <s v="CUSTID 103"/>
    <s v="CUSTTYPE 4"/>
    <x v="0"/>
    <x v="5"/>
    <x v="3"/>
    <s v="PRODID 20"/>
    <x v="2"/>
    <s v="PRODMKT 2"/>
    <x v="15"/>
    <s v=" 11178.16"/>
    <n v="9"/>
    <n v="18563.73"/>
    <n v="167073.57"/>
    <x v="3"/>
  </r>
  <r>
    <n v="114"/>
    <s v="CUSTID 176"/>
    <s v="CUSTTYPE 5"/>
    <x v="2"/>
    <x v="0"/>
    <x v="2"/>
    <s v="PRODID 8"/>
    <x v="0"/>
    <s v="PRODMKT 5"/>
    <x v="8"/>
    <s v=" 7312.8"/>
    <n v="4"/>
    <n v="10969.2"/>
    <n v="43876.800000000003"/>
    <x v="3"/>
  </r>
  <r>
    <n v="115"/>
    <s v="CUSTID 119"/>
    <s v="CUSTTYPE 4"/>
    <x v="1"/>
    <x v="0"/>
    <x v="1"/>
    <s v="PRODID 17"/>
    <x v="0"/>
    <s v="PRODMKT 7"/>
    <x v="16"/>
    <s v=" 4903.49"/>
    <n v="5"/>
    <n v="7396.79"/>
    <n v="36983.949999999997"/>
    <x v="1"/>
  </r>
  <r>
    <n v="116"/>
    <s v="CUSTID 156"/>
    <s v="CUSTTYPE 1"/>
    <x v="2"/>
    <x v="3"/>
    <x v="0"/>
    <s v="PRODID 10"/>
    <x v="1"/>
    <s v="PRODMKT 3"/>
    <x v="6"/>
    <s v=" 5441.04"/>
    <n v="8"/>
    <n v="7584.4800000000005"/>
    <n v="60675.840000000004"/>
    <x v="0"/>
  </r>
  <r>
    <n v="117"/>
    <s v="CUSTID 5"/>
    <s v="CUSTTYPE 1"/>
    <x v="4"/>
    <x v="1"/>
    <x v="0"/>
    <s v="PRODID 12"/>
    <x v="0"/>
    <s v="PRODMKT 7"/>
    <x v="4"/>
    <s v=" 14216.94"/>
    <n v="2"/>
    <n v="23694.899999999998"/>
    <n v="47389.799999999996"/>
    <x v="2"/>
  </r>
  <r>
    <n v="118"/>
    <s v="CUSTID 8"/>
    <s v="CUSTTYPE 1"/>
    <x v="0"/>
    <x v="0"/>
    <x v="2"/>
    <s v="PRODID 17"/>
    <x v="0"/>
    <s v="PRODMKT 7"/>
    <x v="16"/>
    <s v=" 4903.49"/>
    <n v="1"/>
    <n v="7729.23"/>
    <n v="7729.23"/>
    <x v="7"/>
  </r>
  <r>
    <n v="119"/>
    <s v="CUSTID 2"/>
    <s v="CUSTTYPE 4"/>
    <x v="1"/>
    <x v="6"/>
    <x v="0"/>
    <s v="PRODID 9"/>
    <x v="0"/>
    <s v="PRODMKT 6"/>
    <x v="7"/>
    <s v=" 13551.3"/>
    <n v="8"/>
    <n v="18391.05"/>
    <n v="147128.4"/>
    <x v="5"/>
  </r>
  <r>
    <n v="120"/>
    <s v="CUSTID 162"/>
    <s v="CUSTTYPE 2"/>
    <x v="4"/>
    <x v="6"/>
    <x v="2"/>
    <s v="PRODID 14"/>
    <x v="1"/>
    <s v="PRODMKT 6"/>
    <x v="17"/>
    <s v=" 11676.5"/>
    <n v="1"/>
    <n v="20168.5"/>
    <n v="20168.5"/>
    <x v="3"/>
  </r>
  <r>
    <n v="121"/>
    <s v="CUSTID 22"/>
    <s v="CUSTTYPE 3"/>
    <x v="3"/>
    <x v="2"/>
    <x v="0"/>
    <s v="PRODID 17"/>
    <x v="0"/>
    <s v="PRODMKT 7"/>
    <x v="16"/>
    <s v=" 4903.49"/>
    <n v="5"/>
    <n v="7396.79"/>
    <n v="36983.949999999997"/>
    <x v="0"/>
  </r>
  <r>
    <n v="122"/>
    <s v="CUSTID 106"/>
    <s v="CUSTTYPE 2"/>
    <x v="3"/>
    <x v="2"/>
    <x v="0"/>
    <s v="PRODID 14"/>
    <x v="1"/>
    <s v="PRODMKT 6"/>
    <x v="17"/>
    <s v=" 11676.5"/>
    <n v="6"/>
    <n v="20168.5"/>
    <n v="121011"/>
    <x v="3"/>
  </r>
  <r>
    <n v="123"/>
    <s v="CUSTID 167"/>
    <s v="CUSTTYPE 4"/>
    <x v="4"/>
    <x v="3"/>
    <x v="2"/>
    <s v="PRODID 14"/>
    <x v="1"/>
    <s v="PRODMKT 6"/>
    <x v="17"/>
    <s v=" 11676.5"/>
    <n v="1"/>
    <n v="20593.099999999999"/>
    <n v="20593.099999999999"/>
    <x v="0"/>
  </r>
  <r>
    <n v="124"/>
    <s v="CUSTID 111"/>
    <s v="CUSTTYPE 2"/>
    <x v="1"/>
    <x v="4"/>
    <x v="2"/>
    <s v="PRODID 15"/>
    <x v="2"/>
    <s v="PRODMKT 1"/>
    <x v="10"/>
    <s v=" 7207.5"/>
    <n v="5"/>
    <n v="10927.5"/>
    <n v="54637.5"/>
    <x v="0"/>
  </r>
  <r>
    <n v="125"/>
    <s v="CUSTID 122"/>
    <s v="CUSTTYPE 4"/>
    <x v="2"/>
    <x v="1"/>
    <x v="1"/>
    <s v="PRODID 10"/>
    <x v="1"/>
    <s v="PRODMKT 3"/>
    <x v="6"/>
    <s v=" 5441.04"/>
    <n v="8"/>
    <n v="7831.7999999999993"/>
    <n v="62654.399999999994"/>
    <x v="6"/>
  </r>
  <r>
    <n v="126"/>
    <s v="CUSTID 164"/>
    <s v="CUSTTYPE 1"/>
    <x v="4"/>
    <x v="4"/>
    <x v="3"/>
    <s v="PRODID 11"/>
    <x v="2"/>
    <s v="PRODMKT 1"/>
    <x v="3"/>
    <s v=" 11054.83"/>
    <n v="4"/>
    <n v="16675.93"/>
    <n v="66703.72"/>
    <x v="1"/>
  </r>
  <r>
    <n v="127"/>
    <s v="CUSTID 66"/>
    <s v="CUSTTYPE 1"/>
    <x v="3"/>
    <x v="2"/>
    <x v="3"/>
    <s v="PRODID 11"/>
    <x v="2"/>
    <s v="PRODMKT 1"/>
    <x v="3"/>
    <s v=" 11054.83"/>
    <n v="6"/>
    <n v="16675.93"/>
    <n v="100055.58"/>
    <x v="4"/>
  </r>
  <r>
    <n v="128"/>
    <s v="CUSTID 49"/>
    <s v="CUSTTYPE 3"/>
    <x v="0"/>
    <x v="3"/>
    <x v="2"/>
    <s v="PRODID 16"/>
    <x v="2"/>
    <s v="PRODMKT 3"/>
    <x v="12"/>
    <s v=" 10261.9"/>
    <n v="2"/>
    <n v="16978.78"/>
    <n v="33957.56"/>
    <x v="5"/>
  </r>
  <r>
    <n v="129"/>
    <s v="CUSTID 108"/>
    <s v="CUSTTYPE 3"/>
    <x v="0"/>
    <x v="2"/>
    <x v="2"/>
    <s v="PRODID 8"/>
    <x v="0"/>
    <s v="PRODMKT 5"/>
    <x v="8"/>
    <s v=" 7312.8"/>
    <n v="2"/>
    <n v="10304.4"/>
    <n v="20608.8"/>
    <x v="3"/>
  </r>
  <r>
    <n v="130"/>
    <s v="CUSTID 114"/>
    <s v="CUSTTYPE 3"/>
    <x v="4"/>
    <x v="3"/>
    <x v="3"/>
    <s v="PRODID 10"/>
    <x v="1"/>
    <s v="PRODMKT 3"/>
    <x v="6"/>
    <s v=" 5441.04"/>
    <n v="8"/>
    <n v="7996.6799999999994"/>
    <n v="63973.439999999995"/>
    <x v="7"/>
  </r>
  <r>
    <n v="131"/>
    <s v="CUSTID 28"/>
    <s v="CUSTTYPE 1"/>
    <x v="4"/>
    <x v="1"/>
    <x v="2"/>
    <s v="PRODID 13"/>
    <x v="1"/>
    <s v="PRODMKT 3"/>
    <x v="9"/>
    <s v=" 9077.75"/>
    <n v="8"/>
    <n v="14194.3"/>
    <n v="113554.4"/>
    <x v="0"/>
  </r>
  <r>
    <n v="132"/>
    <s v="CUSTID 148"/>
    <s v="CUSTTYPE 2"/>
    <x v="3"/>
    <x v="3"/>
    <x v="2"/>
    <s v="PRODID 16"/>
    <x v="2"/>
    <s v="PRODMKT 3"/>
    <x v="12"/>
    <s v=" 10261.9"/>
    <n v="6"/>
    <n v="18471.419999999998"/>
    <n v="110828.51999999999"/>
    <x v="5"/>
  </r>
  <r>
    <n v="133"/>
    <s v="CUSTID 51"/>
    <s v="CUSTTYPE 4"/>
    <x v="4"/>
    <x v="0"/>
    <x v="0"/>
    <s v="PRODID 19"/>
    <x v="0"/>
    <s v="PRODMKT 4"/>
    <x v="18"/>
    <s v=" 4748.85"/>
    <n v="9"/>
    <n v="7006.5"/>
    <n v="63058.5"/>
    <x v="4"/>
  </r>
  <r>
    <n v="134"/>
    <s v="CUSTID 181"/>
    <s v="CUSTTYPE 3"/>
    <x v="1"/>
    <x v="2"/>
    <x v="2"/>
    <s v="PRODID 3"/>
    <x v="2"/>
    <s v="PRODMKT 6"/>
    <x v="5"/>
    <s v=" 16339.62"/>
    <n v="1"/>
    <n v="22776.440000000002"/>
    <n v="22776.440000000002"/>
    <x v="0"/>
  </r>
  <r>
    <n v="135"/>
    <s v="CUSTID 44"/>
    <s v="CUSTTYPE 3"/>
    <x v="1"/>
    <x v="6"/>
    <x v="3"/>
    <s v="PRODID 17"/>
    <x v="0"/>
    <s v="PRODMKT 7"/>
    <x v="16"/>
    <s v=" 4903.49"/>
    <n v="7"/>
    <n v="8227.89"/>
    <n v="57595.229999999996"/>
    <x v="0"/>
  </r>
  <r>
    <n v="136"/>
    <s v="CUSTID 172"/>
    <s v="CUSTTYPE 1"/>
    <x v="4"/>
    <x v="4"/>
    <x v="2"/>
    <s v="PRODID 18"/>
    <x v="0"/>
    <s v="PRODMKT 5"/>
    <x v="2"/>
    <s v=" 3331.2"/>
    <n v="7"/>
    <n v="4719.2"/>
    <n v="33034.400000000001"/>
    <x v="3"/>
  </r>
  <r>
    <n v="137"/>
    <s v="CUSTID 174"/>
    <s v="CUSTTYPE 2"/>
    <x v="0"/>
    <x v="7"/>
    <x v="0"/>
    <s v="PRODID 17"/>
    <x v="0"/>
    <s v="PRODMKT 7"/>
    <x v="16"/>
    <s v=" 4903.49"/>
    <n v="4"/>
    <n v="7812.3399999999992"/>
    <n v="31249.359999999997"/>
    <x v="1"/>
  </r>
  <r>
    <n v="138"/>
    <s v="CUSTID 18"/>
    <s v="CUSTTYPE 2"/>
    <x v="2"/>
    <x v="5"/>
    <x v="1"/>
    <s v="PRODID 20"/>
    <x v="2"/>
    <s v="PRODMKT 2"/>
    <x v="15"/>
    <s v=" 11178.16"/>
    <n v="3"/>
    <n v="19162.559999999998"/>
    <n v="57487.679999999993"/>
    <x v="5"/>
  </r>
  <r>
    <n v="139"/>
    <s v="CUSTID 36"/>
    <s v="CUSTTYPE 2"/>
    <x v="1"/>
    <x v="6"/>
    <x v="3"/>
    <s v="PRODID 18"/>
    <x v="0"/>
    <s v="PRODMKT 5"/>
    <x v="2"/>
    <s v=" 3331.2"/>
    <n v="3"/>
    <n v="5218.88"/>
    <n v="15656.64"/>
    <x v="0"/>
  </r>
  <r>
    <n v="140"/>
    <s v="CUSTID 51"/>
    <s v="CUSTTYPE 4"/>
    <x v="4"/>
    <x v="0"/>
    <x v="0"/>
    <s v="PRODID 8"/>
    <x v="0"/>
    <s v="PRODMKT 5"/>
    <x v="8"/>
    <s v=" 7312.8"/>
    <n v="1"/>
    <n v="9418"/>
    <n v="9418"/>
    <x v="1"/>
  </r>
  <r>
    <n v="141"/>
    <s v="CUSTID 155"/>
    <s v="CUSTTYPE 5"/>
    <x v="0"/>
    <x v="5"/>
    <x v="1"/>
    <s v="PRODID 8"/>
    <x v="0"/>
    <s v="PRODMKT 5"/>
    <x v="8"/>
    <s v=" 7312.8"/>
    <n v="9"/>
    <n v="10858.4"/>
    <n v="97725.599999999991"/>
    <x v="6"/>
  </r>
  <r>
    <n v="142"/>
    <s v="CUSTID 31"/>
    <s v="CUSTTYPE 3"/>
    <x v="2"/>
    <x v="7"/>
    <x v="2"/>
    <s v="PRODID 8"/>
    <x v="0"/>
    <s v="PRODMKT 5"/>
    <x v="8"/>
    <s v=" 7312.8"/>
    <n v="2"/>
    <n v="10858.4"/>
    <n v="21716.799999999999"/>
    <x v="5"/>
  </r>
  <r>
    <n v="143"/>
    <s v="CUSTID 7"/>
    <s v="CUSTTYPE 5"/>
    <x v="2"/>
    <x v="4"/>
    <x v="2"/>
    <s v="PRODID 3"/>
    <x v="2"/>
    <s v="PRODMKT 6"/>
    <x v="5"/>
    <s v=" 16339.62"/>
    <n v="3"/>
    <n v="22528.87"/>
    <n v="67586.61"/>
    <x v="6"/>
  </r>
  <r>
    <n v="144"/>
    <s v="CUSTID 63"/>
    <s v="CUSTTYPE 1"/>
    <x v="4"/>
    <x v="3"/>
    <x v="1"/>
    <s v="PRODID 1"/>
    <x v="2"/>
    <s v="PRODMKT 2"/>
    <x v="11"/>
    <s v=" 6768.64"/>
    <n v="2"/>
    <n v="10152.959999999999"/>
    <n v="20305.919999999998"/>
    <x v="6"/>
  </r>
  <r>
    <n v="145"/>
    <s v="CUSTID 20"/>
    <s v="CUSTTYPE 4"/>
    <x v="0"/>
    <x v="1"/>
    <x v="3"/>
    <s v="PRODID 1"/>
    <x v="2"/>
    <s v="PRODMKT 2"/>
    <x v="11"/>
    <s v=" 6768.64"/>
    <n v="8"/>
    <n v="10047.199999999999"/>
    <n v="80377.599999999991"/>
    <x v="6"/>
  </r>
  <r>
    <n v="146"/>
    <s v="CUSTID 115"/>
    <s v="CUSTTYPE 5"/>
    <x v="4"/>
    <x v="6"/>
    <x v="1"/>
    <s v="PRODID 17"/>
    <x v="0"/>
    <s v="PRODMKT 7"/>
    <x v="16"/>
    <s v=" 4903.49"/>
    <n v="9"/>
    <n v="7895.45"/>
    <n v="71059.05"/>
    <x v="2"/>
  </r>
  <r>
    <n v="147"/>
    <s v="CUSTID 46"/>
    <s v="CUSTTYPE 4"/>
    <x v="2"/>
    <x v="4"/>
    <x v="3"/>
    <s v="PRODID 5"/>
    <x v="2"/>
    <s v="PRODMKT 4"/>
    <x v="14"/>
    <s v=" 7320.88"/>
    <n v="3"/>
    <n v="11765.7"/>
    <n v="35297.100000000006"/>
    <x v="7"/>
  </r>
  <r>
    <n v="148"/>
    <s v="CUSTID 15"/>
    <s v="CUSTTYPE 2"/>
    <x v="3"/>
    <x v="1"/>
    <x v="1"/>
    <s v="PRODID 8"/>
    <x v="0"/>
    <s v="PRODMKT 5"/>
    <x v="8"/>
    <s v=" 7312.8"/>
    <n v="1"/>
    <n v="9861.2000000000007"/>
    <n v="9861.2000000000007"/>
    <x v="3"/>
  </r>
  <r>
    <n v="149"/>
    <s v="CUSTID 7"/>
    <s v="CUSTTYPE 5"/>
    <x v="2"/>
    <x v="4"/>
    <x v="3"/>
    <s v="PRODID 5"/>
    <x v="2"/>
    <s v="PRODMKT 4"/>
    <x v="14"/>
    <s v=" 7320.88"/>
    <n v="1"/>
    <n v="11112.05"/>
    <n v="11112.05"/>
    <x v="3"/>
  </r>
  <r>
    <n v="150"/>
    <s v="CUSTID 103"/>
    <s v="CUSTTYPE 4"/>
    <x v="0"/>
    <x v="5"/>
    <x v="1"/>
    <s v="PRODID 16"/>
    <x v="2"/>
    <s v="PRODMKT 3"/>
    <x v="12"/>
    <s v=" 10261.9"/>
    <n v="4"/>
    <n v="18284.84"/>
    <n v="73139.360000000001"/>
    <x v="2"/>
  </r>
  <r>
    <n v="151"/>
    <s v="CUSTID 74"/>
    <s v="CUSTTYPE 2"/>
    <x v="3"/>
    <x v="2"/>
    <x v="1"/>
    <s v="PRODID 10"/>
    <x v="1"/>
    <s v="PRODMKT 3"/>
    <x v="6"/>
    <s v=" 5441.04"/>
    <n v="4"/>
    <n v="7502.04"/>
    <n v="30008.16"/>
    <x v="1"/>
  </r>
  <r>
    <n v="152"/>
    <s v="CUSTID 76"/>
    <s v="CUSTTYPE 1"/>
    <x v="2"/>
    <x v="1"/>
    <x v="0"/>
    <s v="PRODID 1"/>
    <x v="2"/>
    <s v="PRODMKT 2"/>
    <x v="11"/>
    <s v=" 6768.64"/>
    <n v="4"/>
    <n v="9201.1200000000008"/>
    <n v="36804.480000000003"/>
    <x v="1"/>
  </r>
  <r>
    <n v="153"/>
    <s v="CUSTID 87"/>
    <s v="CUSTTYPE 1"/>
    <x v="3"/>
    <x v="0"/>
    <x v="2"/>
    <s v="PRODID 11"/>
    <x v="2"/>
    <s v="PRODMKT 1"/>
    <x v="3"/>
    <s v=" 11054.83"/>
    <n v="3"/>
    <n v="16113.82"/>
    <n v="48341.46"/>
    <x v="0"/>
  </r>
  <r>
    <n v="154"/>
    <s v="CUSTID 74"/>
    <s v="CUSTTYPE 2"/>
    <x v="3"/>
    <x v="2"/>
    <x v="1"/>
    <s v="PRODID 7"/>
    <x v="1"/>
    <s v="PRODMKT 2"/>
    <x v="1"/>
    <s v=" 2197.44"/>
    <n v="8"/>
    <n v="3278.72"/>
    <n v="26229.759999999998"/>
    <x v="1"/>
  </r>
  <r>
    <n v="155"/>
    <s v="CUSTID 104"/>
    <s v="CUSTTYPE 1"/>
    <x v="0"/>
    <x v="3"/>
    <x v="1"/>
    <s v="PRODID 13"/>
    <x v="1"/>
    <s v="PRODMKT 3"/>
    <x v="9"/>
    <s v=" 9077.75"/>
    <n v="3"/>
    <n v="14854.5"/>
    <n v="44563.5"/>
    <x v="0"/>
  </r>
  <r>
    <n v="156"/>
    <s v="CUSTID 18"/>
    <s v="CUSTTYPE 2"/>
    <x v="2"/>
    <x v="5"/>
    <x v="0"/>
    <s v="PRODID 20"/>
    <x v="2"/>
    <s v="PRODMKT 2"/>
    <x v="15"/>
    <s v=" 11178.16"/>
    <n v="4"/>
    <n v="18763.34"/>
    <n v="75053.36"/>
    <x v="1"/>
  </r>
  <r>
    <n v="157"/>
    <s v="CUSTID 28"/>
    <s v="CUSTTYPE 1"/>
    <x v="4"/>
    <x v="1"/>
    <x v="0"/>
    <s v="PRODID 15"/>
    <x v="2"/>
    <s v="PRODMKT 1"/>
    <x v="10"/>
    <s v=" 7207.5"/>
    <n v="3"/>
    <n v="10927.5"/>
    <n v="32782.5"/>
    <x v="0"/>
  </r>
  <r>
    <n v="158"/>
    <s v="CUSTID 85"/>
    <s v="CUSTTYPE 2"/>
    <x v="3"/>
    <x v="0"/>
    <x v="3"/>
    <s v="PRODID 19"/>
    <x v="0"/>
    <s v="PRODMKT 4"/>
    <x v="18"/>
    <s v=" 4748.85"/>
    <n v="3"/>
    <n v="6772.95"/>
    <n v="20318.849999999999"/>
    <x v="7"/>
  </r>
  <r>
    <n v="159"/>
    <s v="CUSTID 65"/>
    <s v="CUSTTYPE 5"/>
    <x v="2"/>
    <x v="2"/>
    <x v="3"/>
    <s v="PRODID 4"/>
    <x v="0"/>
    <s v="PRODMKT 4"/>
    <x v="0"/>
    <s v=" 13080.96"/>
    <n v="9"/>
    <n v="19212.66"/>
    <n v="172913.94"/>
    <x v="2"/>
  </r>
  <r>
    <n v="160"/>
    <s v="CUSTID 64"/>
    <s v="CUSTTYPE 5"/>
    <x v="2"/>
    <x v="7"/>
    <x v="0"/>
    <s v="PRODID 9"/>
    <x v="0"/>
    <s v="PRODMKT 6"/>
    <x v="7"/>
    <s v=" 13551.3"/>
    <n v="1"/>
    <n v="18197.46"/>
    <n v="18197.46"/>
    <x v="6"/>
  </r>
  <r>
    <n v="161"/>
    <s v="CUSTID 160"/>
    <s v="CUSTTYPE 3"/>
    <x v="2"/>
    <x v="3"/>
    <x v="0"/>
    <s v="PRODID 17"/>
    <x v="0"/>
    <s v="PRODMKT 7"/>
    <x v="16"/>
    <s v=" 4903.49"/>
    <n v="1"/>
    <n v="8061.67"/>
    <n v="8061.67"/>
    <x v="5"/>
  </r>
  <r>
    <n v="162"/>
    <s v="CUSTID 8"/>
    <s v="CUSTTYPE 1"/>
    <x v="0"/>
    <x v="0"/>
    <x v="3"/>
    <s v="PRODID 6"/>
    <x v="1"/>
    <s v="PRODMKT 2"/>
    <x v="19"/>
    <s v=" 6168.6"/>
    <n v="9"/>
    <n v="9047.2800000000007"/>
    <n v="81425.52"/>
    <x v="7"/>
  </r>
  <r>
    <n v="163"/>
    <s v="CUSTID 60"/>
    <s v="CUSTTYPE 3"/>
    <x v="1"/>
    <x v="5"/>
    <x v="3"/>
    <s v="PRODID 5"/>
    <x v="2"/>
    <s v="PRODMKT 4"/>
    <x v="14"/>
    <s v=" 7320.88"/>
    <n v="6"/>
    <n v="11242.78"/>
    <n v="67456.680000000008"/>
    <x v="6"/>
  </r>
  <r>
    <n v="164"/>
    <s v="CUSTID 63"/>
    <s v="CUSTTYPE 1"/>
    <x v="4"/>
    <x v="3"/>
    <x v="1"/>
    <s v="PRODID 15"/>
    <x v="2"/>
    <s v="PRODMKT 1"/>
    <x v="10"/>
    <s v=" 7207.5"/>
    <n v="7"/>
    <n v="10927.5"/>
    <n v="76492.5"/>
    <x v="7"/>
  </r>
  <r>
    <n v="165"/>
    <s v="CUSTID 86"/>
    <s v="CUSTTYPE 2"/>
    <x v="4"/>
    <x v="1"/>
    <x v="0"/>
    <s v="PRODID 5"/>
    <x v="2"/>
    <s v="PRODMKT 4"/>
    <x v="14"/>
    <s v=" 7320.88"/>
    <n v="8"/>
    <n v="12942.27"/>
    <n v="103538.16"/>
    <x v="3"/>
  </r>
  <r>
    <n v="166"/>
    <s v="CUSTID 53"/>
    <s v="CUSTTYPE 5"/>
    <x v="4"/>
    <x v="1"/>
    <x v="3"/>
    <s v="PRODID 20"/>
    <x v="2"/>
    <s v="PRODMKT 2"/>
    <x v="15"/>
    <s v=" 11178.16"/>
    <n v="1"/>
    <n v="19362.169999999998"/>
    <n v="19362.169999999998"/>
    <x v="3"/>
  </r>
  <r>
    <n v="167"/>
    <s v="CUSTID 128"/>
    <s v="CUSTTYPE 2"/>
    <x v="0"/>
    <x v="4"/>
    <x v="2"/>
    <s v="PRODID 19"/>
    <x v="0"/>
    <s v="PRODMKT 4"/>
    <x v="18"/>
    <s v=" 4748.85"/>
    <n v="7"/>
    <n v="7006.5"/>
    <n v="49045.5"/>
    <x v="7"/>
  </r>
  <r>
    <n v="168"/>
    <s v="CUSTID 107"/>
    <s v="CUSTTYPE 2"/>
    <x v="1"/>
    <x v="0"/>
    <x v="1"/>
    <s v="PRODID 6"/>
    <x v="1"/>
    <s v="PRODMKT 2"/>
    <x v="19"/>
    <s v=" 6168.6"/>
    <n v="4"/>
    <n v="9047.2800000000007"/>
    <n v="36189.120000000003"/>
    <x v="6"/>
  </r>
  <r>
    <n v="169"/>
    <s v="CUSTID 51"/>
    <s v="CUSTTYPE 4"/>
    <x v="4"/>
    <x v="0"/>
    <x v="3"/>
    <s v="PRODID 7"/>
    <x v="1"/>
    <s v="PRODMKT 2"/>
    <x v="1"/>
    <s v=" 2197.44"/>
    <n v="9"/>
    <n v="2999.68"/>
    <n v="26997.119999999999"/>
    <x v="6"/>
  </r>
  <r>
    <n v="170"/>
    <s v="CUSTID 178"/>
    <s v="CUSTTYPE 5"/>
    <x v="1"/>
    <x v="1"/>
    <x v="0"/>
    <s v="PRODID 12"/>
    <x v="0"/>
    <s v="PRODMKT 7"/>
    <x v="4"/>
    <s v=" 14216.94"/>
    <n v="7"/>
    <n v="21450.12"/>
    <n v="150150.84"/>
    <x v="5"/>
  </r>
  <r>
    <n v="171"/>
    <s v="CUSTID 198"/>
    <s v="CUSTTYPE 2"/>
    <x v="4"/>
    <x v="3"/>
    <x v="2"/>
    <s v="PRODID 9"/>
    <x v="0"/>
    <s v="PRODMKT 6"/>
    <x v="7"/>
    <s v=" 13551.3"/>
    <n v="6"/>
    <n v="16842.329999999998"/>
    <n v="101053.97999999998"/>
    <x v="0"/>
  </r>
  <r>
    <n v="172"/>
    <s v="CUSTID 128"/>
    <s v="CUSTTYPE 2"/>
    <x v="0"/>
    <x v="4"/>
    <x v="3"/>
    <s v="PRODID 7"/>
    <x v="1"/>
    <s v="PRODMKT 2"/>
    <x v="1"/>
    <s v=" 2197.44"/>
    <n v="3"/>
    <n v="3453.12"/>
    <n v="10359.36"/>
    <x v="5"/>
  </r>
  <r>
    <n v="173"/>
    <s v="CUSTID 199"/>
    <s v="CUSTTYPE 2"/>
    <x v="4"/>
    <x v="0"/>
    <x v="3"/>
    <s v="PRODID 1"/>
    <x v="2"/>
    <s v="PRODMKT 2"/>
    <x v="11"/>
    <s v=" 6768.64"/>
    <n v="4"/>
    <n v="8989.6"/>
    <n v="35958.400000000001"/>
    <x v="7"/>
  </r>
  <r>
    <n v="174"/>
    <s v="CUSTID 172"/>
    <s v="CUSTTYPE 1"/>
    <x v="4"/>
    <x v="4"/>
    <x v="2"/>
    <s v="PRODID 9"/>
    <x v="0"/>
    <s v="PRODMKT 6"/>
    <x v="7"/>
    <s v=" 13551.3"/>
    <n v="2"/>
    <n v="17423.100000000002"/>
    <n v="34846.200000000004"/>
    <x v="7"/>
  </r>
  <r>
    <n v="175"/>
    <s v="CUSTID 139"/>
    <s v="CUSTTYPE 5"/>
    <x v="0"/>
    <x v="3"/>
    <x v="2"/>
    <s v="PRODID 5"/>
    <x v="2"/>
    <s v="PRODMKT 4"/>
    <x v="14"/>
    <s v=" 7320.88"/>
    <n v="1"/>
    <n v="11242.78"/>
    <n v="11242.78"/>
    <x v="4"/>
  </r>
  <r>
    <n v="176"/>
    <s v="CUSTID 77"/>
    <s v="CUSTTYPE 4"/>
    <x v="3"/>
    <x v="4"/>
    <x v="3"/>
    <s v="PRODID 6"/>
    <x v="1"/>
    <s v="PRODMKT 2"/>
    <x v="19"/>
    <s v=" 6168.6"/>
    <n v="3"/>
    <n v="9664.14"/>
    <n v="28992.42"/>
    <x v="2"/>
  </r>
  <r>
    <n v="177"/>
    <s v="CUSTID 107"/>
    <s v="CUSTTYPE 2"/>
    <x v="1"/>
    <x v="0"/>
    <x v="2"/>
    <s v="PRODID 8"/>
    <x v="0"/>
    <s v="PRODMKT 5"/>
    <x v="8"/>
    <s v=" 7312.8"/>
    <n v="5"/>
    <n v="10747.6"/>
    <n v="53738"/>
    <x v="0"/>
  </r>
  <r>
    <n v="178"/>
    <s v="CUSTID 131"/>
    <s v="CUSTTYPE 5"/>
    <x v="2"/>
    <x v="2"/>
    <x v="2"/>
    <s v="PRODID 7"/>
    <x v="1"/>
    <s v="PRODMKT 2"/>
    <x v="1"/>
    <s v=" 2197.44"/>
    <n v="3"/>
    <n v="3243.8399999999997"/>
    <n v="9731.5199999999986"/>
    <x v="0"/>
  </r>
  <r>
    <n v="179"/>
    <s v="CUSTID 15"/>
    <s v="CUSTTYPE 2"/>
    <x v="3"/>
    <x v="1"/>
    <x v="2"/>
    <s v="PRODID 12"/>
    <x v="0"/>
    <s v="PRODMKT 7"/>
    <x v="4"/>
    <s v=" 14216.94"/>
    <n v="7"/>
    <n v="21948.959999999999"/>
    <n v="153642.72"/>
    <x v="7"/>
  </r>
  <r>
    <n v="180"/>
    <s v="CUSTID 140"/>
    <s v="CUSTTYPE 2"/>
    <x v="4"/>
    <x v="3"/>
    <x v="1"/>
    <s v="PRODID 4"/>
    <x v="0"/>
    <s v="PRODMKT 4"/>
    <x v="0"/>
    <s v=" 13080.96"/>
    <n v="9"/>
    <n v="18395.100000000002"/>
    <n v="165555.90000000002"/>
    <x v="0"/>
  </r>
  <r>
    <n v="181"/>
    <s v="CUSTID 38"/>
    <s v="CUSTTYPE 2"/>
    <x v="4"/>
    <x v="5"/>
    <x v="3"/>
    <s v="PRODID 3"/>
    <x v="2"/>
    <s v="PRODMKT 6"/>
    <x v="5"/>
    <s v=" 16339.62"/>
    <n v="7"/>
    <n v="22033.73"/>
    <n v="154236.10999999999"/>
    <x v="4"/>
  </r>
  <r>
    <n v="182"/>
    <s v="CUSTID 59"/>
    <s v="CUSTTYPE 2"/>
    <x v="2"/>
    <x v="1"/>
    <x v="0"/>
    <s v="PRODID 17"/>
    <x v="0"/>
    <s v="PRODMKT 7"/>
    <x v="16"/>
    <s v=" 4903.49"/>
    <n v="8"/>
    <n v="7147.46"/>
    <n v="57179.68"/>
    <x v="7"/>
  </r>
  <r>
    <n v="183"/>
    <s v="CUSTID 62"/>
    <s v="CUSTTYPE 1"/>
    <x v="4"/>
    <x v="7"/>
    <x v="2"/>
    <s v="PRODID 1"/>
    <x v="2"/>
    <s v="PRODMKT 2"/>
    <x v="11"/>
    <s v=" 6768.64"/>
    <n v="9"/>
    <n v="10470.24"/>
    <n v="94232.16"/>
    <x v="5"/>
  </r>
  <r>
    <n v="184"/>
    <s v="CUSTID 122"/>
    <s v="CUSTTYPE 4"/>
    <x v="2"/>
    <x v="1"/>
    <x v="1"/>
    <s v="PRODID 5"/>
    <x v="2"/>
    <s v="PRODMKT 4"/>
    <x v="14"/>
    <s v=" 7320.88"/>
    <n v="5"/>
    <n v="12942.27"/>
    <n v="64711.350000000006"/>
    <x v="6"/>
  </r>
  <r>
    <n v="185"/>
    <s v="CUSTID 89"/>
    <s v="CUSTTYPE 4"/>
    <x v="0"/>
    <x v="3"/>
    <x v="3"/>
    <s v="PRODID 11"/>
    <x v="2"/>
    <s v="PRODMKT 1"/>
    <x v="3"/>
    <s v=" 11054.83"/>
    <n v="3"/>
    <n v="16488.560000000001"/>
    <n v="49465.680000000008"/>
    <x v="5"/>
  </r>
  <r>
    <n v="186"/>
    <s v="CUSTID 86"/>
    <s v="CUSTTYPE 2"/>
    <x v="4"/>
    <x v="1"/>
    <x v="1"/>
    <s v="PRODID 12"/>
    <x v="0"/>
    <s v="PRODMKT 7"/>
    <x v="4"/>
    <s v=" 14216.94"/>
    <n v="7"/>
    <n v="22447.8"/>
    <n v="157134.6"/>
    <x v="7"/>
  </r>
  <r>
    <n v="187"/>
    <s v="CUSTID 101"/>
    <s v="CUSTTYPE 3"/>
    <x v="0"/>
    <x v="0"/>
    <x v="2"/>
    <s v="PRODID 12"/>
    <x v="0"/>
    <s v="PRODMKT 7"/>
    <x v="4"/>
    <s v=" 14216.94"/>
    <n v="5"/>
    <n v="21699.54"/>
    <n v="108497.70000000001"/>
    <x v="3"/>
  </r>
  <r>
    <n v="188"/>
    <s v="CUSTID 97"/>
    <s v="CUSTTYPE 5"/>
    <x v="0"/>
    <x v="2"/>
    <x v="2"/>
    <s v="PRODID 16"/>
    <x v="2"/>
    <s v="PRODMKT 3"/>
    <x v="12"/>
    <s v=" 10261.9"/>
    <n v="4"/>
    <n v="16605.62"/>
    <n v="66422.48"/>
    <x v="0"/>
  </r>
  <r>
    <n v="189"/>
    <s v="CUSTID 27"/>
    <s v="CUSTTYPE 4"/>
    <x v="4"/>
    <x v="7"/>
    <x v="3"/>
    <s v="PRODID 11"/>
    <x v="2"/>
    <s v="PRODMKT 1"/>
    <x v="3"/>
    <s v=" 11054.83"/>
    <n v="1"/>
    <n v="17425.41"/>
    <n v="17425.41"/>
    <x v="1"/>
  </r>
  <r>
    <n v="190"/>
    <s v="CUSTID 39"/>
    <s v="CUSTTYPE 5"/>
    <x v="0"/>
    <x v="5"/>
    <x v="1"/>
    <s v="PRODID 17"/>
    <x v="0"/>
    <s v="PRODMKT 7"/>
    <x v="16"/>
    <s v=" 4903.49"/>
    <n v="1"/>
    <n v="7729.23"/>
    <n v="7729.23"/>
    <x v="4"/>
  </r>
  <r>
    <n v="191"/>
    <s v="CUSTID 54"/>
    <s v="CUSTTYPE 4"/>
    <x v="2"/>
    <x v="3"/>
    <x v="3"/>
    <s v="PRODID 9"/>
    <x v="0"/>
    <s v="PRODMKT 6"/>
    <x v="7"/>
    <s v=" 13551.3"/>
    <n v="4"/>
    <n v="18391.05"/>
    <n v="73564.2"/>
    <x v="2"/>
  </r>
  <r>
    <n v="192"/>
    <s v="CUSTID 153"/>
    <s v="CUSTTYPE 3"/>
    <x v="3"/>
    <x v="6"/>
    <x v="2"/>
    <s v="PRODID 16"/>
    <x v="2"/>
    <s v="PRODMKT 3"/>
    <x v="12"/>
    <s v=" 10261.9"/>
    <n v="4"/>
    <n v="16978.78"/>
    <n v="67915.12"/>
    <x v="6"/>
  </r>
  <r>
    <n v="193"/>
    <s v="CUSTID 188"/>
    <s v="CUSTTYPE 3"/>
    <x v="0"/>
    <x v="0"/>
    <x v="2"/>
    <s v="PRODID 20"/>
    <x v="2"/>
    <s v="PRODMKT 2"/>
    <x v="15"/>
    <s v=" 11178.16"/>
    <n v="3"/>
    <n v="16966.849999999999"/>
    <n v="50900.549999999996"/>
    <x v="1"/>
  </r>
  <r>
    <n v="194"/>
    <s v="CUSTID 145"/>
    <s v="CUSTTYPE 1"/>
    <x v="0"/>
    <x v="4"/>
    <x v="3"/>
    <s v="PRODID 15"/>
    <x v="2"/>
    <s v="PRODMKT 1"/>
    <x v="10"/>
    <s v=" 7207.5"/>
    <n v="5"/>
    <n v="11160"/>
    <n v="55800"/>
    <x v="6"/>
  </r>
  <r>
    <n v="195"/>
    <s v="CUSTID 74"/>
    <s v="CUSTTYPE 2"/>
    <x v="3"/>
    <x v="2"/>
    <x v="3"/>
    <s v="PRODID 14"/>
    <x v="1"/>
    <s v="PRODMKT 6"/>
    <x v="17"/>
    <s v=" 11676.5"/>
    <n v="7"/>
    <n v="20805.399999999998"/>
    <n v="145637.79999999999"/>
    <x v="7"/>
  </r>
  <r>
    <n v="196"/>
    <s v="CUSTID 80"/>
    <s v="CUSTTYPE 1"/>
    <x v="2"/>
    <x v="4"/>
    <x v="1"/>
    <s v="PRODID 11"/>
    <x v="2"/>
    <s v="PRODMKT 1"/>
    <x v="3"/>
    <s v=" 11054.83"/>
    <n v="8"/>
    <n v="17425.41"/>
    <n v="139403.28"/>
    <x v="4"/>
  </r>
  <r>
    <n v="197"/>
    <s v="CUSTID 19"/>
    <s v="CUSTTYPE 2"/>
    <x v="4"/>
    <x v="0"/>
    <x v="0"/>
    <s v="PRODID 13"/>
    <x v="1"/>
    <s v="PRODMKT 3"/>
    <x v="9"/>
    <s v=" 9077.75"/>
    <n v="7"/>
    <n v="15844.8"/>
    <n v="110913.59999999999"/>
    <x v="6"/>
  </r>
  <r>
    <n v="198"/>
    <s v="CUSTID 191"/>
    <s v="CUSTTYPE 1"/>
    <x v="1"/>
    <x v="4"/>
    <x v="0"/>
    <s v="PRODID 12"/>
    <x v="0"/>
    <s v="PRODMKT 7"/>
    <x v="4"/>
    <s v=" 14216.94"/>
    <n v="8"/>
    <n v="21200.7"/>
    <n v="169605.6"/>
    <x v="5"/>
  </r>
  <r>
    <n v="199"/>
    <s v="CUSTID 65"/>
    <s v="CUSTTYPE 5"/>
    <x v="2"/>
    <x v="2"/>
    <x v="2"/>
    <s v="PRODID 5"/>
    <x v="2"/>
    <s v="PRODMKT 4"/>
    <x v="14"/>
    <s v=" 7320.88"/>
    <n v="8"/>
    <n v="11634.97"/>
    <n v="93079.76"/>
    <x v="6"/>
  </r>
  <r>
    <n v="200"/>
    <s v="CUSTID 53"/>
    <s v="CUSTTYPE 5"/>
    <x v="4"/>
    <x v="1"/>
    <x v="1"/>
    <s v="PRODID 19"/>
    <x v="0"/>
    <s v="PRODMKT 4"/>
    <x v="18"/>
    <s v=" 4748.85"/>
    <n v="7"/>
    <n v="7162.2000000000007"/>
    <n v="50135.400000000009"/>
    <x v="4"/>
  </r>
  <r>
    <n v="201"/>
    <s v="CUSTID 75"/>
    <s v="CUSTTYPE 4"/>
    <x v="4"/>
    <x v="2"/>
    <x v="3"/>
    <s v="PRODID 11"/>
    <x v="2"/>
    <s v="PRODMKT 1"/>
    <x v="3"/>
    <s v=" 11054.83"/>
    <n v="4"/>
    <n v="18362.259999999998"/>
    <n v="73449.039999999994"/>
    <x v="7"/>
  </r>
  <r>
    <n v="202"/>
    <s v="CUSTID 6"/>
    <s v="CUSTTYPE 4"/>
    <x v="3"/>
    <x v="4"/>
    <x v="1"/>
    <s v="PRODID 19"/>
    <x v="0"/>
    <s v="PRODMKT 4"/>
    <x v="18"/>
    <s v=" 4748.85"/>
    <n v="1"/>
    <n v="7473.5999999999995"/>
    <n v="7473.5999999999995"/>
    <x v="2"/>
  </r>
  <r>
    <n v="203"/>
    <s v="CUSTID 162"/>
    <s v="CUSTTYPE 2"/>
    <x v="4"/>
    <x v="6"/>
    <x v="2"/>
    <s v="PRODID 11"/>
    <x v="2"/>
    <s v="PRODMKT 1"/>
    <x v="3"/>
    <s v=" 11054.83"/>
    <n v="4"/>
    <n v="16675.93"/>
    <n v="66703.72"/>
    <x v="2"/>
  </r>
  <r>
    <n v="204"/>
    <s v="CUSTID 187"/>
    <s v="CUSTTYPE 2"/>
    <x v="1"/>
    <x v="7"/>
    <x v="2"/>
    <s v="PRODID 20"/>
    <x v="2"/>
    <s v="PRODMKT 2"/>
    <x v="15"/>
    <s v=" 11178.16"/>
    <n v="3"/>
    <n v="19761.39"/>
    <n v="59284.17"/>
    <x v="0"/>
  </r>
  <r>
    <n v="205"/>
    <s v="CUSTID 67"/>
    <s v="CUSTTYPE 3"/>
    <x v="0"/>
    <x v="2"/>
    <x v="3"/>
    <s v="PRODID 7"/>
    <x v="1"/>
    <s v="PRODMKT 2"/>
    <x v="1"/>
    <s v=" 2197.44"/>
    <n v="1"/>
    <n v="3383.36"/>
    <n v="3383.36"/>
    <x v="1"/>
  </r>
  <r>
    <n v="206"/>
    <s v="CUSTID 105"/>
    <s v="CUSTTYPE 5"/>
    <x v="0"/>
    <x v="5"/>
    <x v="2"/>
    <s v="PRODID 5"/>
    <x v="2"/>
    <s v="PRODMKT 4"/>
    <x v="14"/>
    <s v=" 7320.88"/>
    <n v="6"/>
    <n v="12027.16"/>
    <n v="72162.959999999992"/>
    <x v="4"/>
  </r>
  <r>
    <n v="207"/>
    <s v="CUSTID 97"/>
    <s v="CUSTTYPE 5"/>
    <x v="0"/>
    <x v="2"/>
    <x v="1"/>
    <s v="PRODID 11"/>
    <x v="2"/>
    <s v="PRODMKT 1"/>
    <x v="3"/>
    <s v=" 11054.83"/>
    <n v="6"/>
    <n v="17425.41"/>
    <n v="104552.45999999999"/>
    <x v="6"/>
  </r>
  <r>
    <n v="208"/>
    <s v="CUSTID 137"/>
    <s v="CUSTTYPE 1"/>
    <x v="3"/>
    <x v="3"/>
    <x v="1"/>
    <s v="PRODID 9"/>
    <x v="0"/>
    <s v="PRODMKT 6"/>
    <x v="7"/>
    <s v=" 13551.3"/>
    <n v="8"/>
    <n v="18971.82"/>
    <n v="151774.56"/>
    <x v="5"/>
  </r>
  <r>
    <n v="209"/>
    <s v="CUSTID 113"/>
    <s v="CUSTTYPE 5"/>
    <x v="1"/>
    <x v="4"/>
    <x v="3"/>
    <s v="PRODID 12"/>
    <x v="0"/>
    <s v="PRODMKT 7"/>
    <x v="4"/>
    <s v=" 14216.94"/>
    <n v="9"/>
    <n v="21200.7"/>
    <n v="190806.30000000002"/>
    <x v="7"/>
  </r>
  <r>
    <n v="210"/>
    <s v="CUSTID 28"/>
    <s v="CUSTTYPE 1"/>
    <x v="4"/>
    <x v="1"/>
    <x v="2"/>
    <s v="PRODID 15"/>
    <x v="2"/>
    <s v="PRODMKT 1"/>
    <x v="10"/>
    <s v=" 7207.5"/>
    <n v="4"/>
    <n v="10346.25"/>
    <n v="41385"/>
    <x v="1"/>
  </r>
  <r>
    <n v="211"/>
    <s v="CUSTID 130"/>
    <s v="CUSTTYPE 5"/>
    <x v="2"/>
    <x v="2"/>
    <x v="1"/>
    <s v="PRODID 17"/>
    <x v="0"/>
    <s v="PRODMKT 7"/>
    <x v="16"/>
    <s v=" 4903.49"/>
    <n v="7"/>
    <n v="8061.67"/>
    <n v="56431.69"/>
    <x v="1"/>
  </r>
  <r>
    <n v="212"/>
    <s v="CUSTID 36"/>
    <s v="CUSTTYPE 2"/>
    <x v="1"/>
    <x v="6"/>
    <x v="1"/>
    <s v="PRODID 12"/>
    <x v="0"/>
    <s v="PRODMKT 7"/>
    <x v="4"/>
    <s v=" 14216.94"/>
    <n v="5"/>
    <n v="24443.16"/>
    <n v="122215.8"/>
    <x v="7"/>
  </r>
  <r>
    <n v="213"/>
    <s v="CUSTID 198"/>
    <s v="CUSTTYPE 2"/>
    <x v="4"/>
    <x v="3"/>
    <x v="2"/>
    <s v="PRODID 18"/>
    <x v="0"/>
    <s v="PRODMKT 5"/>
    <x v="2"/>
    <s v=" 3331.2"/>
    <n v="3"/>
    <n v="4719.2"/>
    <n v="14157.599999999999"/>
    <x v="2"/>
  </r>
  <r>
    <n v="214"/>
    <s v="CUSTID 60"/>
    <s v="CUSTTYPE 3"/>
    <x v="1"/>
    <x v="5"/>
    <x v="3"/>
    <s v="PRODID 20"/>
    <x v="2"/>
    <s v="PRODMKT 2"/>
    <x v="15"/>
    <s v=" 11178.16"/>
    <n v="2"/>
    <n v="18962.95"/>
    <n v="37925.9"/>
    <x v="4"/>
  </r>
  <r>
    <n v="215"/>
    <s v="CUSTID 30"/>
    <s v="CUSTTYPE 3"/>
    <x v="2"/>
    <x v="5"/>
    <x v="2"/>
    <s v="PRODID 3"/>
    <x v="2"/>
    <s v="PRODMKT 6"/>
    <x v="5"/>
    <s v=" 16339.62"/>
    <n v="3"/>
    <n v="23766.719999999998"/>
    <n v="71300.159999999989"/>
    <x v="3"/>
  </r>
  <r>
    <n v="216"/>
    <s v="CUSTID 20"/>
    <s v="CUSTTYPE 4"/>
    <x v="0"/>
    <x v="1"/>
    <x v="1"/>
    <s v="PRODID 16"/>
    <x v="2"/>
    <s v="PRODMKT 3"/>
    <x v="12"/>
    <s v=" 10261.9"/>
    <n v="5"/>
    <n v="18471.419999999998"/>
    <n v="92357.099999999991"/>
    <x v="5"/>
  </r>
  <r>
    <n v="217"/>
    <s v="CUSTID 16"/>
    <s v="CUSTTYPE 1"/>
    <x v="2"/>
    <x v="5"/>
    <x v="3"/>
    <s v="PRODID 9"/>
    <x v="0"/>
    <s v="PRODMKT 6"/>
    <x v="7"/>
    <s v=" 13551.3"/>
    <n v="3"/>
    <n v="18971.82"/>
    <n v="56915.46"/>
    <x v="1"/>
  </r>
  <r>
    <n v="218"/>
    <s v="CUSTID 3"/>
    <s v="CUSTTYPE 3"/>
    <x v="0"/>
    <x v="6"/>
    <x v="2"/>
    <s v="PRODID 2"/>
    <x v="0"/>
    <s v="PRODMKT 5"/>
    <x v="13"/>
    <s v=" 11952.06"/>
    <n v="2"/>
    <n v="17515.95"/>
    <n v="35031.9"/>
    <x v="3"/>
  </r>
  <r>
    <n v="219"/>
    <s v="CUSTID 80"/>
    <s v="CUSTTYPE 1"/>
    <x v="2"/>
    <x v="4"/>
    <x v="2"/>
    <s v="PRODID 12"/>
    <x v="0"/>
    <s v="PRODMKT 7"/>
    <x v="4"/>
    <s v=" 14216.94"/>
    <n v="8"/>
    <n v="23445.48"/>
    <n v="187563.84"/>
    <x v="7"/>
  </r>
  <r>
    <n v="220"/>
    <s v="CUSTID 168"/>
    <s v="CUSTTYPE 3"/>
    <x v="1"/>
    <x v="5"/>
    <x v="0"/>
    <s v="PRODID 10"/>
    <x v="1"/>
    <s v="PRODMKT 3"/>
    <x v="6"/>
    <s v=" 5441.04"/>
    <n v="4"/>
    <n v="7089.84"/>
    <n v="28359.360000000001"/>
    <x v="7"/>
  </r>
  <r>
    <n v="221"/>
    <s v="CUSTID 136"/>
    <s v="CUSTTYPE 2"/>
    <x v="1"/>
    <x v="4"/>
    <x v="0"/>
    <s v="PRODID 5"/>
    <x v="2"/>
    <s v="PRODMKT 4"/>
    <x v="14"/>
    <s v=" 7320.88"/>
    <n v="1"/>
    <n v="11896.43"/>
    <n v="11896.43"/>
    <x v="0"/>
  </r>
  <r>
    <n v="222"/>
    <s v="CUSTID 108"/>
    <s v="CUSTTYPE 3"/>
    <x v="0"/>
    <x v="2"/>
    <x v="3"/>
    <s v="PRODID 13"/>
    <x v="1"/>
    <s v="PRODMKT 3"/>
    <x v="9"/>
    <s v=" 9077.75"/>
    <n v="3"/>
    <n v="14854.5"/>
    <n v="44563.5"/>
    <x v="0"/>
  </r>
  <r>
    <n v="223"/>
    <s v="CUSTID 32"/>
    <s v="CUSTTYPE 4"/>
    <x v="1"/>
    <x v="2"/>
    <x v="2"/>
    <s v="PRODID 8"/>
    <x v="0"/>
    <s v="PRODMKT 5"/>
    <x v="8"/>
    <s v=" 7312.8"/>
    <n v="4"/>
    <n v="10304.4"/>
    <n v="41217.599999999999"/>
    <x v="2"/>
  </r>
  <r>
    <n v="224"/>
    <s v="CUSTID 144"/>
    <s v="CUSTTYPE 5"/>
    <x v="1"/>
    <x v="5"/>
    <x v="3"/>
    <s v="PRODID 11"/>
    <x v="2"/>
    <s v="PRODMKT 1"/>
    <x v="3"/>
    <s v=" 11054.83"/>
    <n v="4"/>
    <n v="16675.93"/>
    <n v="66703.72"/>
    <x v="0"/>
  </r>
  <r>
    <n v="225"/>
    <s v="CUSTID 93"/>
    <s v="CUSTTYPE 2"/>
    <x v="4"/>
    <x v="6"/>
    <x v="1"/>
    <s v="PRODID 2"/>
    <x v="0"/>
    <s v="PRODMKT 5"/>
    <x v="13"/>
    <s v=" 11952.06"/>
    <n v="7"/>
    <n v="18752.37"/>
    <n v="131266.59"/>
    <x v="3"/>
  </r>
  <r>
    <n v="226"/>
    <s v="CUSTID 159"/>
    <s v="CUSTTYPE 3"/>
    <x v="2"/>
    <x v="2"/>
    <x v="2"/>
    <s v="PRODID 16"/>
    <x v="2"/>
    <s v="PRODMKT 3"/>
    <x v="12"/>
    <s v=" 10261.9"/>
    <n v="1"/>
    <n v="16605.62"/>
    <n v="16605.62"/>
    <x v="3"/>
  </r>
  <r>
    <n v="227"/>
    <s v="CUSTID 25"/>
    <s v="CUSTTYPE 5"/>
    <x v="0"/>
    <x v="4"/>
    <x v="3"/>
    <s v="PRODID 12"/>
    <x v="0"/>
    <s v="PRODMKT 7"/>
    <x v="4"/>
    <s v=" 14216.94"/>
    <n v="6"/>
    <n v="22198.38"/>
    <n v="133190.28"/>
    <x v="2"/>
  </r>
  <r>
    <n v="228"/>
    <s v="CUSTID 135"/>
    <s v="CUSTTYPE 3"/>
    <x v="4"/>
    <x v="6"/>
    <x v="2"/>
    <s v="PRODID 11"/>
    <x v="2"/>
    <s v="PRODMKT 1"/>
    <x v="3"/>
    <s v=" 11054.83"/>
    <n v="5"/>
    <n v="17612.78"/>
    <n v="88063.9"/>
    <x v="6"/>
  </r>
  <r>
    <n v="229"/>
    <s v="CUSTID 55"/>
    <s v="CUSTTYPE 2"/>
    <x v="2"/>
    <x v="5"/>
    <x v="3"/>
    <s v="PRODID 16"/>
    <x v="2"/>
    <s v="PRODMKT 3"/>
    <x v="12"/>
    <s v=" 10261.9"/>
    <n v="2"/>
    <n v="16978.78"/>
    <n v="33957.56"/>
    <x v="0"/>
  </r>
  <r>
    <n v="230"/>
    <s v="CUSTID 3"/>
    <s v="CUSTTYPE 3"/>
    <x v="0"/>
    <x v="6"/>
    <x v="0"/>
    <s v="PRODID 18"/>
    <x v="0"/>
    <s v="PRODMKT 5"/>
    <x v="2"/>
    <s v=" 3331.2"/>
    <n v="5"/>
    <n v="5274.4"/>
    <n v="26372"/>
    <x v="6"/>
  </r>
  <r>
    <n v="231"/>
    <s v="CUSTID 77"/>
    <s v="CUSTTYPE 4"/>
    <x v="3"/>
    <x v="4"/>
    <x v="2"/>
    <s v="PRODID 14"/>
    <x v="1"/>
    <s v="PRODMKT 6"/>
    <x v="17"/>
    <s v=" 11676.5"/>
    <n v="9"/>
    <n v="18894.7"/>
    <n v="170052.30000000002"/>
    <x v="6"/>
  </r>
  <r>
    <n v="232"/>
    <s v="CUSTID 195"/>
    <s v="CUSTTYPE 1"/>
    <x v="0"/>
    <x v="6"/>
    <x v="0"/>
    <s v="PRODID 9"/>
    <x v="0"/>
    <s v="PRODMKT 6"/>
    <x v="7"/>
    <s v=" 13551.3"/>
    <n v="4"/>
    <n v="17423.100000000002"/>
    <n v="69692.400000000009"/>
    <x v="1"/>
  </r>
  <r>
    <n v="233"/>
    <s v="CUSTID 68"/>
    <s v="CUSTTYPE 1"/>
    <x v="1"/>
    <x v="6"/>
    <x v="1"/>
    <s v="PRODID 9"/>
    <x v="0"/>
    <s v="PRODMKT 6"/>
    <x v="7"/>
    <s v=" 13551.3"/>
    <n v="4"/>
    <n v="18584.64"/>
    <n v="74338.559999999998"/>
    <x v="4"/>
  </r>
  <r>
    <n v="234"/>
    <s v="CUSTID 84"/>
    <s v="CUSTTYPE 3"/>
    <x v="2"/>
    <x v="3"/>
    <x v="2"/>
    <s v="PRODID 4"/>
    <x v="0"/>
    <s v="PRODMKT 4"/>
    <x v="0"/>
    <s v=" 13080.96"/>
    <n v="5"/>
    <n v="18803.88"/>
    <n v="94019.400000000009"/>
    <x v="5"/>
  </r>
  <r>
    <n v="235"/>
    <s v="CUSTID 94"/>
    <s v="CUSTTYPE 3"/>
    <x v="3"/>
    <x v="1"/>
    <x v="1"/>
    <s v="PRODID 12"/>
    <x v="0"/>
    <s v="PRODMKT 7"/>
    <x v="4"/>
    <s v=" 14216.94"/>
    <n v="8"/>
    <n v="23944.32"/>
    <n v="191554.56"/>
    <x v="5"/>
  </r>
  <r>
    <n v="236"/>
    <s v="CUSTID 73"/>
    <s v="CUSTTYPE 5"/>
    <x v="0"/>
    <x v="6"/>
    <x v="0"/>
    <s v="PRODID 3"/>
    <x v="2"/>
    <s v="PRODMKT 6"/>
    <x v="5"/>
    <s v=" 16339.62"/>
    <n v="4"/>
    <n v="22281.3"/>
    <n v="89125.2"/>
    <x v="0"/>
  </r>
  <r>
    <n v="237"/>
    <s v="CUSTID 195"/>
    <s v="CUSTTYPE 1"/>
    <x v="0"/>
    <x v="6"/>
    <x v="1"/>
    <s v="PRODID 6"/>
    <x v="1"/>
    <s v="PRODMKT 2"/>
    <x v="19"/>
    <s v=" 6168.6"/>
    <n v="6"/>
    <n v="9458.52"/>
    <n v="56751.12"/>
    <x v="7"/>
  </r>
  <r>
    <n v="238"/>
    <s v="CUSTID 148"/>
    <s v="CUSTTYPE 2"/>
    <x v="3"/>
    <x v="3"/>
    <x v="1"/>
    <s v="PRODID 3"/>
    <x v="2"/>
    <s v="PRODMKT 6"/>
    <x v="5"/>
    <s v=" 16339.62"/>
    <n v="4"/>
    <n v="23024.01"/>
    <n v="92096.04"/>
    <x v="2"/>
  </r>
  <r>
    <n v="239"/>
    <s v="CUSTID 34"/>
    <s v="CUSTTYPE 3"/>
    <x v="1"/>
    <x v="1"/>
    <x v="2"/>
    <s v="PRODID 19"/>
    <x v="0"/>
    <s v="PRODMKT 4"/>
    <x v="18"/>
    <s v=" 4748.85"/>
    <n v="2"/>
    <n v="7395.75"/>
    <n v="14791.5"/>
    <x v="4"/>
  </r>
  <r>
    <n v="240"/>
    <s v="CUSTID 58"/>
    <s v="CUSTTYPE 3"/>
    <x v="2"/>
    <x v="5"/>
    <x v="1"/>
    <s v="PRODID 1"/>
    <x v="2"/>
    <s v="PRODMKT 2"/>
    <x v="11"/>
    <s v=" 6768.64"/>
    <n v="2"/>
    <n v="10258.719999999999"/>
    <n v="20517.439999999999"/>
    <x v="0"/>
  </r>
  <r>
    <n v="241"/>
    <s v="CUSTID 76"/>
    <s v="CUSTTYPE 1"/>
    <x v="2"/>
    <x v="1"/>
    <x v="1"/>
    <s v="PRODID 16"/>
    <x v="2"/>
    <s v="PRODMKT 3"/>
    <x v="12"/>
    <s v=" 10261.9"/>
    <n v="5"/>
    <n v="16605.62"/>
    <n v="83028.099999999991"/>
    <x v="6"/>
  </r>
  <r>
    <n v="242"/>
    <s v="CUSTID 180"/>
    <s v="CUSTTYPE 5"/>
    <x v="1"/>
    <x v="2"/>
    <x v="3"/>
    <s v="PRODID 4"/>
    <x v="0"/>
    <s v="PRODMKT 4"/>
    <x v="0"/>
    <s v=" 13080.96"/>
    <n v="7"/>
    <n v="17373.149999999998"/>
    <n v="121612.04999999999"/>
    <x v="0"/>
  </r>
  <r>
    <n v="243"/>
    <s v="CUSTID 125"/>
    <s v="CUSTTYPE 3"/>
    <x v="2"/>
    <x v="5"/>
    <x v="3"/>
    <s v="PRODID 17"/>
    <x v="0"/>
    <s v="PRODMKT 7"/>
    <x v="16"/>
    <s v=" 4903.49"/>
    <n v="4"/>
    <n v="7064.3499999999995"/>
    <n v="28257.399999999998"/>
    <x v="3"/>
  </r>
  <r>
    <n v="244"/>
    <s v="CUSTID 78"/>
    <s v="CUSTTYPE 3"/>
    <x v="1"/>
    <x v="0"/>
    <x v="2"/>
    <s v="PRODID 16"/>
    <x v="2"/>
    <s v="PRODMKT 3"/>
    <x v="12"/>
    <s v=" 10261.9"/>
    <n v="9"/>
    <n v="18284.84"/>
    <n v="164563.56"/>
    <x v="4"/>
  </r>
  <r>
    <n v="245"/>
    <s v="CUSTID 116"/>
    <s v="CUSTTYPE 4"/>
    <x v="3"/>
    <x v="6"/>
    <x v="1"/>
    <s v="PRODID 17"/>
    <x v="0"/>
    <s v="PRODMKT 7"/>
    <x v="16"/>
    <s v=" 4903.49"/>
    <n v="5"/>
    <n v="7230.57"/>
    <n v="36152.85"/>
    <x v="3"/>
  </r>
  <r>
    <n v="246"/>
    <s v="CUSTID 189"/>
    <s v="CUSTTYPE 5"/>
    <x v="2"/>
    <x v="5"/>
    <x v="1"/>
    <s v="PRODID 12"/>
    <x v="0"/>
    <s v="PRODMKT 7"/>
    <x v="4"/>
    <s v=" 14216.94"/>
    <n v="9"/>
    <n v="23944.32"/>
    <n v="215498.88"/>
    <x v="2"/>
  </r>
  <r>
    <n v="247"/>
    <s v="CUSTID 89"/>
    <s v="CUSTTYPE 4"/>
    <x v="0"/>
    <x v="3"/>
    <x v="3"/>
    <s v="PRODID 20"/>
    <x v="2"/>
    <s v="PRODMKT 2"/>
    <x v="15"/>
    <s v=" 11178.16"/>
    <n v="5"/>
    <n v="17166.46"/>
    <n v="85832.299999999988"/>
    <x v="4"/>
  </r>
  <r>
    <n v="248"/>
    <s v="CUSTID 7"/>
    <s v="CUSTTYPE 5"/>
    <x v="2"/>
    <x v="4"/>
    <x v="0"/>
    <s v="PRODID 12"/>
    <x v="0"/>
    <s v="PRODMKT 7"/>
    <x v="4"/>
    <s v=" 14216.94"/>
    <n v="2"/>
    <n v="22946.639999999999"/>
    <n v="45893.279999999999"/>
    <x v="6"/>
  </r>
  <r>
    <n v="249"/>
    <s v="CUSTID 74"/>
    <s v="CUSTTYPE 2"/>
    <x v="3"/>
    <x v="2"/>
    <x v="1"/>
    <s v="PRODID 14"/>
    <x v="1"/>
    <s v="PRODMKT 6"/>
    <x v="17"/>
    <s v=" 11676.5"/>
    <n v="7"/>
    <n v="20805.399999999998"/>
    <n v="145637.79999999999"/>
    <x v="6"/>
  </r>
  <r>
    <n v="250"/>
    <s v="CUSTID 149"/>
    <s v="CUSTTYPE 1"/>
    <x v="4"/>
    <x v="5"/>
    <x v="1"/>
    <s v="PRODID 14"/>
    <x v="1"/>
    <s v="PRODMKT 6"/>
    <x v="17"/>
    <s v=" 11676.5"/>
    <n v="8"/>
    <n v="20168.5"/>
    <n v="161348"/>
    <x v="4"/>
  </r>
  <r>
    <n v="251"/>
    <s v="CUSTID 170"/>
    <s v="CUSTTYPE 2"/>
    <x v="0"/>
    <x v="2"/>
    <x v="0"/>
    <s v="PRODID 19"/>
    <x v="0"/>
    <s v="PRODMKT 4"/>
    <x v="18"/>
    <s v=" 4748.85"/>
    <n v="1"/>
    <n v="7629.3"/>
    <n v="7629.3"/>
    <x v="0"/>
  </r>
  <r>
    <n v="252"/>
    <s v="CUSTID 166"/>
    <s v="CUSTTYPE 3"/>
    <x v="0"/>
    <x v="4"/>
    <x v="2"/>
    <s v="PRODID 3"/>
    <x v="2"/>
    <s v="PRODMKT 6"/>
    <x v="5"/>
    <s v=" 16339.62"/>
    <n v="6"/>
    <n v="22033.73"/>
    <n v="132202.38"/>
    <x v="6"/>
  </r>
  <r>
    <n v="253"/>
    <s v="CUSTID 54"/>
    <s v="CUSTTYPE 4"/>
    <x v="2"/>
    <x v="3"/>
    <x v="2"/>
    <s v="PRODID 11"/>
    <x v="2"/>
    <s v="PRODMKT 1"/>
    <x v="3"/>
    <s v=" 11054.83"/>
    <n v="2"/>
    <n v="18549.63"/>
    <n v="37099.26"/>
    <x v="7"/>
  </r>
  <r>
    <n v="254"/>
    <s v="CUSTID 164"/>
    <s v="CUSTTYPE 1"/>
    <x v="4"/>
    <x v="4"/>
    <x v="0"/>
    <s v="PRODID 3"/>
    <x v="2"/>
    <s v="PRODMKT 6"/>
    <x v="5"/>
    <s v=" 16339.62"/>
    <n v="8"/>
    <n v="22528.87"/>
    <n v="180230.96"/>
    <x v="6"/>
  </r>
  <r>
    <n v="255"/>
    <s v="CUSTID 24"/>
    <s v="CUSTTYPE 2"/>
    <x v="4"/>
    <x v="7"/>
    <x v="3"/>
    <s v="PRODID 16"/>
    <x v="2"/>
    <s v="PRODMKT 3"/>
    <x v="12"/>
    <s v=" 10261.9"/>
    <n v="3"/>
    <n v="17538.52"/>
    <n v="52615.56"/>
    <x v="6"/>
  </r>
  <r>
    <n v="256"/>
    <s v="CUSTID 184"/>
    <s v="CUSTTYPE 2"/>
    <x v="4"/>
    <x v="0"/>
    <x v="2"/>
    <s v="PRODID 18"/>
    <x v="0"/>
    <s v="PRODMKT 5"/>
    <x v="2"/>
    <s v=" 3331.2"/>
    <n v="9"/>
    <n v="5329.92"/>
    <n v="47969.279999999999"/>
    <x v="6"/>
  </r>
  <r>
    <n v="257"/>
    <s v="CUSTID 185"/>
    <s v="CUSTTYPE 4"/>
    <x v="4"/>
    <x v="7"/>
    <x v="1"/>
    <s v="PRODID 8"/>
    <x v="0"/>
    <s v="PRODMKT 5"/>
    <x v="8"/>
    <s v=" 7312.8"/>
    <n v="9"/>
    <n v="10304.4"/>
    <n v="92739.599999999991"/>
    <x v="1"/>
  </r>
  <r>
    <n v="258"/>
    <s v="CUSTID 196"/>
    <s v="CUSTTYPE 3"/>
    <x v="1"/>
    <x v="4"/>
    <x v="0"/>
    <s v="PRODID 11"/>
    <x v="2"/>
    <s v="PRODMKT 1"/>
    <x v="3"/>
    <s v=" 11054.83"/>
    <n v="4"/>
    <n v="15926.449999999999"/>
    <n v="63705.799999999996"/>
    <x v="2"/>
  </r>
  <r>
    <n v="259"/>
    <s v="CUSTID 127"/>
    <s v="CUSTTYPE 1"/>
    <x v="4"/>
    <x v="2"/>
    <x v="0"/>
    <s v="PRODID 10"/>
    <x v="1"/>
    <s v="PRODMKT 3"/>
    <x v="6"/>
    <s v=" 5441.04"/>
    <n v="1"/>
    <n v="7996.6799999999994"/>
    <n v="7996.6799999999994"/>
    <x v="3"/>
  </r>
  <r>
    <n v="260"/>
    <s v="CUSTID 34"/>
    <s v="CUSTTYPE 3"/>
    <x v="1"/>
    <x v="1"/>
    <x v="0"/>
    <s v="PRODID 14"/>
    <x v="1"/>
    <s v="PRODMKT 6"/>
    <x v="17"/>
    <s v=" 11676.5"/>
    <n v="1"/>
    <n v="19531.600000000002"/>
    <n v="19531.600000000002"/>
    <x v="1"/>
  </r>
  <r>
    <n v="261"/>
    <s v="CUSTID 33"/>
    <s v="CUSTTYPE 1"/>
    <x v="4"/>
    <x v="3"/>
    <x v="2"/>
    <s v="PRODID 6"/>
    <x v="1"/>
    <s v="PRODMKT 2"/>
    <x v="19"/>
    <s v=" 6168.6"/>
    <n v="2"/>
    <n v="9252.9"/>
    <n v="18505.8"/>
    <x v="6"/>
  </r>
  <r>
    <n v="262"/>
    <s v="CUSTID 194"/>
    <s v="CUSTTYPE 2"/>
    <x v="1"/>
    <x v="3"/>
    <x v="1"/>
    <s v="PRODID 12"/>
    <x v="0"/>
    <s v="PRODMKT 7"/>
    <x v="4"/>
    <s v=" 14216.94"/>
    <n v="7"/>
    <n v="22697.22"/>
    <n v="158880.54"/>
    <x v="1"/>
  </r>
  <r>
    <n v="263"/>
    <s v="CUSTID 34"/>
    <s v="CUSTTYPE 3"/>
    <x v="1"/>
    <x v="1"/>
    <x v="0"/>
    <s v="PRODID 18"/>
    <x v="0"/>
    <s v="PRODMKT 5"/>
    <x v="2"/>
    <s v=" 3331.2"/>
    <n v="9"/>
    <n v="5274.4"/>
    <n v="47469.599999999999"/>
    <x v="6"/>
  </r>
  <r>
    <n v="264"/>
    <s v="CUSTID 139"/>
    <s v="CUSTTYPE 5"/>
    <x v="0"/>
    <x v="3"/>
    <x v="1"/>
    <s v="PRODID 11"/>
    <x v="2"/>
    <s v="PRODMKT 1"/>
    <x v="3"/>
    <s v=" 11054.83"/>
    <n v="8"/>
    <n v="16675.93"/>
    <n v="133407.44"/>
    <x v="5"/>
  </r>
  <r>
    <n v="265"/>
    <s v="CUSTID 57"/>
    <s v="CUSTTYPE 4"/>
    <x v="3"/>
    <x v="1"/>
    <x v="3"/>
    <s v="PRODID 18"/>
    <x v="0"/>
    <s v="PRODMKT 5"/>
    <x v="2"/>
    <s v=" 3331.2"/>
    <n v="7"/>
    <n v="4719.2"/>
    <n v="33034.400000000001"/>
    <x v="4"/>
  </r>
  <r>
    <n v="266"/>
    <s v="CUSTID 148"/>
    <s v="CUSTTYPE 2"/>
    <x v="3"/>
    <x v="3"/>
    <x v="1"/>
    <s v="PRODID 20"/>
    <x v="2"/>
    <s v="PRODMKT 2"/>
    <x v="15"/>
    <s v=" 11178.16"/>
    <n v="7"/>
    <n v="18364.12"/>
    <n v="128548.84"/>
    <x v="2"/>
  </r>
  <r>
    <n v="267"/>
    <s v="CUSTID 15"/>
    <s v="CUSTTYPE 2"/>
    <x v="3"/>
    <x v="1"/>
    <x v="1"/>
    <s v="PRODID 16"/>
    <x v="2"/>
    <s v="PRODMKT 3"/>
    <x v="12"/>
    <s v=" 10261.9"/>
    <n v="3"/>
    <n v="18284.84"/>
    <n v="54854.520000000004"/>
    <x v="7"/>
  </r>
  <r>
    <n v="268"/>
    <s v="CUSTID 121"/>
    <s v="CUSTTYPE 1"/>
    <x v="3"/>
    <x v="5"/>
    <x v="1"/>
    <s v="PRODID 9"/>
    <x v="0"/>
    <s v="PRODMKT 6"/>
    <x v="7"/>
    <s v=" 13551.3"/>
    <n v="5"/>
    <n v="18584.64"/>
    <n v="92923.199999999997"/>
    <x v="1"/>
  </r>
  <r>
    <n v="269"/>
    <s v="CUSTID 17"/>
    <s v="CUSTTYPE 5"/>
    <x v="1"/>
    <x v="1"/>
    <x v="3"/>
    <s v="PRODID 1"/>
    <x v="2"/>
    <s v="PRODMKT 2"/>
    <x v="11"/>
    <s v=" 6768.64"/>
    <n v="1"/>
    <n v="9941.4399999999987"/>
    <n v="9941.4399999999987"/>
    <x v="0"/>
  </r>
  <r>
    <n v="270"/>
    <s v="CUSTID 40"/>
    <s v="CUSTTYPE 5"/>
    <x v="1"/>
    <x v="7"/>
    <x v="2"/>
    <s v="PRODID 20"/>
    <x v="2"/>
    <s v="PRODMKT 2"/>
    <x v="15"/>
    <s v=" 11178.16"/>
    <n v="6"/>
    <n v="17565.68"/>
    <n v="105394.08"/>
    <x v="4"/>
  </r>
  <r>
    <n v="271"/>
    <s v="CUSTID 185"/>
    <s v="CUSTTYPE 4"/>
    <x v="4"/>
    <x v="7"/>
    <x v="2"/>
    <s v="PRODID 20"/>
    <x v="2"/>
    <s v="PRODMKT 2"/>
    <x v="15"/>
    <s v=" 11178.16"/>
    <n v="3"/>
    <n v="18563.73"/>
    <n v="55691.19"/>
    <x v="0"/>
  </r>
  <r>
    <n v="272"/>
    <s v="CUSTID 144"/>
    <s v="CUSTTYPE 5"/>
    <x v="1"/>
    <x v="5"/>
    <x v="2"/>
    <s v="PRODID 20"/>
    <x v="2"/>
    <s v="PRODMKT 2"/>
    <x v="15"/>
    <s v=" 11178.16"/>
    <n v="9"/>
    <n v="19362.169999999998"/>
    <n v="174259.52999999997"/>
    <x v="2"/>
  </r>
  <r>
    <n v="273"/>
    <s v="CUSTID 80"/>
    <s v="CUSTTYPE 1"/>
    <x v="2"/>
    <x v="4"/>
    <x v="3"/>
    <s v="PRODID 17"/>
    <x v="0"/>
    <s v="PRODMKT 7"/>
    <x v="16"/>
    <s v=" 4903.49"/>
    <n v="6"/>
    <n v="7646.12"/>
    <n v="45876.72"/>
    <x v="4"/>
  </r>
  <r>
    <n v="274"/>
    <s v="CUSTID 119"/>
    <s v="CUSTTYPE 4"/>
    <x v="1"/>
    <x v="0"/>
    <x v="2"/>
    <s v="PRODID 14"/>
    <x v="1"/>
    <s v="PRODMKT 6"/>
    <x v="17"/>
    <s v=" 11676.5"/>
    <n v="6"/>
    <n v="21017.7"/>
    <n v="126106.20000000001"/>
    <x v="3"/>
  </r>
  <r>
    <n v="275"/>
    <s v="CUSTID 76"/>
    <s v="CUSTTYPE 1"/>
    <x v="2"/>
    <x v="1"/>
    <x v="3"/>
    <s v="PRODID 15"/>
    <x v="2"/>
    <s v="PRODMKT 1"/>
    <x v="10"/>
    <s v=" 7207.5"/>
    <n v="8"/>
    <n v="10230"/>
    <n v="81840"/>
    <x v="2"/>
  </r>
  <r>
    <n v="276"/>
    <s v="CUSTID 93"/>
    <s v="CUSTTYPE 2"/>
    <x v="4"/>
    <x v="6"/>
    <x v="1"/>
    <s v="PRODID 11"/>
    <x v="2"/>
    <s v="PRODMKT 1"/>
    <x v="3"/>
    <s v=" 11054.83"/>
    <n v="4"/>
    <n v="16488.560000000001"/>
    <n v="65954.240000000005"/>
    <x v="5"/>
  </r>
  <r>
    <n v="277"/>
    <s v="CUSTID 13"/>
    <s v="CUSTTYPE 1"/>
    <x v="2"/>
    <x v="6"/>
    <x v="2"/>
    <s v="PRODID 11"/>
    <x v="2"/>
    <s v="PRODMKT 1"/>
    <x v="3"/>
    <s v=" 11054.83"/>
    <n v="2"/>
    <n v="17612.78"/>
    <n v="35225.56"/>
    <x v="2"/>
  </r>
  <r>
    <n v="278"/>
    <s v="CUSTID 86"/>
    <s v="CUSTTYPE 2"/>
    <x v="4"/>
    <x v="1"/>
    <x v="1"/>
    <s v="PRODID 16"/>
    <x v="2"/>
    <s v="PRODMKT 3"/>
    <x v="12"/>
    <s v=" 10261.9"/>
    <n v="6"/>
    <n v="17165.36"/>
    <n v="102992.16"/>
    <x v="1"/>
  </r>
  <r>
    <n v="279"/>
    <s v="CUSTID 119"/>
    <s v="CUSTTYPE 4"/>
    <x v="1"/>
    <x v="0"/>
    <x v="3"/>
    <s v="PRODID 20"/>
    <x v="2"/>
    <s v="PRODMKT 2"/>
    <x v="15"/>
    <s v=" 11178.16"/>
    <n v="2"/>
    <n v="18763.34"/>
    <n v="37526.68"/>
    <x v="2"/>
  </r>
  <r>
    <n v="280"/>
    <s v="CUSTID 103"/>
    <s v="CUSTTYPE 4"/>
    <x v="0"/>
    <x v="5"/>
    <x v="3"/>
    <s v="PRODID 10"/>
    <x v="1"/>
    <s v="PRODMKT 3"/>
    <x v="6"/>
    <s v=" 5441.04"/>
    <n v="3"/>
    <n v="7007.4"/>
    <n v="21022.199999999997"/>
    <x v="5"/>
  </r>
  <r>
    <n v="281"/>
    <s v="CUSTID 6"/>
    <s v="CUSTTYPE 4"/>
    <x v="3"/>
    <x v="4"/>
    <x v="3"/>
    <s v="PRODID 1"/>
    <x v="2"/>
    <s v="PRODMKT 2"/>
    <x v="11"/>
    <s v=" 6768.64"/>
    <n v="8"/>
    <n v="9624.16"/>
    <n v="76993.279999999999"/>
    <x v="7"/>
  </r>
  <r>
    <n v="282"/>
    <s v="CUSTID 82"/>
    <s v="CUSTTYPE 1"/>
    <x v="3"/>
    <x v="1"/>
    <x v="0"/>
    <s v="PRODID 5"/>
    <x v="2"/>
    <s v="PRODMKT 4"/>
    <x v="14"/>
    <s v=" 7320.88"/>
    <n v="5"/>
    <n v="12550.08"/>
    <n v="62750.400000000001"/>
    <x v="7"/>
  </r>
  <r>
    <n v="283"/>
    <s v="CUSTID 47"/>
    <s v="CUSTTYPE 4"/>
    <x v="4"/>
    <x v="1"/>
    <x v="1"/>
    <s v="PRODID 3"/>
    <x v="2"/>
    <s v="PRODMKT 6"/>
    <x v="5"/>
    <s v=" 16339.62"/>
    <n v="9"/>
    <n v="23766.719999999998"/>
    <n v="213900.47999999998"/>
    <x v="2"/>
  </r>
  <r>
    <n v="284"/>
    <s v="CUSTID 185"/>
    <s v="CUSTTYPE 4"/>
    <x v="4"/>
    <x v="7"/>
    <x v="2"/>
    <s v="PRODID 6"/>
    <x v="1"/>
    <s v="PRODMKT 2"/>
    <x v="19"/>
    <s v=" 6168.6"/>
    <n v="8"/>
    <n v="8944.4699999999993"/>
    <n v="71555.759999999995"/>
    <x v="1"/>
  </r>
  <r>
    <n v="285"/>
    <s v="CUSTID 22"/>
    <s v="CUSTTYPE 3"/>
    <x v="3"/>
    <x v="2"/>
    <x v="0"/>
    <s v="PRODID 1"/>
    <x v="2"/>
    <s v="PRODMKT 2"/>
    <x v="11"/>
    <s v=" 6768.64"/>
    <n v="1"/>
    <n v="10364.48"/>
    <n v="10364.48"/>
    <x v="7"/>
  </r>
  <r>
    <n v="286"/>
    <s v="CUSTID 166"/>
    <s v="CUSTTYPE 3"/>
    <x v="0"/>
    <x v="4"/>
    <x v="0"/>
    <s v="PRODID 1"/>
    <x v="2"/>
    <s v="PRODMKT 2"/>
    <x v="11"/>
    <s v=" 6768.64"/>
    <n v="5"/>
    <n v="9729.92"/>
    <n v="48649.599999999999"/>
    <x v="6"/>
  </r>
  <r>
    <n v="287"/>
    <s v="CUSTID 81"/>
    <s v="CUSTTYPE 3"/>
    <x v="4"/>
    <x v="2"/>
    <x v="1"/>
    <s v="PRODID 12"/>
    <x v="0"/>
    <s v="PRODMKT 7"/>
    <x v="4"/>
    <s v=" 14216.94"/>
    <n v="5"/>
    <n v="24443.16"/>
    <n v="122215.8"/>
    <x v="1"/>
  </r>
  <r>
    <n v="288"/>
    <s v="CUSTID 70"/>
    <s v="CUSTTYPE 4"/>
    <x v="2"/>
    <x v="4"/>
    <x v="3"/>
    <s v="PRODID 7"/>
    <x v="1"/>
    <s v="PRODMKT 2"/>
    <x v="1"/>
    <s v=" 2197.44"/>
    <n v="3"/>
    <n v="3453.12"/>
    <n v="10359.36"/>
    <x v="7"/>
  </r>
  <r>
    <n v="289"/>
    <s v="CUSTID 31"/>
    <s v="CUSTTYPE 3"/>
    <x v="2"/>
    <x v="7"/>
    <x v="3"/>
    <s v="PRODID 16"/>
    <x v="2"/>
    <s v="PRODMKT 3"/>
    <x v="12"/>
    <s v=" 10261.9"/>
    <n v="4"/>
    <n v="18098.259999999998"/>
    <n v="72393.039999999994"/>
    <x v="0"/>
  </r>
  <r>
    <n v="290"/>
    <s v="CUSTID 149"/>
    <s v="CUSTTYPE 1"/>
    <x v="4"/>
    <x v="5"/>
    <x v="0"/>
    <s v="PRODID 17"/>
    <x v="0"/>
    <s v="PRODMKT 7"/>
    <x v="16"/>
    <s v=" 4903.49"/>
    <n v="7"/>
    <n v="7313.68"/>
    <n v="51195.76"/>
    <x v="6"/>
  </r>
  <r>
    <n v="291"/>
    <s v="CUSTID 22"/>
    <s v="CUSTTYPE 3"/>
    <x v="3"/>
    <x v="2"/>
    <x v="1"/>
    <s v="PRODID 8"/>
    <x v="0"/>
    <s v="PRODMKT 5"/>
    <x v="8"/>
    <s v=" 7312.8"/>
    <n v="4"/>
    <n v="10304.4"/>
    <n v="41217.599999999999"/>
    <x v="2"/>
  </r>
  <r>
    <n v="292"/>
    <s v="CUSTID 36"/>
    <s v="CUSTTYPE 2"/>
    <x v="1"/>
    <x v="6"/>
    <x v="3"/>
    <s v="PRODID 2"/>
    <x v="0"/>
    <s v="PRODMKT 5"/>
    <x v="13"/>
    <s v=" 11952.06"/>
    <n v="7"/>
    <n v="18958.440000000002"/>
    <n v="132709.08000000002"/>
    <x v="4"/>
  </r>
  <r>
    <n v="293"/>
    <s v="CUSTID 94"/>
    <s v="CUSTTYPE 3"/>
    <x v="3"/>
    <x v="1"/>
    <x v="0"/>
    <s v="PRODID 10"/>
    <x v="1"/>
    <s v="PRODMKT 3"/>
    <x v="6"/>
    <s v=" 5441.04"/>
    <n v="1"/>
    <n v="7831.7999999999993"/>
    <n v="7831.7999999999993"/>
    <x v="1"/>
  </r>
  <r>
    <n v="294"/>
    <s v="CUSTID 12"/>
    <s v="CUSTTYPE 3"/>
    <x v="0"/>
    <x v="0"/>
    <x v="3"/>
    <s v="PRODID 19"/>
    <x v="0"/>
    <s v="PRODMKT 4"/>
    <x v="18"/>
    <s v=" 4748.85"/>
    <n v="1"/>
    <n v="6695.0999999999995"/>
    <n v="6695.0999999999995"/>
    <x v="3"/>
  </r>
  <r>
    <n v="295"/>
    <s v="CUSTID 15"/>
    <s v="CUSTTYPE 2"/>
    <x v="3"/>
    <x v="1"/>
    <x v="0"/>
    <s v="PRODID 20"/>
    <x v="2"/>
    <s v="PRODMKT 2"/>
    <x v="15"/>
    <s v=" 11178.16"/>
    <n v="1"/>
    <n v="18563.73"/>
    <n v="18563.73"/>
    <x v="7"/>
  </r>
  <r>
    <n v="296"/>
    <s v="CUSTID 133"/>
    <s v="CUSTTYPE 3"/>
    <x v="4"/>
    <x v="2"/>
    <x v="1"/>
    <s v="PRODID 12"/>
    <x v="0"/>
    <s v="PRODMKT 7"/>
    <x v="4"/>
    <s v=" 14216.94"/>
    <n v="3"/>
    <n v="22198.38"/>
    <n v="66595.14"/>
    <x v="0"/>
  </r>
  <r>
    <n v="297"/>
    <s v="CUSTID 101"/>
    <s v="CUSTTYPE 3"/>
    <x v="0"/>
    <x v="0"/>
    <x v="1"/>
    <s v="PRODID 1"/>
    <x v="2"/>
    <s v="PRODMKT 2"/>
    <x v="11"/>
    <s v=" 6768.64"/>
    <n v="3"/>
    <n v="10152.959999999999"/>
    <n v="30458.879999999997"/>
    <x v="5"/>
  </r>
  <r>
    <n v="298"/>
    <s v="CUSTID 52"/>
    <s v="CUSTTYPE 5"/>
    <x v="2"/>
    <x v="6"/>
    <x v="3"/>
    <s v="PRODID 14"/>
    <x v="1"/>
    <s v="PRODMKT 6"/>
    <x v="17"/>
    <s v=" 11676.5"/>
    <n v="5"/>
    <n v="19956.199999999997"/>
    <n v="99780.999999999985"/>
    <x v="4"/>
  </r>
  <r>
    <n v="299"/>
    <s v="CUSTID 47"/>
    <s v="CUSTTYPE 4"/>
    <x v="4"/>
    <x v="1"/>
    <x v="0"/>
    <s v="PRODID 19"/>
    <x v="0"/>
    <s v="PRODMKT 4"/>
    <x v="18"/>
    <s v=" 4748.85"/>
    <n v="8"/>
    <n v="7006.5"/>
    <n v="56052"/>
    <x v="0"/>
  </r>
  <r>
    <n v="300"/>
    <s v="CUSTID 61"/>
    <s v="CUSTTYPE 1"/>
    <x v="4"/>
    <x v="2"/>
    <x v="0"/>
    <s v="PRODID 13"/>
    <x v="1"/>
    <s v="PRODMKT 3"/>
    <x v="9"/>
    <s v=" 9077.75"/>
    <n v="5"/>
    <n v="16174.9"/>
    <n v="80874.5"/>
    <x v="5"/>
  </r>
  <r>
    <n v="301"/>
    <s v="CUSTID 160"/>
    <s v="CUSTTYPE 3"/>
    <x v="2"/>
    <x v="3"/>
    <x v="1"/>
    <s v="PRODID 6"/>
    <x v="1"/>
    <s v="PRODMKT 2"/>
    <x v="19"/>
    <s v=" 6168.6"/>
    <n v="8"/>
    <n v="9561.33"/>
    <n v="76490.64"/>
    <x v="7"/>
  </r>
  <r>
    <n v="302"/>
    <s v="CUSTID 56"/>
    <s v="CUSTTYPE 3"/>
    <x v="4"/>
    <x v="7"/>
    <x v="2"/>
    <s v="PRODID 17"/>
    <x v="0"/>
    <s v="PRODMKT 7"/>
    <x v="16"/>
    <s v=" 4903.49"/>
    <n v="2"/>
    <n v="7230.57"/>
    <n v="14461.14"/>
    <x v="6"/>
  </r>
  <r>
    <n v="303"/>
    <s v="CUSTID 179"/>
    <s v="CUSTTYPE 4"/>
    <x v="2"/>
    <x v="1"/>
    <x v="1"/>
    <s v="PRODID 17"/>
    <x v="0"/>
    <s v="PRODMKT 7"/>
    <x v="16"/>
    <s v=" 4903.49"/>
    <n v="5"/>
    <n v="7064.3499999999995"/>
    <n v="35321.75"/>
    <x v="2"/>
  </r>
  <r>
    <n v="304"/>
    <s v="CUSTID 47"/>
    <s v="CUSTTYPE 4"/>
    <x v="4"/>
    <x v="1"/>
    <x v="2"/>
    <s v="PRODID 5"/>
    <x v="2"/>
    <s v="PRODMKT 4"/>
    <x v="14"/>
    <s v=" 7320.88"/>
    <n v="6"/>
    <n v="12027.16"/>
    <n v="72162.959999999992"/>
    <x v="1"/>
  </r>
  <r>
    <n v="305"/>
    <s v="CUSTID 28"/>
    <s v="CUSTTYPE 1"/>
    <x v="4"/>
    <x v="1"/>
    <x v="3"/>
    <s v="PRODID 19"/>
    <x v="0"/>
    <s v="PRODMKT 4"/>
    <x v="18"/>
    <s v=" 4748.85"/>
    <n v="2"/>
    <n v="7162.2000000000007"/>
    <n v="14324.400000000001"/>
    <x v="1"/>
  </r>
  <r>
    <n v="306"/>
    <s v="CUSTID 167"/>
    <s v="CUSTTYPE 4"/>
    <x v="4"/>
    <x v="3"/>
    <x v="0"/>
    <s v="PRODID 20"/>
    <x v="2"/>
    <s v="PRODMKT 2"/>
    <x v="15"/>
    <s v=" 11178.16"/>
    <n v="8"/>
    <n v="16966.849999999999"/>
    <n v="135734.79999999999"/>
    <x v="1"/>
  </r>
  <r>
    <n v="307"/>
    <s v="CUSTID 82"/>
    <s v="CUSTTYPE 1"/>
    <x v="3"/>
    <x v="1"/>
    <x v="1"/>
    <s v="PRODID 19"/>
    <x v="0"/>
    <s v="PRODMKT 4"/>
    <x v="18"/>
    <s v=" 4748.85"/>
    <n v="7"/>
    <n v="7551.45"/>
    <n v="52860.15"/>
    <x v="6"/>
  </r>
  <r>
    <n v="308"/>
    <s v="CUSTID 40"/>
    <s v="CUSTTYPE 5"/>
    <x v="1"/>
    <x v="7"/>
    <x v="2"/>
    <s v="PRODID 19"/>
    <x v="0"/>
    <s v="PRODMKT 4"/>
    <x v="18"/>
    <s v=" 4748.85"/>
    <n v="4"/>
    <n v="6772.95"/>
    <n v="27091.8"/>
    <x v="3"/>
  </r>
  <r>
    <n v="309"/>
    <s v="CUSTID 139"/>
    <s v="CUSTTYPE 5"/>
    <x v="0"/>
    <x v="3"/>
    <x v="0"/>
    <s v="PRODID 18"/>
    <x v="0"/>
    <s v="PRODMKT 5"/>
    <x v="2"/>
    <s v=" 3331.2"/>
    <n v="9"/>
    <n v="4719.2"/>
    <n v="42472.799999999996"/>
    <x v="7"/>
  </r>
  <r>
    <n v="310"/>
    <s v="CUSTID 60"/>
    <s v="CUSTTYPE 3"/>
    <x v="1"/>
    <x v="5"/>
    <x v="1"/>
    <s v="PRODID 14"/>
    <x v="1"/>
    <s v="PRODMKT 6"/>
    <x v="17"/>
    <s v=" 11676.5"/>
    <n v="8"/>
    <n v="19531.600000000002"/>
    <n v="156252.80000000002"/>
    <x v="5"/>
  </r>
  <r>
    <n v="311"/>
    <s v="CUSTID 85"/>
    <s v="CUSTTYPE 2"/>
    <x v="3"/>
    <x v="0"/>
    <x v="2"/>
    <s v="PRODID 2"/>
    <x v="0"/>
    <s v="PRODMKT 5"/>
    <x v="13"/>
    <s v=" 11952.06"/>
    <n v="3"/>
    <n v="18958.440000000002"/>
    <n v="56875.320000000007"/>
    <x v="0"/>
  </r>
  <r>
    <n v="312"/>
    <s v="CUSTID 161"/>
    <s v="CUSTTYPE 5"/>
    <x v="1"/>
    <x v="7"/>
    <x v="0"/>
    <s v="PRODID 6"/>
    <x v="1"/>
    <s v="PRODMKT 2"/>
    <x v="19"/>
    <s v=" 6168.6"/>
    <n v="1"/>
    <n v="10178.19"/>
    <n v="10178.19"/>
    <x v="2"/>
  </r>
  <r>
    <n v="313"/>
    <s v="CUSTID 4"/>
    <s v="CUSTTYPE 1"/>
    <x v="2"/>
    <x v="2"/>
    <x v="0"/>
    <s v="PRODID 4"/>
    <x v="0"/>
    <s v="PRODMKT 4"/>
    <x v="0"/>
    <s v=" 13080.96"/>
    <n v="1"/>
    <n v="19212.66"/>
    <n v="19212.66"/>
    <x v="3"/>
  </r>
  <r>
    <n v="314"/>
    <s v="CUSTID 119"/>
    <s v="CUSTTYPE 4"/>
    <x v="1"/>
    <x v="0"/>
    <x v="0"/>
    <s v="PRODID 9"/>
    <x v="0"/>
    <s v="PRODMKT 6"/>
    <x v="7"/>
    <s v=" 13551.3"/>
    <n v="4"/>
    <n v="18971.82"/>
    <n v="75887.28"/>
    <x v="5"/>
  </r>
  <r>
    <n v="315"/>
    <s v="CUSTID 135"/>
    <s v="CUSTTYPE 3"/>
    <x v="4"/>
    <x v="6"/>
    <x v="1"/>
    <s v="PRODID 11"/>
    <x v="2"/>
    <s v="PRODMKT 1"/>
    <x v="3"/>
    <s v=" 11054.83"/>
    <n v="3"/>
    <n v="17800.149999999998"/>
    <n v="53400.45"/>
    <x v="4"/>
  </r>
  <r>
    <n v="316"/>
    <s v="CUSTID 38"/>
    <s v="CUSTTYPE 2"/>
    <x v="4"/>
    <x v="5"/>
    <x v="1"/>
    <s v="PRODID 12"/>
    <x v="0"/>
    <s v="PRODMKT 7"/>
    <x v="4"/>
    <s v=" 14216.94"/>
    <n v="7"/>
    <n v="23445.48"/>
    <n v="164118.35999999999"/>
    <x v="7"/>
  </r>
  <r>
    <n v="317"/>
    <s v="CUSTID 162"/>
    <s v="CUSTTYPE 2"/>
    <x v="4"/>
    <x v="6"/>
    <x v="2"/>
    <s v="PRODID 19"/>
    <x v="0"/>
    <s v="PRODMKT 4"/>
    <x v="18"/>
    <s v=" 4748.85"/>
    <n v="7"/>
    <n v="7395.75"/>
    <n v="51770.25"/>
    <x v="1"/>
  </r>
  <r>
    <n v="318"/>
    <s v="CUSTID 30"/>
    <s v="CUSTTYPE 3"/>
    <x v="2"/>
    <x v="5"/>
    <x v="3"/>
    <s v="PRODID 7"/>
    <x v="1"/>
    <s v="PRODMKT 2"/>
    <x v="1"/>
    <s v=" 2197.44"/>
    <n v="7"/>
    <n v="3034.56"/>
    <n v="21241.919999999998"/>
    <x v="4"/>
  </r>
  <r>
    <n v="319"/>
    <s v="CUSTID 23"/>
    <s v="CUSTTYPE 2"/>
    <x v="1"/>
    <x v="0"/>
    <x v="0"/>
    <s v="PRODID 13"/>
    <x v="1"/>
    <s v="PRODMKT 3"/>
    <x v="9"/>
    <s v=" 9077.75"/>
    <n v="7"/>
    <n v="14194.3"/>
    <n v="99360.099999999991"/>
    <x v="5"/>
  </r>
  <r>
    <n v="320"/>
    <s v="CUSTID 185"/>
    <s v="CUSTTYPE 4"/>
    <x v="4"/>
    <x v="7"/>
    <x v="1"/>
    <s v="PRODID 4"/>
    <x v="0"/>
    <s v="PRODMKT 4"/>
    <x v="0"/>
    <s v=" 13080.96"/>
    <n v="8"/>
    <n v="19008.27"/>
    <n v="152066.16"/>
    <x v="4"/>
  </r>
  <r>
    <n v="321"/>
    <s v="CUSTID 141"/>
    <s v="CUSTTYPE 2"/>
    <x v="3"/>
    <x v="4"/>
    <x v="3"/>
    <s v="PRODID 13"/>
    <x v="1"/>
    <s v="PRODMKT 3"/>
    <x v="9"/>
    <s v=" 9077.75"/>
    <n v="4"/>
    <n v="15514.699999999999"/>
    <n v="62058.799999999996"/>
    <x v="4"/>
  </r>
  <r>
    <n v="322"/>
    <s v="CUSTID 61"/>
    <s v="CUSTTYPE 1"/>
    <x v="4"/>
    <x v="2"/>
    <x v="3"/>
    <s v="PRODID 13"/>
    <x v="1"/>
    <s v="PRODMKT 3"/>
    <x v="9"/>
    <s v=" 9077.75"/>
    <n v="7"/>
    <n v="15184.6"/>
    <n v="106292.2"/>
    <x v="2"/>
  </r>
  <r>
    <n v="323"/>
    <s v="CUSTID 39"/>
    <s v="CUSTTYPE 5"/>
    <x v="0"/>
    <x v="5"/>
    <x v="0"/>
    <s v="PRODID 20"/>
    <x v="2"/>
    <s v="PRODMKT 2"/>
    <x v="15"/>
    <s v=" 11178.16"/>
    <n v="4"/>
    <n v="19162.559999999998"/>
    <n v="76650.239999999991"/>
    <x v="1"/>
  </r>
  <r>
    <n v="324"/>
    <s v="CUSTID 29"/>
    <s v="CUSTTYPE 3"/>
    <x v="0"/>
    <x v="5"/>
    <x v="2"/>
    <s v="PRODID 4"/>
    <x v="0"/>
    <s v="PRODMKT 4"/>
    <x v="0"/>
    <s v=" 13080.96"/>
    <n v="6"/>
    <n v="18803.88"/>
    <n v="112823.28"/>
    <x v="7"/>
  </r>
  <r>
    <n v="325"/>
    <s v="CUSTID 52"/>
    <s v="CUSTTYPE 5"/>
    <x v="2"/>
    <x v="6"/>
    <x v="1"/>
    <s v="PRODID 8"/>
    <x v="0"/>
    <s v="PRODMKT 5"/>
    <x v="8"/>
    <s v=" 7312.8"/>
    <n v="4"/>
    <n v="10969.2"/>
    <n v="43876.800000000003"/>
    <x v="3"/>
  </r>
  <r>
    <n v="326"/>
    <s v="CUSTID 2"/>
    <s v="CUSTTYPE 4"/>
    <x v="1"/>
    <x v="6"/>
    <x v="0"/>
    <s v="PRODID 12"/>
    <x v="0"/>
    <s v="PRODMKT 7"/>
    <x v="4"/>
    <s v=" 14216.94"/>
    <n v="9"/>
    <n v="22198.38"/>
    <n v="199785.42"/>
    <x v="5"/>
  </r>
  <r>
    <n v="327"/>
    <s v="CUSTID 182"/>
    <s v="CUSTTYPE 3"/>
    <x v="4"/>
    <x v="7"/>
    <x v="2"/>
    <s v="PRODID 12"/>
    <x v="0"/>
    <s v="PRODMKT 7"/>
    <x v="4"/>
    <s v=" 14216.94"/>
    <n v="8"/>
    <n v="24193.739999999998"/>
    <n v="193549.91999999998"/>
    <x v="3"/>
  </r>
  <r>
    <n v="328"/>
    <s v="CUSTID 102"/>
    <s v="CUSTTYPE 4"/>
    <x v="4"/>
    <x v="0"/>
    <x v="0"/>
    <s v="PRODID 5"/>
    <x v="2"/>
    <s v="PRODMKT 4"/>
    <x v="14"/>
    <s v=" 7320.88"/>
    <n v="6"/>
    <n v="12419.349999999999"/>
    <n v="74516.099999999991"/>
    <x v="2"/>
  </r>
  <r>
    <n v="329"/>
    <s v="CUSTID 156"/>
    <s v="CUSTTYPE 1"/>
    <x v="2"/>
    <x v="3"/>
    <x v="1"/>
    <s v="PRODID 6"/>
    <x v="1"/>
    <s v="PRODMKT 2"/>
    <x v="19"/>
    <s v=" 6168.6"/>
    <n v="6"/>
    <n v="8738.85"/>
    <n v="52433.100000000006"/>
    <x v="3"/>
  </r>
  <r>
    <n v="330"/>
    <s v="CUSTID 108"/>
    <s v="CUSTTYPE 3"/>
    <x v="0"/>
    <x v="2"/>
    <x v="0"/>
    <s v="PRODID 13"/>
    <x v="1"/>
    <s v="PRODMKT 3"/>
    <x v="9"/>
    <s v=" 9077.75"/>
    <n v="3"/>
    <n v="16009.85"/>
    <n v="48029.55"/>
    <x v="4"/>
  </r>
  <r>
    <n v="331"/>
    <s v="CUSTID 155"/>
    <s v="CUSTTYPE 5"/>
    <x v="0"/>
    <x v="5"/>
    <x v="3"/>
    <s v="PRODID 7"/>
    <x v="1"/>
    <s v="PRODMKT 2"/>
    <x v="1"/>
    <s v=" 2197.44"/>
    <n v="6"/>
    <n v="3243.8399999999997"/>
    <n v="19463.039999999997"/>
    <x v="5"/>
  </r>
  <r>
    <n v="332"/>
    <s v="CUSTID 80"/>
    <s v="CUSTTYPE 1"/>
    <x v="2"/>
    <x v="4"/>
    <x v="1"/>
    <s v="PRODID 14"/>
    <x v="1"/>
    <s v="PRODMKT 6"/>
    <x v="17"/>
    <s v=" 11676.5"/>
    <n v="8"/>
    <n v="18470.099999999999"/>
    <n v="147760.79999999999"/>
    <x v="0"/>
  </r>
  <r>
    <n v="333"/>
    <s v="CUSTID 130"/>
    <s v="CUSTTYPE 5"/>
    <x v="2"/>
    <x v="2"/>
    <x v="2"/>
    <s v="PRODID 7"/>
    <x v="1"/>
    <s v="PRODMKT 2"/>
    <x v="1"/>
    <s v=" 2197.44"/>
    <n v="2"/>
    <n v="3453.12"/>
    <n v="6906.24"/>
    <x v="6"/>
  </r>
  <r>
    <n v="334"/>
    <s v="CUSTID 166"/>
    <s v="CUSTTYPE 3"/>
    <x v="0"/>
    <x v="4"/>
    <x v="3"/>
    <s v="PRODID 6"/>
    <x v="1"/>
    <s v="PRODMKT 2"/>
    <x v="19"/>
    <s v=" 6168.6"/>
    <n v="1"/>
    <n v="9458.52"/>
    <n v="9458.52"/>
    <x v="0"/>
  </r>
  <r>
    <n v="335"/>
    <s v="CUSTID 164"/>
    <s v="CUSTTYPE 1"/>
    <x v="4"/>
    <x v="4"/>
    <x v="0"/>
    <s v="PRODID 7"/>
    <x v="1"/>
    <s v="PRODMKT 2"/>
    <x v="1"/>
    <s v=" 2197.44"/>
    <n v="7"/>
    <n v="2964.7999999999997"/>
    <n v="20753.599999999999"/>
    <x v="7"/>
  </r>
  <r>
    <n v="336"/>
    <s v="CUSTID 106"/>
    <s v="CUSTTYPE 2"/>
    <x v="3"/>
    <x v="2"/>
    <x v="3"/>
    <s v="PRODID 9"/>
    <x v="0"/>
    <s v="PRODMKT 6"/>
    <x v="7"/>
    <s v=" 13551.3"/>
    <n v="5"/>
    <n v="16455.149999999998"/>
    <n v="82275.749999999985"/>
    <x v="5"/>
  </r>
  <r>
    <n v="337"/>
    <s v="CUSTID 86"/>
    <s v="CUSTTYPE 2"/>
    <x v="4"/>
    <x v="1"/>
    <x v="0"/>
    <s v="PRODID 16"/>
    <x v="2"/>
    <s v="PRODMKT 3"/>
    <x v="12"/>
    <s v=" 10261.9"/>
    <n v="8"/>
    <n v="16232.46"/>
    <n v="129859.68"/>
    <x v="1"/>
  </r>
  <r>
    <n v="338"/>
    <s v="CUSTID 59"/>
    <s v="CUSTTYPE 2"/>
    <x v="2"/>
    <x v="1"/>
    <x v="1"/>
    <s v="PRODID 6"/>
    <x v="1"/>
    <s v="PRODMKT 2"/>
    <x v="19"/>
    <s v=" 6168.6"/>
    <n v="4"/>
    <n v="9972.57"/>
    <n v="39890.28"/>
    <x v="3"/>
  </r>
  <r>
    <n v="339"/>
    <s v="CUSTID 4"/>
    <s v="CUSTTYPE 1"/>
    <x v="2"/>
    <x v="2"/>
    <x v="2"/>
    <s v="PRODID 7"/>
    <x v="1"/>
    <s v="PRODMKT 2"/>
    <x v="1"/>
    <s v=" 2197.44"/>
    <n v="3"/>
    <n v="3069.44"/>
    <n v="9208.32"/>
    <x v="0"/>
  </r>
  <r>
    <n v="340"/>
    <s v="CUSTID 49"/>
    <s v="CUSTTYPE 3"/>
    <x v="0"/>
    <x v="3"/>
    <x v="1"/>
    <s v="PRODID 11"/>
    <x v="2"/>
    <s v="PRODMKT 1"/>
    <x v="3"/>
    <s v=" 11054.83"/>
    <n v="6"/>
    <n v="17050.670000000002"/>
    <n v="102304.02000000002"/>
    <x v="4"/>
  </r>
  <r>
    <n v="341"/>
    <s v="CUSTID 64"/>
    <s v="CUSTTYPE 5"/>
    <x v="2"/>
    <x v="7"/>
    <x v="3"/>
    <s v="PRODID 16"/>
    <x v="2"/>
    <s v="PRODMKT 3"/>
    <x v="12"/>
    <s v=" 10261.9"/>
    <n v="7"/>
    <n v="15859.3"/>
    <n v="111015.09999999999"/>
    <x v="3"/>
  </r>
  <r>
    <n v="342"/>
    <s v="CUSTID 1"/>
    <s v="CUSTTYPE 2"/>
    <x v="0"/>
    <x v="6"/>
    <x v="1"/>
    <s v="PRODID 10"/>
    <x v="1"/>
    <s v="PRODMKT 3"/>
    <x v="6"/>
    <s v=" 5441.04"/>
    <n v="3"/>
    <n v="7666.9199999999992"/>
    <n v="23000.76"/>
    <x v="0"/>
  </r>
  <r>
    <n v="343"/>
    <s v="CUSTID 106"/>
    <s v="CUSTTYPE 2"/>
    <x v="3"/>
    <x v="2"/>
    <x v="1"/>
    <s v="PRODID 5"/>
    <x v="2"/>
    <s v="PRODMKT 4"/>
    <x v="14"/>
    <s v=" 7320.88"/>
    <n v="9"/>
    <n v="12680.81"/>
    <n v="114127.29"/>
    <x v="3"/>
  </r>
  <r>
    <n v="344"/>
    <s v="CUSTID 197"/>
    <s v="CUSTTYPE 4"/>
    <x v="0"/>
    <x v="7"/>
    <x v="2"/>
    <s v="PRODID 15"/>
    <x v="2"/>
    <s v="PRODMKT 1"/>
    <x v="10"/>
    <s v=" 7207.5"/>
    <n v="3"/>
    <n v="10695"/>
    <n v="32085"/>
    <x v="6"/>
  </r>
  <r>
    <n v="345"/>
    <s v="CUSTID 107"/>
    <s v="CUSTTYPE 2"/>
    <x v="1"/>
    <x v="0"/>
    <x v="2"/>
    <s v="PRODID 17"/>
    <x v="0"/>
    <s v="PRODMKT 7"/>
    <x v="16"/>
    <s v=" 4903.49"/>
    <n v="2"/>
    <n v="7147.46"/>
    <n v="14294.92"/>
    <x v="0"/>
  </r>
  <r>
    <n v="346"/>
    <s v="CUSTID 94"/>
    <s v="CUSTTYPE 3"/>
    <x v="3"/>
    <x v="1"/>
    <x v="3"/>
    <s v="PRODID 13"/>
    <x v="1"/>
    <s v="PRODMKT 3"/>
    <x v="9"/>
    <s v=" 9077.75"/>
    <n v="4"/>
    <n v="14359.35"/>
    <n v="57437.4"/>
    <x v="7"/>
  </r>
  <r>
    <n v="347"/>
    <s v="CUSTID 144"/>
    <s v="CUSTTYPE 5"/>
    <x v="1"/>
    <x v="5"/>
    <x v="1"/>
    <s v="PRODID 7"/>
    <x v="1"/>
    <s v="PRODMKT 2"/>
    <x v="1"/>
    <s v=" 2197.44"/>
    <n v="5"/>
    <n v="3034.56"/>
    <n v="15172.8"/>
    <x v="0"/>
  </r>
  <r>
    <n v="348"/>
    <s v="CUSTID 120"/>
    <s v="CUSTTYPE 3"/>
    <x v="0"/>
    <x v="5"/>
    <x v="1"/>
    <s v="PRODID 13"/>
    <x v="1"/>
    <s v="PRODMKT 3"/>
    <x v="9"/>
    <s v=" 9077.75"/>
    <n v="7"/>
    <n v="15679.75"/>
    <n v="109758.25"/>
    <x v="6"/>
  </r>
  <r>
    <n v="349"/>
    <s v="CUSTID 130"/>
    <s v="CUSTTYPE 5"/>
    <x v="2"/>
    <x v="2"/>
    <x v="2"/>
    <s v="PRODID 20"/>
    <x v="2"/>
    <s v="PRODMKT 2"/>
    <x v="15"/>
    <s v=" 11178.16"/>
    <n v="6"/>
    <n v="16966.849999999999"/>
    <n v="101801.09999999999"/>
    <x v="7"/>
  </r>
  <r>
    <n v="350"/>
    <s v="CUSTID 79"/>
    <s v="CUSTTYPE 3"/>
    <x v="0"/>
    <x v="0"/>
    <x v="1"/>
    <s v="PRODID 11"/>
    <x v="2"/>
    <s v="PRODMKT 1"/>
    <x v="3"/>
    <s v=" 11054.83"/>
    <n v="7"/>
    <n v="18362.259999999998"/>
    <n v="128535.81999999999"/>
    <x v="2"/>
  </r>
  <r>
    <n v="351"/>
    <s v="CUSTID 35"/>
    <s v="CUSTTYPE 3"/>
    <x v="1"/>
    <x v="2"/>
    <x v="3"/>
    <s v="PRODID 12"/>
    <x v="0"/>
    <s v="PRODMKT 7"/>
    <x v="4"/>
    <s v=" 14216.94"/>
    <n v="6"/>
    <n v="24193.739999999998"/>
    <n v="145162.44"/>
    <x v="7"/>
  </r>
  <r>
    <n v="352"/>
    <s v="CUSTID 133"/>
    <s v="CUSTTYPE 3"/>
    <x v="4"/>
    <x v="2"/>
    <x v="2"/>
    <s v="PRODID 14"/>
    <x v="1"/>
    <s v="PRODMKT 6"/>
    <x v="17"/>
    <s v=" 11676.5"/>
    <n v="3"/>
    <n v="19956.199999999997"/>
    <n v="59868.599999999991"/>
    <x v="3"/>
  </r>
  <r>
    <n v="353"/>
    <s v="CUSTID 38"/>
    <s v="CUSTTYPE 2"/>
    <x v="4"/>
    <x v="5"/>
    <x v="1"/>
    <s v="PRODID 3"/>
    <x v="2"/>
    <s v="PRODMKT 6"/>
    <x v="5"/>
    <s v=" 16339.62"/>
    <n v="9"/>
    <n v="23519.149999999998"/>
    <n v="211672.34999999998"/>
    <x v="3"/>
  </r>
  <r>
    <n v="354"/>
    <s v="CUSTID 130"/>
    <s v="CUSTTYPE 5"/>
    <x v="2"/>
    <x v="2"/>
    <x v="1"/>
    <s v="PRODID 16"/>
    <x v="2"/>
    <s v="PRODMKT 3"/>
    <x v="12"/>
    <s v=" 10261.9"/>
    <n v="5"/>
    <n v="16978.78"/>
    <n v="84893.9"/>
    <x v="4"/>
  </r>
  <r>
    <n v="355"/>
    <s v="CUSTID 79"/>
    <s v="CUSTTYPE 3"/>
    <x v="0"/>
    <x v="0"/>
    <x v="3"/>
    <s v="PRODID 14"/>
    <x v="1"/>
    <s v="PRODMKT 6"/>
    <x v="17"/>
    <s v=" 11676.5"/>
    <n v="9"/>
    <n v="18682.400000000001"/>
    <n v="168141.6"/>
    <x v="2"/>
  </r>
  <r>
    <n v="356"/>
    <s v="CUSTID 163"/>
    <s v="CUSTTYPE 4"/>
    <x v="1"/>
    <x v="5"/>
    <x v="0"/>
    <s v="PRODID 18"/>
    <x v="0"/>
    <s v="PRODMKT 5"/>
    <x v="2"/>
    <s v=" 3331.2"/>
    <n v="2"/>
    <n v="5218.88"/>
    <n v="10437.76"/>
    <x v="5"/>
  </r>
  <r>
    <n v="357"/>
    <s v="CUSTID 158"/>
    <s v="CUSTTYPE 4"/>
    <x v="2"/>
    <x v="5"/>
    <x v="3"/>
    <s v="PRODID 5"/>
    <x v="2"/>
    <s v="PRODMKT 4"/>
    <x v="14"/>
    <s v=" 7320.88"/>
    <n v="9"/>
    <n v="11634.97"/>
    <n v="104714.73"/>
    <x v="4"/>
  </r>
  <r>
    <n v="358"/>
    <s v="CUSTID 88"/>
    <s v="CUSTTYPE 4"/>
    <x v="1"/>
    <x v="1"/>
    <x v="2"/>
    <s v="PRODID 3"/>
    <x v="2"/>
    <s v="PRODMKT 6"/>
    <x v="5"/>
    <s v=" 16339.62"/>
    <n v="7"/>
    <n v="22033.73"/>
    <n v="154236.10999999999"/>
    <x v="7"/>
  </r>
  <r>
    <n v="359"/>
    <s v="CUSTID 174"/>
    <s v="CUSTTYPE 2"/>
    <x v="0"/>
    <x v="7"/>
    <x v="2"/>
    <s v="PRODID 12"/>
    <x v="0"/>
    <s v="PRODMKT 7"/>
    <x v="4"/>
    <s v=" 14216.94"/>
    <n v="7"/>
    <n v="24692.579999999998"/>
    <n v="172848.06"/>
    <x v="7"/>
  </r>
  <r>
    <n v="360"/>
    <s v="CUSTID 77"/>
    <s v="CUSTTYPE 4"/>
    <x v="3"/>
    <x v="4"/>
    <x v="2"/>
    <s v="PRODID 20"/>
    <x v="2"/>
    <s v="PRODMKT 2"/>
    <x v="15"/>
    <s v=" 11178.16"/>
    <n v="1"/>
    <n v="17565.68"/>
    <n v="17565.68"/>
    <x v="5"/>
  </r>
  <r>
    <n v="361"/>
    <s v="CUSTID 191"/>
    <s v="CUSTTYPE 1"/>
    <x v="1"/>
    <x v="4"/>
    <x v="0"/>
    <s v="PRODID 15"/>
    <x v="2"/>
    <s v="PRODMKT 1"/>
    <x v="10"/>
    <s v=" 7207.5"/>
    <n v="7"/>
    <n v="10811.25"/>
    <n v="75678.75"/>
    <x v="0"/>
  </r>
  <r>
    <n v="362"/>
    <s v="CUSTID 191"/>
    <s v="CUSTTYPE 1"/>
    <x v="1"/>
    <x v="4"/>
    <x v="1"/>
    <s v="PRODID 11"/>
    <x v="2"/>
    <s v="PRODMKT 1"/>
    <x v="3"/>
    <s v=" 11054.83"/>
    <n v="6"/>
    <n v="17425.41"/>
    <n v="104552.45999999999"/>
    <x v="6"/>
  </r>
  <r>
    <n v="363"/>
    <s v="CUSTID 186"/>
    <s v="CUSTTYPE 1"/>
    <x v="3"/>
    <x v="0"/>
    <x v="1"/>
    <s v="PRODID 15"/>
    <x v="2"/>
    <s v="PRODMKT 1"/>
    <x v="10"/>
    <s v=" 7207.5"/>
    <n v="8"/>
    <n v="9881.25"/>
    <n v="79050"/>
    <x v="2"/>
  </r>
  <r>
    <n v="364"/>
    <s v="CUSTID 80"/>
    <s v="CUSTTYPE 1"/>
    <x v="2"/>
    <x v="4"/>
    <x v="0"/>
    <s v="PRODID 1"/>
    <x v="2"/>
    <s v="PRODMKT 2"/>
    <x v="11"/>
    <s v=" 6768.64"/>
    <n v="1"/>
    <n v="9835.6799999999985"/>
    <n v="9835.6799999999985"/>
    <x v="2"/>
  </r>
  <r>
    <n v="365"/>
    <s v="CUSTID 93"/>
    <s v="CUSTTYPE 2"/>
    <x v="4"/>
    <x v="6"/>
    <x v="2"/>
    <s v="PRODID 18"/>
    <x v="0"/>
    <s v="PRODMKT 5"/>
    <x v="2"/>
    <s v=" 3331.2"/>
    <n v="6"/>
    <n v="5052.3200000000006"/>
    <n v="30313.920000000006"/>
    <x v="7"/>
  </r>
  <r>
    <n v="366"/>
    <s v="CUSTID 68"/>
    <s v="CUSTTYPE 1"/>
    <x v="1"/>
    <x v="6"/>
    <x v="3"/>
    <s v="PRODID 6"/>
    <x v="1"/>
    <s v="PRODMKT 2"/>
    <x v="19"/>
    <s v=" 6168.6"/>
    <n v="7"/>
    <n v="8738.85"/>
    <n v="61171.950000000004"/>
    <x v="1"/>
  </r>
  <r>
    <n v="367"/>
    <s v="CUSTID 124"/>
    <s v="CUSTTYPE 2"/>
    <x v="1"/>
    <x v="6"/>
    <x v="1"/>
    <s v="PRODID 10"/>
    <x v="1"/>
    <s v="PRODMKT 3"/>
    <x v="6"/>
    <s v=" 5441.04"/>
    <n v="7"/>
    <n v="7089.84"/>
    <n v="49628.880000000005"/>
    <x v="1"/>
  </r>
  <r>
    <n v="368"/>
    <s v="CUSTID 195"/>
    <s v="CUSTTYPE 1"/>
    <x v="0"/>
    <x v="6"/>
    <x v="3"/>
    <s v="PRODID 17"/>
    <x v="0"/>
    <s v="PRODMKT 7"/>
    <x v="16"/>
    <s v=" 4903.49"/>
    <n v="5"/>
    <n v="8061.67"/>
    <n v="40308.35"/>
    <x v="1"/>
  </r>
  <r>
    <n v="369"/>
    <s v="CUSTID 54"/>
    <s v="CUSTTYPE 4"/>
    <x v="2"/>
    <x v="3"/>
    <x v="0"/>
    <s v="PRODID 7"/>
    <x v="1"/>
    <s v="PRODMKT 2"/>
    <x v="1"/>
    <s v=" 2197.44"/>
    <n v="9"/>
    <n v="3139.2000000000003"/>
    <n v="28252.800000000003"/>
    <x v="2"/>
  </r>
  <r>
    <n v="370"/>
    <s v="CUSTID 9"/>
    <s v="CUSTTYPE 1"/>
    <x v="2"/>
    <x v="1"/>
    <x v="2"/>
    <s v="PRODID 13"/>
    <x v="1"/>
    <s v="PRODMKT 3"/>
    <x v="9"/>
    <s v=" 9077.75"/>
    <n v="9"/>
    <n v="16174.9"/>
    <n v="145574.1"/>
    <x v="3"/>
  </r>
  <r>
    <n v="371"/>
    <s v="CUSTID 22"/>
    <s v="CUSTTYPE 3"/>
    <x v="3"/>
    <x v="2"/>
    <x v="0"/>
    <s v="PRODID 17"/>
    <x v="0"/>
    <s v="PRODMKT 7"/>
    <x v="16"/>
    <s v=" 4903.49"/>
    <n v="2"/>
    <n v="7978.5599999999995"/>
    <n v="15957.119999999999"/>
    <x v="2"/>
  </r>
  <r>
    <n v="372"/>
    <s v="CUSTID 30"/>
    <s v="CUSTTYPE 3"/>
    <x v="2"/>
    <x v="5"/>
    <x v="2"/>
    <s v="PRODID 17"/>
    <x v="0"/>
    <s v="PRODMKT 7"/>
    <x v="16"/>
    <s v=" 4903.49"/>
    <n v="3"/>
    <n v="7895.45"/>
    <n v="23686.35"/>
    <x v="7"/>
  </r>
  <r>
    <n v="373"/>
    <s v="CUSTID 104"/>
    <s v="CUSTTYPE 1"/>
    <x v="0"/>
    <x v="3"/>
    <x v="3"/>
    <s v="PRODID 7"/>
    <x v="1"/>
    <s v="PRODMKT 2"/>
    <x v="1"/>
    <s v=" 2197.44"/>
    <n v="7"/>
    <n v="3069.44"/>
    <n v="21486.080000000002"/>
    <x v="7"/>
  </r>
  <r>
    <n v="374"/>
    <s v="CUSTID 19"/>
    <s v="CUSTTYPE 2"/>
    <x v="4"/>
    <x v="0"/>
    <x v="3"/>
    <s v="PRODID 8"/>
    <x v="0"/>
    <s v="PRODMKT 5"/>
    <x v="8"/>
    <s v=" 7312.8"/>
    <n v="1"/>
    <n v="10747.6"/>
    <n v="10747.6"/>
    <x v="2"/>
  </r>
  <r>
    <n v="375"/>
    <s v="CUSTID 70"/>
    <s v="CUSTTYPE 4"/>
    <x v="2"/>
    <x v="4"/>
    <x v="0"/>
    <s v="PRODID 18"/>
    <x v="0"/>
    <s v="PRODMKT 5"/>
    <x v="2"/>
    <s v=" 3331.2"/>
    <n v="6"/>
    <n v="5218.88"/>
    <n v="31313.279999999999"/>
    <x v="0"/>
  </r>
  <r>
    <n v="376"/>
    <s v="CUSTID 118"/>
    <s v="CUSTTYPE 4"/>
    <x v="4"/>
    <x v="7"/>
    <x v="0"/>
    <s v="PRODID 3"/>
    <x v="2"/>
    <s v="PRODMKT 6"/>
    <x v="5"/>
    <s v=" 16339.62"/>
    <n v="3"/>
    <n v="24509.43"/>
    <n v="73528.290000000008"/>
    <x v="5"/>
  </r>
  <r>
    <n v="377"/>
    <s v="CUSTID 181"/>
    <s v="CUSTTYPE 3"/>
    <x v="1"/>
    <x v="2"/>
    <x v="3"/>
    <s v="PRODID 4"/>
    <x v="0"/>
    <s v="PRODMKT 4"/>
    <x v="0"/>
    <s v=" 13080.96"/>
    <n v="2"/>
    <n v="18190.71"/>
    <n v="36381.42"/>
    <x v="3"/>
  </r>
  <r>
    <n v="378"/>
    <s v="CUSTID 27"/>
    <s v="CUSTTYPE 4"/>
    <x v="4"/>
    <x v="7"/>
    <x v="0"/>
    <s v="PRODID 6"/>
    <x v="1"/>
    <s v="PRODMKT 2"/>
    <x v="19"/>
    <s v=" 6168.6"/>
    <n v="6"/>
    <n v="10075.379999999999"/>
    <n v="60452.28"/>
    <x v="7"/>
  </r>
  <r>
    <n v="379"/>
    <s v="CUSTID 68"/>
    <s v="CUSTTYPE 1"/>
    <x v="1"/>
    <x v="6"/>
    <x v="0"/>
    <s v="PRODID 14"/>
    <x v="1"/>
    <s v="PRODMKT 6"/>
    <x v="17"/>
    <s v=" 11676.5"/>
    <n v="4"/>
    <n v="18682.400000000001"/>
    <n v="74729.600000000006"/>
    <x v="2"/>
  </r>
  <r>
    <n v="380"/>
    <s v="CUSTID 39"/>
    <s v="CUSTTYPE 5"/>
    <x v="0"/>
    <x v="5"/>
    <x v="2"/>
    <s v="PRODID 12"/>
    <x v="0"/>
    <s v="PRODMKT 7"/>
    <x v="4"/>
    <s v=" 14216.94"/>
    <n v="8"/>
    <n v="22946.639999999999"/>
    <n v="183573.12"/>
    <x v="3"/>
  </r>
  <r>
    <n v="381"/>
    <s v="CUSTID 182"/>
    <s v="CUSTTYPE 3"/>
    <x v="4"/>
    <x v="7"/>
    <x v="1"/>
    <s v="PRODID 17"/>
    <x v="0"/>
    <s v="PRODMKT 7"/>
    <x v="16"/>
    <s v=" 4903.49"/>
    <n v="3"/>
    <n v="7729.23"/>
    <n v="23187.69"/>
    <x v="0"/>
  </r>
  <r>
    <n v="382"/>
    <s v="CUSTID 146"/>
    <s v="CUSTTYPE 4"/>
    <x v="2"/>
    <x v="2"/>
    <x v="1"/>
    <s v="PRODID 7"/>
    <x v="1"/>
    <s v="PRODMKT 2"/>
    <x v="1"/>
    <s v=" 2197.44"/>
    <n v="8"/>
    <n v="3034.56"/>
    <n v="24276.48"/>
    <x v="1"/>
  </r>
  <r>
    <n v="383"/>
    <s v="CUSTID 177"/>
    <s v="CUSTTYPE 1"/>
    <x v="0"/>
    <x v="2"/>
    <x v="1"/>
    <s v="PRODID 9"/>
    <x v="0"/>
    <s v="PRODMKT 6"/>
    <x v="7"/>
    <s v=" 13551.3"/>
    <n v="2"/>
    <n v="16648.739999999998"/>
    <n v="33297.479999999996"/>
    <x v="2"/>
  </r>
  <r>
    <n v="384"/>
    <s v="CUSTID 152"/>
    <s v="CUSTTYPE 3"/>
    <x v="2"/>
    <x v="4"/>
    <x v="3"/>
    <s v="PRODID 13"/>
    <x v="1"/>
    <s v="PRODMKT 3"/>
    <x v="9"/>
    <s v=" 9077.75"/>
    <n v="3"/>
    <n v="16174.9"/>
    <n v="48524.7"/>
    <x v="6"/>
  </r>
  <r>
    <n v="385"/>
    <s v="CUSTID 179"/>
    <s v="CUSTTYPE 4"/>
    <x v="2"/>
    <x v="1"/>
    <x v="2"/>
    <s v="PRODID 18"/>
    <x v="0"/>
    <s v="PRODMKT 5"/>
    <x v="2"/>
    <s v=" 3331.2"/>
    <n v="6"/>
    <n v="4941.28"/>
    <n v="29647.68"/>
    <x v="0"/>
  </r>
  <r>
    <n v="386"/>
    <s v="CUSTID 171"/>
    <s v="CUSTTYPE 5"/>
    <x v="1"/>
    <x v="2"/>
    <x v="0"/>
    <s v="PRODID 11"/>
    <x v="2"/>
    <s v="PRODMKT 1"/>
    <x v="3"/>
    <s v=" 11054.83"/>
    <n v="6"/>
    <n v="18174.89"/>
    <n v="109049.34"/>
    <x v="2"/>
  </r>
  <r>
    <n v="387"/>
    <s v="CUSTID 149"/>
    <s v="CUSTTYPE 1"/>
    <x v="4"/>
    <x v="5"/>
    <x v="0"/>
    <s v="PRODID 20"/>
    <x v="2"/>
    <s v="PRODMKT 2"/>
    <x v="15"/>
    <s v=" 11178.16"/>
    <n v="4"/>
    <n v="16966.849999999999"/>
    <n v="67867.399999999994"/>
    <x v="6"/>
  </r>
  <r>
    <n v="388"/>
    <s v="CUSTID 145"/>
    <s v="CUSTTYPE 1"/>
    <x v="0"/>
    <x v="4"/>
    <x v="2"/>
    <s v="PRODID 7"/>
    <x v="1"/>
    <s v="PRODMKT 2"/>
    <x v="1"/>
    <s v=" 2197.44"/>
    <n v="4"/>
    <n v="3278.72"/>
    <n v="13114.88"/>
    <x v="6"/>
  </r>
  <r>
    <n v="389"/>
    <s v="CUSTID 49"/>
    <s v="CUSTTYPE 3"/>
    <x v="0"/>
    <x v="3"/>
    <x v="0"/>
    <s v="PRODID 3"/>
    <x v="2"/>
    <s v="PRODMKT 6"/>
    <x v="5"/>
    <s v=" 16339.62"/>
    <n v="1"/>
    <n v="23519.149999999998"/>
    <n v="23519.149999999998"/>
    <x v="5"/>
  </r>
  <r>
    <n v="390"/>
    <s v="CUSTID 50"/>
    <s v="CUSTTYPE 2"/>
    <x v="4"/>
    <x v="3"/>
    <x v="0"/>
    <s v="PRODID 14"/>
    <x v="1"/>
    <s v="PRODMKT 6"/>
    <x v="17"/>
    <s v=" 11676.5"/>
    <n v="4"/>
    <n v="20805.399999999998"/>
    <n v="83221.599999999991"/>
    <x v="4"/>
  </r>
  <r>
    <n v="391"/>
    <s v="CUSTID 108"/>
    <s v="CUSTTYPE 3"/>
    <x v="0"/>
    <x v="2"/>
    <x v="2"/>
    <s v="PRODID 15"/>
    <x v="2"/>
    <s v="PRODMKT 1"/>
    <x v="10"/>
    <s v=" 7207.5"/>
    <n v="9"/>
    <n v="11508.75"/>
    <n v="103578.75"/>
    <x v="2"/>
  </r>
  <r>
    <n v="392"/>
    <s v="CUSTID 188"/>
    <s v="CUSTTYPE 3"/>
    <x v="0"/>
    <x v="0"/>
    <x v="2"/>
    <s v="PRODID 3"/>
    <x v="2"/>
    <s v="PRODMKT 6"/>
    <x v="5"/>
    <s v=" 16339.62"/>
    <n v="3"/>
    <n v="21043.45"/>
    <n v="63130.350000000006"/>
    <x v="7"/>
  </r>
  <r>
    <n v="393"/>
    <s v="CUSTID 76"/>
    <s v="CUSTTYPE 1"/>
    <x v="2"/>
    <x v="1"/>
    <x v="0"/>
    <s v="PRODID 4"/>
    <x v="0"/>
    <s v="PRODMKT 4"/>
    <x v="0"/>
    <s v=" 13080.96"/>
    <n v="9"/>
    <n v="18190.71"/>
    <n v="163716.38999999998"/>
    <x v="0"/>
  </r>
  <r>
    <n v="394"/>
    <s v="CUSTID 19"/>
    <s v="CUSTTYPE 2"/>
    <x v="4"/>
    <x v="0"/>
    <x v="1"/>
    <s v="PRODID 17"/>
    <x v="0"/>
    <s v="PRODMKT 7"/>
    <x v="16"/>
    <s v=" 4903.49"/>
    <n v="3"/>
    <n v="7729.23"/>
    <n v="23187.69"/>
    <x v="2"/>
  </r>
  <r>
    <n v="395"/>
    <s v="CUSTID 93"/>
    <s v="CUSTTYPE 2"/>
    <x v="4"/>
    <x v="6"/>
    <x v="0"/>
    <s v="PRODID 7"/>
    <x v="1"/>
    <s v="PRODMKT 2"/>
    <x v="1"/>
    <s v=" 2197.44"/>
    <n v="3"/>
    <n v="3069.44"/>
    <n v="9208.32"/>
    <x v="4"/>
  </r>
  <r>
    <n v="396"/>
    <s v="CUSTID 113"/>
    <s v="CUSTTYPE 5"/>
    <x v="1"/>
    <x v="4"/>
    <x v="1"/>
    <s v="PRODID 1"/>
    <x v="2"/>
    <s v="PRODMKT 2"/>
    <x v="11"/>
    <s v=" 6768.64"/>
    <n v="2"/>
    <n v="9306.8799999999992"/>
    <n v="18613.759999999998"/>
    <x v="5"/>
  </r>
  <r>
    <n v="397"/>
    <s v="CUSTID 180"/>
    <s v="CUSTTYPE 5"/>
    <x v="1"/>
    <x v="2"/>
    <x v="2"/>
    <s v="PRODID 13"/>
    <x v="1"/>
    <s v="PRODMKT 3"/>
    <x v="9"/>
    <s v=" 9077.75"/>
    <n v="9"/>
    <n v="14689.45"/>
    <n v="132205.05000000002"/>
    <x v="1"/>
  </r>
  <r>
    <n v="398"/>
    <s v="CUSTID 73"/>
    <s v="CUSTTYPE 5"/>
    <x v="0"/>
    <x v="6"/>
    <x v="2"/>
    <s v="PRODID 19"/>
    <x v="0"/>
    <s v="PRODMKT 4"/>
    <x v="18"/>
    <s v=" 4748.85"/>
    <n v="3"/>
    <n v="7006.5"/>
    <n v="21019.5"/>
    <x v="3"/>
  </r>
  <r>
    <n v="399"/>
    <s v="CUSTID 123"/>
    <s v="CUSTTYPE 5"/>
    <x v="0"/>
    <x v="0"/>
    <x v="3"/>
    <s v="PRODID 17"/>
    <x v="0"/>
    <s v="PRODMKT 7"/>
    <x v="16"/>
    <s v=" 4903.49"/>
    <n v="8"/>
    <n v="7396.79"/>
    <n v="59174.32"/>
    <x v="5"/>
  </r>
  <r>
    <n v="400"/>
    <s v="CUSTID 99"/>
    <s v="CUSTTYPE 2"/>
    <x v="1"/>
    <x v="2"/>
    <x v="2"/>
    <s v="PRODID 5"/>
    <x v="2"/>
    <s v="PRODMKT 4"/>
    <x v="14"/>
    <s v=" 7320.88"/>
    <n v="2"/>
    <n v="12811.539999999999"/>
    <n v="25623.079999999998"/>
    <x v="1"/>
  </r>
  <r>
    <n v="401"/>
    <s v="CUSTID 76"/>
    <s v="CUSTTYPE 1"/>
    <x v="2"/>
    <x v="1"/>
    <x v="2"/>
    <s v="PRODID 18"/>
    <x v="0"/>
    <s v="PRODMKT 5"/>
    <x v="2"/>
    <s v=" 3331.2"/>
    <n v="1"/>
    <n v="5440.96"/>
    <n v="5440.96"/>
    <x v="2"/>
  </r>
  <r>
    <n v="402"/>
    <s v="CUSTID 111"/>
    <s v="CUSTTYPE 2"/>
    <x v="1"/>
    <x v="4"/>
    <x v="1"/>
    <s v="PRODID 9"/>
    <x v="0"/>
    <s v="PRODMKT 6"/>
    <x v="7"/>
    <s v=" 13551.3"/>
    <n v="8"/>
    <n v="16842.329999999998"/>
    <n v="134738.63999999998"/>
    <x v="0"/>
  </r>
  <r>
    <n v="403"/>
    <s v="CUSTID 137"/>
    <s v="CUSTTYPE 1"/>
    <x v="3"/>
    <x v="3"/>
    <x v="3"/>
    <s v="PRODID 7"/>
    <x v="1"/>
    <s v="PRODMKT 2"/>
    <x v="1"/>
    <s v=" 2197.44"/>
    <n v="2"/>
    <n v="2964.7999999999997"/>
    <n v="5929.5999999999995"/>
    <x v="7"/>
  </r>
  <r>
    <n v="404"/>
    <s v="CUSTID 11"/>
    <s v="CUSTTYPE 3"/>
    <x v="4"/>
    <x v="6"/>
    <x v="3"/>
    <s v="PRODID 16"/>
    <x v="2"/>
    <s v="PRODMKT 3"/>
    <x v="12"/>
    <s v=" 10261.9"/>
    <n v="9"/>
    <n v="16419.04"/>
    <n v="147771.36000000002"/>
    <x v="7"/>
  </r>
  <r>
    <n v="405"/>
    <s v="CUSTID 116"/>
    <s v="CUSTTYPE 4"/>
    <x v="3"/>
    <x v="6"/>
    <x v="0"/>
    <s v="PRODID 16"/>
    <x v="2"/>
    <s v="PRODMKT 3"/>
    <x v="12"/>
    <s v=" 10261.9"/>
    <n v="4"/>
    <n v="17725.099999999999"/>
    <n v="70900.399999999994"/>
    <x v="2"/>
  </r>
  <r>
    <n v="406"/>
    <s v="CUSTID 45"/>
    <s v="CUSTTYPE 4"/>
    <x v="1"/>
    <x v="1"/>
    <x v="0"/>
    <s v="PRODID 1"/>
    <x v="2"/>
    <s v="PRODMKT 2"/>
    <x v="11"/>
    <s v=" 6768.64"/>
    <n v="5"/>
    <n v="10152.959999999999"/>
    <n v="50764.799999999996"/>
    <x v="1"/>
  </r>
  <r>
    <n v="407"/>
    <s v="CUSTID 25"/>
    <s v="CUSTTYPE 5"/>
    <x v="0"/>
    <x v="4"/>
    <x v="0"/>
    <s v="PRODID 2"/>
    <x v="0"/>
    <s v="PRODMKT 5"/>
    <x v="13"/>
    <s v=" 11952.06"/>
    <n v="7"/>
    <n v="18134.16"/>
    <n v="126939.12"/>
    <x v="3"/>
  </r>
  <r>
    <n v="408"/>
    <s v="CUSTID 195"/>
    <s v="CUSTTYPE 1"/>
    <x v="0"/>
    <x v="6"/>
    <x v="1"/>
    <s v="PRODID 3"/>
    <x v="2"/>
    <s v="PRODMKT 6"/>
    <x v="5"/>
    <s v=" 16339.62"/>
    <n v="1"/>
    <n v="21538.59"/>
    <n v="21538.59"/>
    <x v="3"/>
  </r>
  <r>
    <n v="409"/>
    <s v="CUSTID 167"/>
    <s v="CUSTTYPE 4"/>
    <x v="4"/>
    <x v="3"/>
    <x v="3"/>
    <s v="PRODID 17"/>
    <x v="0"/>
    <s v="PRODMKT 7"/>
    <x v="16"/>
    <s v=" 4903.49"/>
    <n v="4"/>
    <n v="7396.79"/>
    <n v="29587.16"/>
    <x v="4"/>
  </r>
  <r>
    <n v="410"/>
    <s v="CUSTID 141"/>
    <s v="CUSTTYPE 2"/>
    <x v="3"/>
    <x v="4"/>
    <x v="1"/>
    <s v="PRODID 10"/>
    <x v="1"/>
    <s v="PRODMKT 3"/>
    <x v="6"/>
    <s v=" 5441.04"/>
    <n v="4"/>
    <n v="7914.24"/>
    <n v="31656.959999999999"/>
    <x v="5"/>
  </r>
  <r>
    <n v="411"/>
    <s v="CUSTID 93"/>
    <s v="CUSTTYPE 2"/>
    <x v="4"/>
    <x v="6"/>
    <x v="2"/>
    <s v="PRODID 12"/>
    <x v="0"/>
    <s v="PRODMKT 7"/>
    <x v="4"/>
    <s v=" 14216.94"/>
    <n v="5"/>
    <n v="23445.48"/>
    <n v="117227.4"/>
    <x v="1"/>
  </r>
  <r>
    <n v="412"/>
    <s v="CUSTID 3"/>
    <s v="CUSTTYPE 3"/>
    <x v="0"/>
    <x v="6"/>
    <x v="1"/>
    <s v="PRODID 4"/>
    <x v="0"/>
    <s v="PRODMKT 4"/>
    <x v="0"/>
    <s v=" 13080.96"/>
    <n v="7"/>
    <n v="19825.829999999998"/>
    <n v="138780.81"/>
    <x v="6"/>
  </r>
  <r>
    <n v="413"/>
    <s v="CUSTID 53"/>
    <s v="CUSTTYPE 5"/>
    <x v="4"/>
    <x v="1"/>
    <x v="2"/>
    <s v="PRODID 6"/>
    <x v="1"/>
    <s v="PRODMKT 2"/>
    <x v="19"/>
    <s v=" 6168.6"/>
    <n v="9"/>
    <n v="9047.2800000000007"/>
    <n v="81425.52"/>
    <x v="4"/>
  </r>
  <r>
    <n v="414"/>
    <s v="CUSTID 127"/>
    <s v="CUSTTYPE 1"/>
    <x v="4"/>
    <x v="2"/>
    <x v="2"/>
    <s v="PRODID 12"/>
    <x v="0"/>
    <s v="PRODMKT 7"/>
    <x v="4"/>
    <s v=" 14216.94"/>
    <n v="7"/>
    <n v="23944.32"/>
    <n v="167610.23999999999"/>
    <x v="0"/>
  </r>
  <r>
    <n v="415"/>
    <s v="CUSTID 137"/>
    <s v="CUSTTYPE 1"/>
    <x v="3"/>
    <x v="3"/>
    <x v="0"/>
    <s v="PRODID 16"/>
    <x v="2"/>
    <s v="PRODMKT 3"/>
    <x v="12"/>
    <s v=" 10261.9"/>
    <n v="1"/>
    <n v="17165.36"/>
    <n v="17165.36"/>
    <x v="2"/>
  </r>
  <r>
    <n v="416"/>
    <s v="CUSTID 168"/>
    <s v="CUSTTYPE 3"/>
    <x v="1"/>
    <x v="5"/>
    <x v="3"/>
    <s v="PRODID 5"/>
    <x v="2"/>
    <s v="PRODMKT 4"/>
    <x v="14"/>
    <s v=" 7320.88"/>
    <n v="5"/>
    <n v="11504.24"/>
    <n v="57521.2"/>
    <x v="0"/>
  </r>
  <r>
    <n v="417"/>
    <s v="CUSTID 97"/>
    <s v="CUSTTYPE 5"/>
    <x v="0"/>
    <x v="2"/>
    <x v="2"/>
    <s v="PRODID 19"/>
    <x v="0"/>
    <s v="PRODMKT 4"/>
    <x v="18"/>
    <s v=" 4748.85"/>
    <n v="7"/>
    <n v="6928.6500000000005"/>
    <n v="48500.55"/>
    <x v="5"/>
  </r>
  <r>
    <n v="418"/>
    <s v="CUSTID 61"/>
    <s v="CUSTTYPE 1"/>
    <x v="4"/>
    <x v="2"/>
    <x v="1"/>
    <s v="PRODID 19"/>
    <x v="0"/>
    <s v="PRODMKT 4"/>
    <x v="18"/>
    <s v=" 4748.85"/>
    <n v="7"/>
    <n v="7395.75"/>
    <n v="51770.25"/>
    <x v="2"/>
  </r>
  <r>
    <n v="419"/>
    <s v="CUSTID 40"/>
    <s v="CUSTTYPE 5"/>
    <x v="1"/>
    <x v="7"/>
    <x v="0"/>
    <s v="PRODID 4"/>
    <x v="0"/>
    <s v="PRODMKT 4"/>
    <x v="0"/>
    <s v=" 13080.96"/>
    <n v="1"/>
    <n v="17781.93"/>
    <n v="17781.93"/>
    <x v="7"/>
  </r>
  <r>
    <n v="420"/>
    <s v="CUSTID 114"/>
    <s v="CUSTTYPE 3"/>
    <x v="4"/>
    <x v="3"/>
    <x v="3"/>
    <s v="PRODID 7"/>
    <x v="1"/>
    <s v="PRODMKT 2"/>
    <x v="1"/>
    <s v=" 2197.44"/>
    <n v="9"/>
    <n v="3348.48"/>
    <n v="30136.32"/>
    <x v="1"/>
  </r>
  <r>
    <n v="421"/>
    <s v="CUSTID 4"/>
    <s v="CUSTTYPE 1"/>
    <x v="2"/>
    <x v="2"/>
    <x v="3"/>
    <s v="PRODID 4"/>
    <x v="0"/>
    <s v="PRODMKT 4"/>
    <x v="0"/>
    <s v=" 13080.96"/>
    <n v="6"/>
    <n v="19417.05"/>
    <n v="116502.29999999999"/>
    <x v="3"/>
  </r>
  <r>
    <n v="422"/>
    <s v="CUSTID 72"/>
    <s v="CUSTTYPE 4"/>
    <x v="2"/>
    <x v="7"/>
    <x v="1"/>
    <s v="PRODID 9"/>
    <x v="0"/>
    <s v="PRODMKT 6"/>
    <x v="7"/>
    <s v=" 13551.3"/>
    <n v="8"/>
    <n v="18391.05"/>
    <n v="147128.4"/>
    <x v="3"/>
  </r>
  <r>
    <n v="423"/>
    <s v="CUSTID 118"/>
    <s v="CUSTTYPE 4"/>
    <x v="4"/>
    <x v="7"/>
    <x v="2"/>
    <s v="PRODID 17"/>
    <x v="0"/>
    <s v="PRODMKT 7"/>
    <x v="16"/>
    <s v=" 4903.49"/>
    <n v="9"/>
    <n v="7646.12"/>
    <n v="68815.08"/>
    <x v="2"/>
  </r>
  <r>
    <n v="424"/>
    <s v="CUSTID 185"/>
    <s v="CUSTTYPE 4"/>
    <x v="4"/>
    <x v="7"/>
    <x v="0"/>
    <s v="PRODID 9"/>
    <x v="0"/>
    <s v="PRODMKT 6"/>
    <x v="7"/>
    <s v=" 13551.3"/>
    <n v="1"/>
    <n v="18391.05"/>
    <n v="18391.05"/>
    <x v="3"/>
  </r>
  <r>
    <n v="425"/>
    <s v="CUSTID 189"/>
    <s v="CUSTTYPE 5"/>
    <x v="2"/>
    <x v="5"/>
    <x v="1"/>
    <s v="PRODID 7"/>
    <x v="1"/>
    <s v="PRODMKT 2"/>
    <x v="1"/>
    <s v=" 2197.44"/>
    <n v="7"/>
    <n v="3174.08"/>
    <n v="22218.559999999998"/>
    <x v="7"/>
  </r>
  <r>
    <n v="426"/>
    <s v="CUSTID 120"/>
    <s v="CUSTTYPE 3"/>
    <x v="0"/>
    <x v="5"/>
    <x v="2"/>
    <s v="PRODID 10"/>
    <x v="1"/>
    <s v="PRODMKT 3"/>
    <x v="6"/>
    <s v=" 5441.04"/>
    <n v="8"/>
    <n v="8161.5599999999995"/>
    <n v="65292.479999999996"/>
    <x v="5"/>
  </r>
  <r>
    <n v="427"/>
    <s v="CUSTID 139"/>
    <s v="CUSTTYPE 5"/>
    <x v="0"/>
    <x v="3"/>
    <x v="0"/>
    <s v="PRODID 9"/>
    <x v="0"/>
    <s v="PRODMKT 6"/>
    <x v="7"/>
    <s v=" 13551.3"/>
    <n v="6"/>
    <n v="18971.82"/>
    <n v="113830.92"/>
    <x v="5"/>
  </r>
  <r>
    <n v="428"/>
    <s v="CUSTID 31"/>
    <s v="CUSTTYPE 3"/>
    <x v="2"/>
    <x v="7"/>
    <x v="1"/>
    <s v="PRODID 11"/>
    <x v="2"/>
    <s v="PRODMKT 1"/>
    <x v="3"/>
    <s v=" 11054.83"/>
    <n v="9"/>
    <n v="17800.149999999998"/>
    <n v="160201.34999999998"/>
    <x v="0"/>
  </r>
  <r>
    <n v="429"/>
    <s v="CUSTID 170"/>
    <s v="CUSTTYPE 2"/>
    <x v="0"/>
    <x v="2"/>
    <x v="1"/>
    <s v="PRODID 5"/>
    <x v="2"/>
    <s v="PRODMKT 4"/>
    <x v="14"/>
    <s v=" 7320.88"/>
    <n v="5"/>
    <n v="12288.619999999999"/>
    <n v="61443.099999999991"/>
    <x v="5"/>
  </r>
  <r>
    <n v="430"/>
    <s v="CUSTID 54"/>
    <s v="CUSTTYPE 4"/>
    <x v="2"/>
    <x v="3"/>
    <x v="2"/>
    <s v="PRODID 16"/>
    <x v="2"/>
    <s v="PRODMKT 3"/>
    <x v="12"/>
    <s v=" 10261.9"/>
    <n v="1"/>
    <n v="17911.68"/>
    <n v="17911.68"/>
    <x v="0"/>
  </r>
  <r>
    <n v="431"/>
    <s v="CUSTID 36"/>
    <s v="CUSTTYPE 2"/>
    <x v="1"/>
    <x v="6"/>
    <x v="0"/>
    <s v="PRODID 14"/>
    <x v="1"/>
    <s v="PRODMKT 6"/>
    <x v="17"/>
    <s v=" 11676.5"/>
    <n v="7"/>
    <n v="18045.5"/>
    <n v="126318.5"/>
    <x v="2"/>
  </r>
  <r>
    <n v="432"/>
    <s v="CUSTID 35"/>
    <s v="CUSTTYPE 3"/>
    <x v="1"/>
    <x v="2"/>
    <x v="2"/>
    <s v="PRODID 20"/>
    <x v="2"/>
    <s v="PRODMKT 2"/>
    <x v="15"/>
    <s v=" 11178.16"/>
    <n v="6"/>
    <n v="17565.68"/>
    <n v="105394.08"/>
    <x v="5"/>
  </r>
  <r>
    <n v="433"/>
    <s v="CUSTID 22"/>
    <s v="CUSTTYPE 3"/>
    <x v="3"/>
    <x v="2"/>
    <x v="1"/>
    <s v="PRODID 12"/>
    <x v="0"/>
    <s v="PRODMKT 7"/>
    <x v="4"/>
    <s v=" 14216.94"/>
    <n v="8"/>
    <n v="23694.899999999998"/>
    <n v="189559.19999999998"/>
    <x v="7"/>
  </r>
  <r>
    <n v="434"/>
    <s v="CUSTID 100"/>
    <s v="CUSTTYPE 2"/>
    <x v="3"/>
    <x v="5"/>
    <x v="2"/>
    <s v="PRODID 9"/>
    <x v="0"/>
    <s v="PRODMKT 6"/>
    <x v="7"/>
    <s v=" 13551.3"/>
    <n v="1"/>
    <n v="17035.920000000002"/>
    <n v="17035.920000000002"/>
    <x v="0"/>
  </r>
  <r>
    <n v="435"/>
    <s v="CUSTID 116"/>
    <s v="CUSTTYPE 4"/>
    <x v="3"/>
    <x v="6"/>
    <x v="0"/>
    <s v="PRODID 14"/>
    <x v="1"/>
    <s v="PRODMKT 6"/>
    <x v="17"/>
    <s v=" 11676.5"/>
    <n v="6"/>
    <n v="19531.600000000002"/>
    <n v="117189.6"/>
    <x v="4"/>
  </r>
  <r>
    <n v="436"/>
    <s v="CUSTID 54"/>
    <s v="CUSTTYPE 4"/>
    <x v="2"/>
    <x v="3"/>
    <x v="2"/>
    <s v="PRODID 5"/>
    <x v="2"/>
    <s v="PRODMKT 4"/>
    <x v="14"/>
    <s v=" 7320.88"/>
    <n v="3"/>
    <n v="11373.51"/>
    <n v="34120.53"/>
    <x v="1"/>
  </r>
  <r>
    <n v="437"/>
    <s v="CUSTID 110"/>
    <s v="CUSTTYPE 5"/>
    <x v="3"/>
    <x v="7"/>
    <x v="2"/>
    <s v="PRODID 9"/>
    <x v="0"/>
    <s v="PRODMKT 6"/>
    <x v="7"/>
    <s v=" 13551.3"/>
    <n v="4"/>
    <n v="18971.82"/>
    <n v="75887.28"/>
    <x v="0"/>
  </r>
  <r>
    <n v="438"/>
    <s v="CUSTID 190"/>
    <s v="CUSTTYPE 3"/>
    <x v="0"/>
    <x v="0"/>
    <x v="1"/>
    <s v="PRODID 6"/>
    <x v="1"/>
    <s v="PRODMKT 2"/>
    <x v="19"/>
    <s v=" 6168.6"/>
    <n v="6"/>
    <n v="9561.33"/>
    <n v="57367.979999999996"/>
    <x v="3"/>
  </r>
  <r>
    <n v="439"/>
    <s v="CUSTID 8"/>
    <s v="CUSTTYPE 1"/>
    <x v="0"/>
    <x v="0"/>
    <x v="0"/>
    <s v="PRODID 18"/>
    <x v="0"/>
    <s v="PRODMKT 5"/>
    <x v="2"/>
    <s v=" 3331.2"/>
    <n v="3"/>
    <n v="4774.72"/>
    <n v="14324.16"/>
    <x v="3"/>
  </r>
  <r>
    <n v="440"/>
    <s v="CUSTID 107"/>
    <s v="CUSTTYPE 2"/>
    <x v="1"/>
    <x v="0"/>
    <x v="3"/>
    <s v="PRODID 9"/>
    <x v="0"/>
    <s v="PRODMKT 6"/>
    <x v="7"/>
    <s v=" 13551.3"/>
    <n v="4"/>
    <n v="18778.23"/>
    <n v="75112.92"/>
    <x v="3"/>
  </r>
  <r>
    <n v="441"/>
    <s v="CUSTID 199"/>
    <s v="CUSTTYPE 2"/>
    <x v="4"/>
    <x v="0"/>
    <x v="2"/>
    <s v="PRODID 7"/>
    <x v="1"/>
    <s v="PRODMKT 2"/>
    <x v="1"/>
    <s v=" 2197.44"/>
    <n v="5"/>
    <n v="3418.24"/>
    <n v="17091.199999999997"/>
    <x v="0"/>
  </r>
  <r>
    <n v="442"/>
    <s v="CUSTID 175"/>
    <s v="CUSTTYPE 1"/>
    <x v="0"/>
    <x v="0"/>
    <x v="0"/>
    <s v="PRODID 2"/>
    <x v="0"/>
    <s v="PRODMKT 5"/>
    <x v="13"/>
    <s v=" 11952.06"/>
    <n v="9"/>
    <n v="19782.719999999998"/>
    <n v="178044.47999999998"/>
    <x v="0"/>
  </r>
  <r>
    <n v="443"/>
    <s v="CUSTID 160"/>
    <s v="CUSTTYPE 3"/>
    <x v="2"/>
    <x v="3"/>
    <x v="3"/>
    <s v="PRODID 6"/>
    <x v="1"/>
    <s v="PRODMKT 2"/>
    <x v="19"/>
    <s v=" 6168.6"/>
    <n v="9"/>
    <n v="9047.2800000000007"/>
    <n v="81425.52"/>
    <x v="6"/>
  </r>
  <r>
    <n v="444"/>
    <s v="CUSTID 63"/>
    <s v="CUSTTYPE 1"/>
    <x v="4"/>
    <x v="3"/>
    <x v="2"/>
    <s v="PRODID 20"/>
    <x v="2"/>
    <s v="PRODMKT 2"/>
    <x v="15"/>
    <s v=" 11178.16"/>
    <n v="9"/>
    <n v="19362.169999999998"/>
    <n v="174259.52999999997"/>
    <x v="4"/>
  </r>
  <r>
    <n v="445"/>
    <s v="CUSTID 191"/>
    <s v="CUSTTYPE 1"/>
    <x v="1"/>
    <x v="4"/>
    <x v="3"/>
    <s v="PRODID 20"/>
    <x v="2"/>
    <s v="PRODMKT 2"/>
    <x v="15"/>
    <s v=" 11178.16"/>
    <n v="3"/>
    <n v="19761.39"/>
    <n v="59284.17"/>
    <x v="5"/>
  </r>
  <r>
    <n v="446"/>
    <s v="CUSTID 13"/>
    <s v="CUSTTYPE 1"/>
    <x v="2"/>
    <x v="6"/>
    <x v="1"/>
    <s v="PRODID 5"/>
    <x v="2"/>
    <s v="PRODMKT 4"/>
    <x v="14"/>
    <s v=" 7320.88"/>
    <n v="6"/>
    <n v="11504.24"/>
    <n v="69025.440000000002"/>
    <x v="7"/>
  </r>
  <r>
    <n v="447"/>
    <s v="CUSTID 20"/>
    <s v="CUSTTYPE 4"/>
    <x v="0"/>
    <x v="1"/>
    <x v="2"/>
    <s v="PRODID 15"/>
    <x v="2"/>
    <s v="PRODMKT 1"/>
    <x v="10"/>
    <s v=" 7207.5"/>
    <n v="6"/>
    <n v="9881.25"/>
    <n v="59287.5"/>
    <x v="5"/>
  </r>
  <r>
    <n v="448"/>
    <s v="CUSTID 113"/>
    <s v="CUSTTYPE 5"/>
    <x v="1"/>
    <x v="4"/>
    <x v="3"/>
    <s v="PRODID 4"/>
    <x v="0"/>
    <s v="PRODMKT 4"/>
    <x v="0"/>
    <s v=" 13080.96"/>
    <n v="1"/>
    <n v="18395.100000000002"/>
    <n v="18395.100000000002"/>
    <x v="4"/>
  </r>
  <r>
    <n v="449"/>
    <s v="CUSTID 89"/>
    <s v="CUSTTYPE 4"/>
    <x v="0"/>
    <x v="3"/>
    <x v="2"/>
    <s v="PRODID 18"/>
    <x v="0"/>
    <s v="PRODMKT 5"/>
    <x v="2"/>
    <s v=" 3331.2"/>
    <n v="3"/>
    <n v="4996.8"/>
    <n v="14990.400000000001"/>
    <x v="7"/>
  </r>
  <r>
    <n v="450"/>
    <s v="CUSTID 54"/>
    <s v="CUSTTYPE 4"/>
    <x v="2"/>
    <x v="3"/>
    <x v="2"/>
    <s v="PRODID 2"/>
    <x v="0"/>
    <s v="PRODMKT 5"/>
    <x v="13"/>
    <s v=" 11952.06"/>
    <n v="6"/>
    <n v="19164.509999999998"/>
    <n v="114987.06"/>
    <x v="3"/>
  </r>
  <r>
    <n v="451"/>
    <s v="CUSTID 143"/>
    <s v="CUSTTYPE 4"/>
    <x v="2"/>
    <x v="3"/>
    <x v="3"/>
    <s v="PRODID 10"/>
    <x v="1"/>
    <s v="PRODMKT 3"/>
    <x v="6"/>
    <s v=" 5441.04"/>
    <n v="4"/>
    <n v="7007.4"/>
    <n v="28029.599999999999"/>
    <x v="5"/>
  </r>
  <r>
    <n v="452"/>
    <s v="CUSTID 146"/>
    <s v="CUSTTYPE 4"/>
    <x v="2"/>
    <x v="2"/>
    <x v="3"/>
    <s v="PRODID 6"/>
    <x v="1"/>
    <s v="PRODMKT 2"/>
    <x v="19"/>
    <s v=" 6168.6"/>
    <n v="1"/>
    <n v="8738.85"/>
    <n v="8738.85"/>
    <x v="7"/>
  </r>
  <r>
    <n v="453"/>
    <s v="CUSTID 189"/>
    <s v="CUSTTYPE 5"/>
    <x v="2"/>
    <x v="5"/>
    <x v="3"/>
    <s v="PRODID 19"/>
    <x v="0"/>
    <s v="PRODMKT 4"/>
    <x v="18"/>
    <s v=" 4748.85"/>
    <n v="9"/>
    <n v="6850.8"/>
    <n v="61657.200000000004"/>
    <x v="5"/>
  </r>
  <r>
    <n v="454"/>
    <s v="CUSTID 93"/>
    <s v="CUSTTYPE 2"/>
    <x v="4"/>
    <x v="6"/>
    <x v="1"/>
    <s v="PRODID 20"/>
    <x v="2"/>
    <s v="PRODMKT 2"/>
    <x v="15"/>
    <s v=" 11178.16"/>
    <n v="1"/>
    <n v="18364.12"/>
    <n v="18364.12"/>
    <x v="5"/>
  </r>
  <r>
    <n v="455"/>
    <s v="CUSTID 165"/>
    <s v="CUSTTYPE 5"/>
    <x v="0"/>
    <x v="4"/>
    <x v="3"/>
    <s v="PRODID 10"/>
    <x v="1"/>
    <s v="PRODMKT 3"/>
    <x v="6"/>
    <s v=" 5441.04"/>
    <n v="1"/>
    <n v="7089.84"/>
    <n v="7089.84"/>
    <x v="1"/>
  </r>
  <r>
    <n v="456"/>
    <s v="CUSTID 182"/>
    <s v="CUSTTYPE 3"/>
    <x v="4"/>
    <x v="7"/>
    <x v="0"/>
    <s v="PRODID 14"/>
    <x v="1"/>
    <s v="PRODMKT 6"/>
    <x v="17"/>
    <s v=" 11676.5"/>
    <n v="1"/>
    <n v="19956.199999999997"/>
    <n v="19956.199999999997"/>
    <x v="6"/>
  </r>
  <r>
    <n v="457"/>
    <s v="CUSTID 114"/>
    <s v="CUSTTYPE 3"/>
    <x v="4"/>
    <x v="3"/>
    <x v="0"/>
    <s v="PRODID 11"/>
    <x v="2"/>
    <s v="PRODMKT 1"/>
    <x v="3"/>
    <s v=" 11054.83"/>
    <n v="6"/>
    <n v="17050.670000000002"/>
    <n v="102304.02000000002"/>
    <x v="1"/>
  </r>
  <r>
    <n v="458"/>
    <s v="CUSTID 91"/>
    <s v="CUSTTYPE 1"/>
    <x v="4"/>
    <x v="0"/>
    <x v="3"/>
    <s v="PRODID 3"/>
    <x v="2"/>
    <s v="PRODMKT 6"/>
    <x v="5"/>
    <s v=" 16339.62"/>
    <n v="2"/>
    <n v="21786.16"/>
    <n v="43572.32"/>
    <x v="6"/>
  </r>
  <r>
    <n v="459"/>
    <s v="CUSTID 179"/>
    <s v="CUSTTYPE 4"/>
    <x v="2"/>
    <x v="1"/>
    <x v="1"/>
    <s v="PRODID 18"/>
    <x v="0"/>
    <s v="PRODMKT 5"/>
    <x v="2"/>
    <s v=" 3331.2"/>
    <n v="2"/>
    <n v="5163.3599999999997"/>
    <n v="10326.719999999999"/>
    <x v="1"/>
  </r>
  <r>
    <n v="460"/>
    <s v="CUSTID 4"/>
    <s v="CUSTTYPE 1"/>
    <x v="2"/>
    <x v="2"/>
    <x v="0"/>
    <s v="PRODID 4"/>
    <x v="0"/>
    <s v="PRODMKT 4"/>
    <x v="0"/>
    <s v=" 13080.96"/>
    <n v="8"/>
    <n v="19008.27"/>
    <n v="152066.16"/>
    <x v="5"/>
  </r>
  <r>
    <n v="461"/>
    <s v="CUSTID 63"/>
    <s v="CUSTTYPE 1"/>
    <x v="4"/>
    <x v="3"/>
    <x v="0"/>
    <s v="PRODID 17"/>
    <x v="0"/>
    <s v="PRODMKT 7"/>
    <x v="16"/>
    <s v=" 4903.49"/>
    <n v="9"/>
    <n v="7313.68"/>
    <n v="65823.12"/>
    <x v="4"/>
  </r>
  <r>
    <n v="462"/>
    <s v="CUSTID 177"/>
    <s v="CUSTTYPE 1"/>
    <x v="0"/>
    <x v="2"/>
    <x v="1"/>
    <s v="PRODID 6"/>
    <x v="1"/>
    <s v="PRODMKT 2"/>
    <x v="19"/>
    <s v=" 6168.6"/>
    <n v="8"/>
    <n v="9869.76"/>
    <n v="78958.080000000002"/>
    <x v="1"/>
  </r>
  <r>
    <n v="463"/>
    <s v="CUSTID 152"/>
    <s v="CUSTTYPE 3"/>
    <x v="2"/>
    <x v="4"/>
    <x v="3"/>
    <s v="PRODID 15"/>
    <x v="2"/>
    <s v="PRODMKT 1"/>
    <x v="10"/>
    <s v=" 7207.5"/>
    <n v="7"/>
    <n v="11276.25"/>
    <n v="78933.75"/>
    <x v="3"/>
  </r>
  <r>
    <n v="464"/>
    <s v="CUSTID 190"/>
    <s v="CUSTTYPE 3"/>
    <x v="0"/>
    <x v="0"/>
    <x v="3"/>
    <s v="PRODID 14"/>
    <x v="1"/>
    <s v="PRODMKT 6"/>
    <x v="17"/>
    <s v=" 11676.5"/>
    <n v="3"/>
    <n v="18682.400000000001"/>
    <n v="56047.200000000004"/>
    <x v="7"/>
  </r>
  <r>
    <n v="465"/>
    <s v="CUSTID 187"/>
    <s v="CUSTTYPE 2"/>
    <x v="1"/>
    <x v="7"/>
    <x v="0"/>
    <s v="PRODID 1"/>
    <x v="2"/>
    <s v="PRODMKT 2"/>
    <x v="11"/>
    <s v=" 6768.64"/>
    <n v="3"/>
    <n v="10470.24"/>
    <n v="31410.720000000001"/>
    <x v="4"/>
  </r>
  <r>
    <n v="466"/>
    <s v="CUSTID 159"/>
    <s v="CUSTTYPE 3"/>
    <x v="2"/>
    <x v="2"/>
    <x v="1"/>
    <s v="PRODID 9"/>
    <x v="0"/>
    <s v="PRODMKT 6"/>
    <x v="7"/>
    <s v=" 13551.3"/>
    <n v="7"/>
    <n v="18584.64"/>
    <n v="130092.48"/>
    <x v="4"/>
  </r>
  <r>
    <n v="467"/>
    <s v="CUSTID 198"/>
    <s v="CUSTTYPE 2"/>
    <x v="4"/>
    <x v="3"/>
    <x v="1"/>
    <s v="PRODID 10"/>
    <x v="1"/>
    <s v="PRODMKT 3"/>
    <x v="6"/>
    <s v=" 5441.04"/>
    <n v="4"/>
    <n v="7007.4"/>
    <n v="28029.599999999999"/>
    <x v="7"/>
  </r>
  <r>
    <n v="468"/>
    <s v="CUSTID 81"/>
    <s v="CUSTTYPE 3"/>
    <x v="4"/>
    <x v="2"/>
    <x v="0"/>
    <s v="PRODID 12"/>
    <x v="0"/>
    <s v="PRODMKT 7"/>
    <x v="4"/>
    <s v=" 14216.94"/>
    <n v="7"/>
    <n v="22447.8"/>
    <n v="157134.6"/>
    <x v="0"/>
  </r>
  <r>
    <n v="469"/>
    <s v="CUSTID 110"/>
    <s v="CUSTTYPE 5"/>
    <x v="3"/>
    <x v="7"/>
    <x v="1"/>
    <s v="PRODID 3"/>
    <x v="2"/>
    <s v="PRODMKT 6"/>
    <x v="5"/>
    <s v=" 16339.62"/>
    <n v="3"/>
    <n v="21043.45"/>
    <n v="63130.350000000006"/>
    <x v="5"/>
  </r>
  <r>
    <n v="470"/>
    <s v="CUSTID 57"/>
    <s v="CUSTTYPE 4"/>
    <x v="3"/>
    <x v="1"/>
    <x v="3"/>
    <s v="PRODID 2"/>
    <x v="0"/>
    <s v="PRODMKT 5"/>
    <x v="13"/>
    <s v=" 11952.06"/>
    <n v="6"/>
    <n v="19164.509999999998"/>
    <n v="114987.06"/>
    <x v="4"/>
  </r>
  <r>
    <n v="471"/>
    <s v="CUSTID 117"/>
    <s v="CUSTTYPE 1"/>
    <x v="2"/>
    <x v="6"/>
    <x v="1"/>
    <s v="PRODID 15"/>
    <x v="2"/>
    <s v="PRODMKT 1"/>
    <x v="10"/>
    <s v=" 7207.5"/>
    <n v="1"/>
    <n v="9997.5"/>
    <n v="9997.5"/>
    <x v="5"/>
  </r>
  <r>
    <n v="472"/>
    <s v="CUSTID 42"/>
    <s v="CUSTTYPE 3"/>
    <x v="1"/>
    <x v="0"/>
    <x v="2"/>
    <s v="PRODID 1"/>
    <x v="2"/>
    <s v="PRODMKT 2"/>
    <x v="11"/>
    <s v=" 6768.64"/>
    <n v="9"/>
    <n v="9201.1200000000008"/>
    <n v="82810.080000000002"/>
    <x v="4"/>
  </r>
  <r>
    <n v="473"/>
    <s v="CUSTID 187"/>
    <s v="CUSTTYPE 2"/>
    <x v="1"/>
    <x v="7"/>
    <x v="2"/>
    <s v="PRODID 15"/>
    <x v="2"/>
    <s v="PRODMKT 1"/>
    <x v="10"/>
    <s v=" 7207.5"/>
    <n v="2"/>
    <n v="11276.25"/>
    <n v="22552.5"/>
    <x v="0"/>
  </r>
  <r>
    <n v="474"/>
    <s v="CUSTID 182"/>
    <s v="CUSTTYPE 3"/>
    <x v="4"/>
    <x v="7"/>
    <x v="0"/>
    <s v="PRODID 20"/>
    <x v="2"/>
    <s v="PRODMKT 2"/>
    <x v="15"/>
    <s v=" 11178.16"/>
    <n v="4"/>
    <n v="19561.78"/>
    <n v="78247.12"/>
    <x v="6"/>
  </r>
  <r>
    <n v="475"/>
    <s v="CUSTID 190"/>
    <s v="CUSTTYPE 3"/>
    <x v="0"/>
    <x v="0"/>
    <x v="1"/>
    <s v="PRODID 5"/>
    <x v="2"/>
    <s v="PRODMKT 4"/>
    <x v="14"/>
    <s v=" 7320.88"/>
    <n v="8"/>
    <n v="12680.81"/>
    <n v="101446.48"/>
    <x v="0"/>
  </r>
  <r>
    <n v="476"/>
    <s v="CUSTID 11"/>
    <s v="CUSTTYPE 3"/>
    <x v="4"/>
    <x v="6"/>
    <x v="1"/>
    <s v="PRODID 6"/>
    <x v="1"/>
    <s v="PRODMKT 2"/>
    <x v="19"/>
    <s v=" 6168.6"/>
    <n v="6"/>
    <n v="9561.33"/>
    <n v="57367.979999999996"/>
    <x v="5"/>
  </r>
  <r>
    <n v="477"/>
    <s v="CUSTID 128"/>
    <s v="CUSTTYPE 2"/>
    <x v="0"/>
    <x v="4"/>
    <x v="3"/>
    <s v="PRODID 17"/>
    <x v="0"/>
    <s v="PRODMKT 7"/>
    <x v="16"/>
    <s v=" 4903.49"/>
    <n v="6"/>
    <n v="7646.12"/>
    <n v="45876.72"/>
    <x v="4"/>
  </r>
  <r>
    <n v="478"/>
    <s v="CUSTID 84"/>
    <s v="CUSTTYPE 3"/>
    <x v="2"/>
    <x v="3"/>
    <x v="2"/>
    <s v="PRODID 7"/>
    <x v="1"/>
    <s v="PRODMKT 2"/>
    <x v="1"/>
    <s v=" 2197.44"/>
    <n v="9"/>
    <n v="3453.12"/>
    <n v="31078.079999999998"/>
    <x v="0"/>
  </r>
  <r>
    <n v="479"/>
    <s v="CUSTID 10"/>
    <s v="CUSTTYPE 5"/>
    <x v="1"/>
    <x v="2"/>
    <x v="0"/>
    <s v="PRODID 3"/>
    <x v="2"/>
    <s v="PRODMKT 6"/>
    <x v="5"/>
    <s v=" 16339.62"/>
    <n v="8"/>
    <n v="22776.440000000002"/>
    <n v="182211.52000000002"/>
    <x v="7"/>
  </r>
  <r>
    <n v="480"/>
    <s v="CUSTID 27"/>
    <s v="CUSTTYPE 4"/>
    <x v="4"/>
    <x v="7"/>
    <x v="2"/>
    <s v="PRODID 20"/>
    <x v="2"/>
    <s v="PRODMKT 2"/>
    <x v="15"/>
    <s v=" 11178.16"/>
    <n v="3"/>
    <n v="18962.95"/>
    <n v="56888.850000000006"/>
    <x v="0"/>
  </r>
  <r>
    <n v="481"/>
    <s v="CUSTID 179"/>
    <s v="CUSTTYPE 4"/>
    <x v="2"/>
    <x v="1"/>
    <x v="3"/>
    <s v="PRODID 19"/>
    <x v="0"/>
    <s v="PRODMKT 4"/>
    <x v="18"/>
    <s v=" 4748.85"/>
    <n v="8"/>
    <n v="7629.3"/>
    <n v="61034.400000000001"/>
    <x v="2"/>
  </r>
  <r>
    <n v="482"/>
    <s v="CUSTID 65"/>
    <s v="CUSTTYPE 5"/>
    <x v="2"/>
    <x v="2"/>
    <x v="0"/>
    <s v="PRODID 5"/>
    <x v="2"/>
    <s v="PRODMKT 4"/>
    <x v="14"/>
    <s v=" 7320.88"/>
    <n v="6"/>
    <n v="11634.97"/>
    <n v="69809.819999999992"/>
    <x v="0"/>
  </r>
  <r>
    <n v="483"/>
    <s v="CUSTID 79"/>
    <s v="CUSTTYPE 3"/>
    <x v="0"/>
    <x v="0"/>
    <x v="1"/>
    <s v="PRODID 17"/>
    <x v="0"/>
    <s v="PRODMKT 7"/>
    <x v="16"/>
    <s v=" 4903.49"/>
    <n v="4"/>
    <n v="7479.9000000000005"/>
    <n v="29919.600000000002"/>
    <x v="6"/>
  </r>
  <r>
    <n v="484"/>
    <s v="CUSTID 91"/>
    <s v="CUSTTYPE 1"/>
    <x v="4"/>
    <x v="0"/>
    <x v="2"/>
    <s v="PRODID 8"/>
    <x v="0"/>
    <s v="PRODMKT 5"/>
    <x v="8"/>
    <s v=" 7312.8"/>
    <n v="4"/>
    <n v="9639.6"/>
    <n v="38558.400000000001"/>
    <x v="6"/>
  </r>
  <r>
    <n v="485"/>
    <s v="CUSTID 167"/>
    <s v="CUSTTYPE 4"/>
    <x v="4"/>
    <x v="3"/>
    <x v="3"/>
    <s v="PRODID 7"/>
    <x v="1"/>
    <s v="PRODMKT 2"/>
    <x v="1"/>
    <s v=" 2197.44"/>
    <n v="3"/>
    <n v="3243.8399999999997"/>
    <n v="9731.5199999999986"/>
    <x v="6"/>
  </r>
  <r>
    <n v="486"/>
    <s v="CUSTID 32"/>
    <s v="CUSTTYPE 4"/>
    <x v="1"/>
    <x v="2"/>
    <x v="2"/>
    <s v="PRODID 3"/>
    <x v="2"/>
    <s v="PRODMKT 6"/>
    <x v="5"/>
    <s v=" 16339.62"/>
    <n v="4"/>
    <n v="23766.719999999998"/>
    <n v="95066.87999999999"/>
    <x v="6"/>
  </r>
  <r>
    <n v="487"/>
    <s v="CUSTID 111"/>
    <s v="CUSTTYPE 2"/>
    <x v="1"/>
    <x v="4"/>
    <x v="0"/>
    <s v="PRODID 7"/>
    <x v="1"/>
    <s v="PRODMKT 2"/>
    <x v="1"/>
    <s v=" 2197.44"/>
    <n v="4"/>
    <n v="3278.72"/>
    <n v="13114.88"/>
    <x v="5"/>
  </r>
  <r>
    <n v="488"/>
    <s v="CUSTID 165"/>
    <s v="CUSTTYPE 5"/>
    <x v="0"/>
    <x v="4"/>
    <x v="3"/>
    <s v="PRODID 19"/>
    <x v="0"/>
    <s v="PRODMKT 4"/>
    <x v="18"/>
    <s v=" 4748.85"/>
    <n v="1"/>
    <n v="7395.75"/>
    <n v="7395.75"/>
    <x v="7"/>
  </r>
  <r>
    <n v="489"/>
    <s v="CUSTID 87"/>
    <s v="CUSTTYPE 1"/>
    <x v="3"/>
    <x v="0"/>
    <x v="3"/>
    <s v="PRODID 3"/>
    <x v="2"/>
    <s v="PRODMKT 6"/>
    <x v="5"/>
    <s v=" 16339.62"/>
    <n v="7"/>
    <n v="23766.719999999998"/>
    <n v="166367.03999999998"/>
    <x v="7"/>
  </r>
  <r>
    <n v="490"/>
    <s v="CUSTID 157"/>
    <s v="CUSTTYPE 4"/>
    <x v="4"/>
    <x v="0"/>
    <x v="3"/>
    <s v="PRODID 18"/>
    <x v="0"/>
    <s v="PRODMKT 5"/>
    <x v="2"/>
    <s v=" 3331.2"/>
    <n v="6"/>
    <n v="4885.76"/>
    <n v="29314.560000000001"/>
    <x v="1"/>
  </r>
  <r>
    <n v="491"/>
    <s v="CUSTID 40"/>
    <s v="CUSTTYPE 5"/>
    <x v="1"/>
    <x v="7"/>
    <x v="3"/>
    <s v="PRODID 12"/>
    <x v="0"/>
    <s v="PRODMKT 7"/>
    <x v="4"/>
    <s v=" 14216.94"/>
    <n v="6"/>
    <n v="24193.739999999998"/>
    <n v="145162.44"/>
    <x v="7"/>
  </r>
  <r>
    <n v="492"/>
    <s v="CUSTID 55"/>
    <s v="CUSTTYPE 2"/>
    <x v="2"/>
    <x v="5"/>
    <x v="0"/>
    <s v="PRODID 11"/>
    <x v="2"/>
    <s v="PRODMKT 1"/>
    <x v="3"/>
    <s v=" 11054.83"/>
    <n v="8"/>
    <n v="17050.670000000002"/>
    <n v="136405.36000000002"/>
    <x v="7"/>
  </r>
  <r>
    <n v="493"/>
    <s v="CUSTID 132"/>
    <s v="CUSTTYPE 5"/>
    <x v="4"/>
    <x v="7"/>
    <x v="1"/>
    <s v="PRODID 16"/>
    <x v="2"/>
    <s v="PRODMKT 3"/>
    <x v="12"/>
    <s v=" 10261.9"/>
    <n v="7"/>
    <n v="17351.939999999999"/>
    <n v="121463.57999999999"/>
    <x v="2"/>
  </r>
  <r>
    <n v="494"/>
    <s v="CUSTID 10"/>
    <s v="CUSTTYPE 5"/>
    <x v="1"/>
    <x v="2"/>
    <x v="3"/>
    <s v="PRODID 10"/>
    <x v="1"/>
    <s v="PRODMKT 3"/>
    <x v="6"/>
    <s v=" 5441.04"/>
    <n v="1"/>
    <n v="8161.5599999999995"/>
    <n v="8161.5599999999995"/>
    <x v="0"/>
  </r>
  <r>
    <n v="495"/>
    <s v="CUSTID 23"/>
    <s v="CUSTTYPE 2"/>
    <x v="1"/>
    <x v="0"/>
    <x v="0"/>
    <s v="PRODID 4"/>
    <x v="0"/>
    <s v="PRODMKT 4"/>
    <x v="0"/>
    <s v=" 13080.96"/>
    <n v="5"/>
    <n v="17986.32"/>
    <n v="89931.6"/>
    <x v="4"/>
  </r>
  <r>
    <n v="496"/>
    <s v="CUSTID 2"/>
    <s v="CUSTTYPE 4"/>
    <x v="1"/>
    <x v="6"/>
    <x v="3"/>
    <s v="PRODID 7"/>
    <x v="1"/>
    <s v="PRODMKT 2"/>
    <x v="1"/>
    <s v=" 2197.44"/>
    <n v="8"/>
    <n v="3174.08"/>
    <n v="25392.639999999999"/>
    <x v="7"/>
  </r>
  <r>
    <n v="497"/>
    <s v="CUSTID 189"/>
    <s v="CUSTTYPE 5"/>
    <x v="2"/>
    <x v="5"/>
    <x v="3"/>
    <s v="PRODID 17"/>
    <x v="0"/>
    <s v="PRODMKT 7"/>
    <x v="16"/>
    <s v=" 4903.49"/>
    <n v="8"/>
    <n v="7313.68"/>
    <n v="58509.440000000002"/>
    <x v="1"/>
  </r>
  <r>
    <n v="498"/>
    <s v="CUSTID 142"/>
    <s v="CUSTTYPE 5"/>
    <x v="4"/>
    <x v="7"/>
    <x v="3"/>
    <s v="PRODID 6"/>
    <x v="1"/>
    <s v="PRODMKT 2"/>
    <x v="19"/>
    <s v=" 6168.6"/>
    <n v="2"/>
    <n v="8738.85"/>
    <n v="17477.7"/>
    <x v="4"/>
  </r>
  <r>
    <n v="499"/>
    <s v="CUSTID 148"/>
    <s v="CUSTTYPE 2"/>
    <x v="3"/>
    <x v="3"/>
    <x v="0"/>
    <s v="PRODID 12"/>
    <x v="0"/>
    <s v="PRODMKT 7"/>
    <x v="4"/>
    <s v=" 14216.94"/>
    <n v="4"/>
    <n v="22198.38"/>
    <n v="88793.52"/>
    <x v="3"/>
  </r>
  <r>
    <n v="500"/>
    <s v="CUSTID 189"/>
    <s v="CUSTTYPE 5"/>
    <x v="2"/>
    <x v="5"/>
    <x v="3"/>
    <s v="PRODID 8"/>
    <x v="0"/>
    <s v="PRODMKT 5"/>
    <x v="8"/>
    <s v=" 7312.8"/>
    <n v="4"/>
    <n v="10858.4"/>
    <n v="43433.599999999999"/>
    <x v="6"/>
  </r>
  <r>
    <n v="501"/>
    <s v="CUSTID 19"/>
    <s v="CUSTTYPE 2"/>
    <x v="4"/>
    <x v="0"/>
    <x v="2"/>
    <s v="PRODID 1"/>
    <x v="2"/>
    <s v="PRODMKT 2"/>
    <x v="11"/>
    <s v=" 6768.64"/>
    <n v="4"/>
    <n v="10152.959999999999"/>
    <n v="40611.839999999997"/>
    <x v="7"/>
  </r>
  <r>
    <n v="502"/>
    <s v="CUSTID 140"/>
    <s v="CUSTTYPE 2"/>
    <x v="4"/>
    <x v="3"/>
    <x v="2"/>
    <s v="PRODID 19"/>
    <x v="0"/>
    <s v="PRODMKT 4"/>
    <x v="18"/>
    <s v=" 4748.85"/>
    <n v="2"/>
    <n v="6928.6500000000005"/>
    <n v="13857.300000000001"/>
    <x v="3"/>
  </r>
  <r>
    <n v="503"/>
    <s v="CUSTID 60"/>
    <s v="CUSTTYPE 3"/>
    <x v="1"/>
    <x v="5"/>
    <x v="1"/>
    <s v="PRODID 5"/>
    <x v="2"/>
    <s v="PRODMKT 4"/>
    <x v="14"/>
    <s v=" 7320.88"/>
    <n v="5"/>
    <n v="12027.16"/>
    <n v="60135.8"/>
    <x v="0"/>
  </r>
  <r>
    <n v="504"/>
    <s v="CUSTID 181"/>
    <s v="CUSTTYPE 3"/>
    <x v="1"/>
    <x v="2"/>
    <x v="0"/>
    <s v="PRODID 11"/>
    <x v="2"/>
    <s v="PRODMKT 1"/>
    <x v="3"/>
    <s v=" 11054.83"/>
    <n v="6"/>
    <n v="18174.89"/>
    <n v="109049.34"/>
    <x v="5"/>
  </r>
  <r>
    <n v="505"/>
    <s v="CUSTID 147"/>
    <s v="CUSTTYPE 1"/>
    <x v="4"/>
    <x v="4"/>
    <x v="1"/>
    <s v="PRODID 17"/>
    <x v="0"/>
    <s v="PRODMKT 7"/>
    <x v="16"/>
    <s v=" 4903.49"/>
    <n v="7"/>
    <n v="7230.57"/>
    <n v="50613.99"/>
    <x v="2"/>
  </r>
  <r>
    <n v="506"/>
    <s v="CUSTID 56"/>
    <s v="CUSTTYPE 3"/>
    <x v="4"/>
    <x v="7"/>
    <x v="0"/>
    <s v="PRODID 16"/>
    <x v="2"/>
    <s v="PRODMKT 3"/>
    <x v="12"/>
    <s v=" 10261.9"/>
    <n v="2"/>
    <n v="17911.68"/>
    <n v="35823.360000000001"/>
    <x v="5"/>
  </r>
  <r>
    <n v="507"/>
    <s v="CUSTID 63"/>
    <s v="CUSTTYPE 1"/>
    <x v="4"/>
    <x v="3"/>
    <x v="0"/>
    <s v="PRODID 1"/>
    <x v="2"/>
    <s v="PRODMKT 2"/>
    <x v="11"/>
    <s v=" 6768.64"/>
    <n v="7"/>
    <n v="9306.8799999999992"/>
    <n v="65148.159999999996"/>
    <x v="0"/>
  </r>
  <r>
    <n v="508"/>
    <s v="CUSTID 98"/>
    <s v="CUSTTYPE 1"/>
    <x v="3"/>
    <x v="5"/>
    <x v="0"/>
    <s v="PRODID 5"/>
    <x v="2"/>
    <s v="PRODMKT 4"/>
    <x v="14"/>
    <s v=" 7320.88"/>
    <n v="4"/>
    <n v="11896.43"/>
    <n v="47585.72"/>
    <x v="1"/>
  </r>
  <r>
    <n v="509"/>
    <s v="CUSTID 55"/>
    <s v="CUSTTYPE 2"/>
    <x v="2"/>
    <x v="5"/>
    <x v="2"/>
    <s v="PRODID 15"/>
    <x v="2"/>
    <s v="PRODMKT 1"/>
    <x v="10"/>
    <s v=" 7207.5"/>
    <n v="9"/>
    <n v="10113.75"/>
    <n v="91023.75"/>
    <x v="7"/>
  </r>
  <r>
    <n v="510"/>
    <s v="CUSTID 55"/>
    <s v="CUSTTYPE 2"/>
    <x v="2"/>
    <x v="5"/>
    <x v="3"/>
    <s v="PRODID 14"/>
    <x v="1"/>
    <s v="PRODMKT 6"/>
    <x v="17"/>
    <s v=" 11676.5"/>
    <n v="5"/>
    <n v="18682.400000000001"/>
    <n v="93412"/>
    <x v="5"/>
  </r>
  <r>
    <n v="511"/>
    <s v="CUSTID 132"/>
    <s v="CUSTTYPE 5"/>
    <x v="4"/>
    <x v="7"/>
    <x v="2"/>
    <s v="PRODID 19"/>
    <x v="0"/>
    <s v="PRODMKT 4"/>
    <x v="18"/>
    <s v=" 4748.85"/>
    <n v="8"/>
    <n v="6850.8"/>
    <n v="54806.400000000001"/>
    <x v="2"/>
  </r>
  <r>
    <n v="512"/>
    <s v="CUSTID 42"/>
    <s v="CUSTTYPE 3"/>
    <x v="1"/>
    <x v="0"/>
    <x v="0"/>
    <s v="PRODID 14"/>
    <x v="1"/>
    <s v="PRODMKT 6"/>
    <x v="17"/>
    <s v=" 11676.5"/>
    <n v="2"/>
    <n v="20593.099999999999"/>
    <n v="41186.199999999997"/>
    <x v="7"/>
  </r>
  <r>
    <n v="513"/>
    <s v="CUSTID 137"/>
    <s v="CUSTTYPE 1"/>
    <x v="3"/>
    <x v="3"/>
    <x v="0"/>
    <s v="PRODID 12"/>
    <x v="0"/>
    <s v="PRODMKT 7"/>
    <x v="4"/>
    <s v=" 14216.94"/>
    <n v="7"/>
    <n v="21699.54"/>
    <n v="151896.78"/>
    <x v="5"/>
  </r>
  <r>
    <n v="514"/>
    <s v="CUSTID 95"/>
    <s v="CUSTTYPE 4"/>
    <x v="0"/>
    <x v="2"/>
    <x v="2"/>
    <s v="PRODID 2"/>
    <x v="0"/>
    <s v="PRODMKT 5"/>
    <x v="13"/>
    <s v=" 11952.06"/>
    <n v="2"/>
    <n v="19576.649999999998"/>
    <n v="39153.299999999996"/>
    <x v="5"/>
  </r>
  <r>
    <n v="515"/>
    <s v="CUSTID 40"/>
    <s v="CUSTTYPE 5"/>
    <x v="1"/>
    <x v="7"/>
    <x v="3"/>
    <s v="PRODID 11"/>
    <x v="2"/>
    <s v="PRODMKT 1"/>
    <x v="3"/>
    <s v=" 11054.83"/>
    <n v="3"/>
    <n v="18362.259999999998"/>
    <n v="55086.78"/>
    <x v="7"/>
  </r>
  <r>
    <n v="516"/>
    <s v="CUSTID 129"/>
    <s v="CUSTTYPE 1"/>
    <x v="2"/>
    <x v="3"/>
    <x v="0"/>
    <s v="PRODID 16"/>
    <x v="2"/>
    <s v="PRODMKT 3"/>
    <x v="12"/>
    <s v=" 10261.9"/>
    <n v="5"/>
    <n v="17725.099999999999"/>
    <n v="88625.5"/>
    <x v="7"/>
  </r>
  <r>
    <n v="517"/>
    <s v="CUSTID 37"/>
    <s v="CUSTTYPE 4"/>
    <x v="1"/>
    <x v="0"/>
    <x v="3"/>
    <s v="PRODID 18"/>
    <x v="0"/>
    <s v="PRODMKT 5"/>
    <x v="2"/>
    <s v=" 3331.2"/>
    <n v="8"/>
    <n v="5329.92"/>
    <n v="42639.360000000001"/>
    <x v="2"/>
  </r>
  <r>
    <n v="518"/>
    <s v="CUSTID 138"/>
    <s v="CUSTTYPE 2"/>
    <x v="2"/>
    <x v="7"/>
    <x v="0"/>
    <s v="PRODID 8"/>
    <x v="0"/>
    <s v="PRODMKT 5"/>
    <x v="8"/>
    <s v=" 7312.8"/>
    <n v="7"/>
    <n v="10526"/>
    <n v="73682"/>
    <x v="0"/>
  </r>
  <r>
    <n v="519"/>
    <s v="CUSTID 176"/>
    <s v="CUSTTYPE 5"/>
    <x v="2"/>
    <x v="0"/>
    <x v="1"/>
    <s v="PRODID 1"/>
    <x v="2"/>
    <s v="PRODMKT 2"/>
    <x v="11"/>
    <s v=" 6768.64"/>
    <n v="8"/>
    <n v="9412.64"/>
    <n v="75301.119999999995"/>
    <x v="2"/>
  </r>
  <r>
    <n v="520"/>
    <s v="CUSTID 141"/>
    <s v="CUSTTYPE 2"/>
    <x v="3"/>
    <x v="4"/>
    <x v="3"/>
    <s v="PRODID 1"/>
    <x v="2"/>
    <s v="PRODMKT 2"/>
    <x v="11"/>
    <s v=" 6768.64"/>
    <n v="8"/>
    <n v="10364.48"/>
    <n v="82915.839999999997"/>
    <x v="1"/>
  </r>
  <r>
    <n v="521"/>
    <s v="CUSTID 154"/>
    <s v="CUSTTYPE 3"/>
    <x v="1"/>
    <x v="2"/>
    <x v="1"/>
    <s v="PRODID 12"/>
    <x v="0"/>
    <s v="PRODMKT 7"/>
    <x v="4"/>
    <s v=" 14216.94"/>
    <n v="4"/>
    <n v="22198.38"/>
    <n v="88793.52"/>
    <x v="0"/>
  </r>
  <r>
    <n v="522"/>
    <s v="CUSTID 72"/>
    <s v="CUSTTYPE 4"/>
    <x v="2"/>
    <x v="7"/>
    <x v="0"/>
    <s v="PRODID 14"/>
    <x v="1"/>
    <s v="PRODMKT 6"/>
    <x v="17"/>
    <s v=" 11676.5"/>
    <n v="5"/>
    <n v="21017.7"/>
    <n v="105088.5"/>
    <x v="1"/>
  </r>
  <r>
    <n v="523"/>
    <s v="CUSTID 24"/>
    <s v="CUSTTYPE 2"/>
    <x v="4"/>
    <x v="7"/>
    <x v="1"/>
    <s v="PRODID 20"/>
    <x v="2"/>
    <s v="PRODMKT 2"/>
    <x v="15"/>
    <s v=" 11178.16"/>
    <n v="5"/>
    <n v="19162.559999999998"/>
    <n v="95812.799999999988"/>
    <x v="1"/>
  </r>
  <r>
    <n v="524"/>
    <s v="CUSTID 159"/>
    <s v="CUSTTYPE 3"/>
    <x v="2"/>
    <x v="2"/>
    <x v="0"/>
    <s v="PRODID 14"/>
    <x v="1"/>
    <s v="PRODMKT 6"/>
    <x v="17"/>
    <s v=" 11676.5"/>
    <n v="4"/>
    <n v="19107"/>
    <n v="76428"/>
    <x v="7"/>
  </r>
  <r>
    <n v="525"/>
    <s v="CUSTID 179"/>
    <s v="CUSTTYPE 4"/>
    <x v="2"/>
    <x v="1"/>
    <x v="1"/>
    <s v="PRODID 1"/>
    <x v="2"/>
    <s v="PRODMKT 2"/>
    <x v="11"/>
    <s v=" 6768.64"/>
    <n v="7"/>
    <n v="10047.199999999999"/>
    <n v="70330.399999999994"/>
    <x v="5"/>
  </r>
  <r>
    <n v="526"/>
    <s v="CUSTID 89"/>
    <s v="CUSTTYPE 4"/>
    <x v="0"/>
    <x v="3"/>
    <x v="0"/>
    <s v="PRODID 19"/>
    <x v="0"/>
    <s v="PRODMKT 4"/>
    <x v="18"/>
    <s v=" 4748.85"/>
    <n v="2"/>
    <n v="7084.35"/>
    <n v="14168.7"/>
    <x v="7"/>
  </r>
  <r>
    <n v="527"/>
    <s v="CUSTID 43"/>
    <s v="CUSTTYPE 5"/>
    <x v="4"/>
    <x v="0"/>
    <x v="2"/>
    <s v="PRODID 14"/>
    <x v="1"/>
    <s v="PRODMKT 6"/>
    <x v="17"/>
    <s v=" 11676.5"/>
    <n v="9"/>
    <n v="18470.099999999999"/>
    <n v="166230.9"/>
    <x v="7"/>
  </r>
  <r>
    <n v="528"/>
    <s v="CUSTID 141"/>
    <s v="CUSTTYPE 2"/>
    <x v="3"/>
    <x v="4"/>
    <x v="2"/>
    <s v="PRODID 17"/>
    <x v="0"/>
    <s v="PRODMKT 7"/>
    <x v="16"/>
    <s v=" 4903.49"/>
    <n v="2"/>
    <n v="7479.9000000000005"/>
    <n v="14959.800000000001"/>
    <x v="5"/>
  </r>
  <r>
    <n v="529"/>
    <s v="CUSTID 133"/>
    <s v="CUSTTYPE 3"/>
    <x v="4"/>
    <x v="2"/>
    <x v="1"/>
    <s v="PRODID 9"/>
    <x v="0"/>
    <s v="PRODMKT 6"/>
    <x v="7"/>
    <s v=" 13551.3"/>
    <n v="6"/>
    <n v="17810.280000000002"/>
    <n v="106861.68000000002"/>
    <x v="0"/>
  </r>
  <r>
    <n v="530"/>
    <s v="CUSTID 88"/>
    <s v="CUSTTYPE 4"/>
    <x v="1"/>
    <x v="1"/>
    <x v="0"/>
    <s v="PRODID 6"/>
    <x v="1"/>
    <s v="PRODMKT 2"/>
    <x v="19"/>
    <s v=" 6168.6"/>
    <n v="9"/>
    <n v="9972.57"/>
    <n v="89753.13"/>
    <x v="6"/>
  </r>
  <r>
    <n v="531"/>
    <s v="CUSTID 62"/>
    <s v="CUSTTYPE 1"/>
    <x v="4"/>
    <x v="7"/>
    <x v="1"/>
    <s v="PRODID 13"/>
    <x v="1"/>
    <s v="PRODMKT 3"/>
    <x v="9"/>
    <s v=" 9077.75"/>
    <n v="8"/>
    <n v="15679.75"/>
    <n v="125438"/>
    <x v="6"/>
  </r>
  <r>
    <n v="532"/>
    <s v="CUSTID 27"/>
    <s v="CUSTTYPE 4"/>
    <x v="4"/>
    <x v="7"/>
    <x v="0"/>
    <s v="PRODID 5"/>
    <x v="2"/>
    <s v="PRODMKT 4"/>
    <x v="14"/>
    <s v=" 7320.88"/>
    <n v="5"/>
    <n v="11504.24"/>
    <n v="57521.2"/>
    <x v="3"/>
  </r>
  <r>
    <n v="533"/>
    <s v="CUSTID 75"/>
    <s v="CUSTTYPE 4"/>
    <x v="4"/>
    <x v="2"/>
    <x v="3"/>
    <s v="PRODID 1"/>
    <x v="2"/>
    <s v="PRODMKT 2"/>
    <x v="11"/>
    <s v=" 6768.64"/>
    <n v="8"/>
    <n v="8989.6"/>
    <n v="71916.800000000003"/>
    <x v="3"/>
  </r>
  <r>
    <n v="534"/>
    <s v="CUSTID 38"/>
    <s v="CUSTTYPE 2"/>
    <x v="4"/>
    <x v="5"/>
    <x v="0"/>
    <s v="PRODID 2"/>
    <x v="0"/>
    <s v="PRODMKT 5"/>
    <x v="13"/>
    <s v=" 11952.06"/>
    <n v="8"/>
    <n v="19782.719999999998"/>
    <n v="158261.75999999998"/>
    <x v="1"/>
  </r>
  <r>
    <n v="535"/>
    <s v="CUSTID 66"/>
    <s v="CUSTTYPE 1"/>
    <x v="3"/>
    <x v="2"/>
    <x v="3"/>
    <s v="PRODID 6"/>
    <x v="1"/>
    <s v="PRODMKT 2"/>
    <x v="19"/>
    <s v=" 6168.6"/>
    <n v="8"/>
    <n v="9869.76"/>
    <n v="78958.080000000002"/>
    <x v="3"/>
  </r>
  <r>
    <n v="536"/>
    <s v="CUSTID 139"/>
    <s v="CUSTTYPE 5"/>
    <x v="0"/>
    <x v="3"/>
    <x v="1"/>
    <s v="PRODID 12"/>
    <x v="0"/>
    <s v="PRODMKT 7"/>
    <x v="4"/>
    <s v=" 14216.94"/>
    <n v="4"/>
    <n v="22447.8"/>
    <n v="89791.2"/>
    <x v="6"/>
  </r>
  <r>
    <n v="537"/>
    <s v="CUSTID 132"/>
    <s v="CUSTTYPE 5"/>
    <x v="4"/>
    <x v="7"/>
    <x v="0"/>
    <s v="PRODID 20"/>
    <x v="2"/>
    <s v="PRODMKT 2"/>
    <x v="15"/>
    <s v=" 11178.16"/>
    <n v="2"/>
    <n v="17565.68"/>
    <n v="35131.360000000001"/>
    <x v="6"/>
  </r>
  <r>
    <n v="538"/>
    <s v="CUSTID 98"/>
    <s v="CUSTTYPE 1"/>
    <x v="3"/>
    <x v="5"/>
    <x v="3"/>
    <s v="PRODID 20"/>
    <x v="2"/>
    <s v="PRODMKT 2"/>
    <x v="15"/>
    <s v=" 11178.16"/>
    <n v="1"/>
    <n v="18364.12"/>
    <n v="18364.12"/>
    <x v="4"/>
  </r>
  <r>
    <n v="539"/>
    <s v="CUSTID 183"/>
    <s v="CUSTTYPE 3"/>
    <x v="0"/>
    <x v="0"/>
    <x v="1"/>
    <s v="PRODID 7"/>
    <x v="1"/>
    <s v="PRODMKT 2"/>
    <x v="1"/>
    <s v=" 2197.44"/>
    <n v="7"/>
    <n v="3383.36"/>
    <n v="23683.52"/>
    <x v="5"/>
  </r>
  <r>
    <n v="540"/>
    <s v="CUSTID 102"/>
    <s v="CUSTTYPE 4"/>
    <x v="4"/>
    <x v="0"/>
    <x v="3"/>
    <s v="PRODID 3"/>
    <x v="2"/>
    <s v="PRODMKT 6"/>
    <x v="5"/>
    <s v=" 16339.62"/>
    <n v="5"/>
    <n v="23519.149999999998"/>
    <n v="117595.74999999999"/>
    <x v="5"/>
  </r>
  <r>
    <n v="541"/>
    <s v="CUSTID 3"/>
    <s v="CUSTTYPE 3"/>
    <x v="0"/>
    <x v="6"/>
    <x v="2"/>
    <s v="PRODID 7"/>
    <x v="1"/>
    <s v="PRODMKT 2"/>
    <x v="1"/>
    <s v=" 2197.44"/>
    <n v="4"/>
    <n v="3139.2000000000003"/>
    <n v="12556.800000000001"/>
    <x v="1"/>
  </r>
  <r>
    <n v="542"/>
    <s v="CUSTID 38"/>
    <s v="CUSTTYPE 2"/>
    <x v="4"/>
    <x v="5"/>
    <x v="0"/>
    <s v="PRODID 19"/>
    <x v="0"/>
    <s v="PRODMKT 4"/>
    <x v="18"/>
    <s v=" 4748.85"/>
    <n v="6"/>
    <n v="7707.15"/>
    <n v="46242.899999999994"/>
    <x v="1"/>
  </r>
  <r>
    <n v="543"/>
    <s v="CUSTID 130"/>
    <s v="CUSTTYPE 5"/>
    <x v="2"/>
    <x v="2"/>
    <x v="1"/>
    <s v="PRODID 12"/>
    <x v="0"/>
    <s v="PRODMKT 7"/>
    <x v="4"/>
    <s v=" 14216.94"/>
    <n v="4"/>
    <n v="23944.32"/>
    <n v="95777.279999999999"/>
    <x v="0"/>
  </r>
  <r>
    <n v="544"/>
    <s v="CUSTID 89"/>
    <s v="CUSTTYPE 4"/>
    <x v="0"/>
    <x v="3"/>
    <x v="3"/>
    <s v="PRODID 17"/>
    <x v="0"/>
    <s v="PRODMKT 7"/>
    <x v="16"/>
    <s v=" 4903.49"/>
    <n v="5"/>
    <n v="7563.01"/>
    <n v="37815.050000000003"/>
    <x v="5"/>
  </r>
  <r>
    <n v="545"/>
    <s v="CUSTID 162"/>
    <s v="CUSTTYPE 2"/>
    <x v="4"/>
    <x v="6"/>
    <x v="1"/>
    <s v="PRODID 12"/>
    <x v="0"/>
    <s v="PRODMKT 7"/>
    <x v="4"/>
    <s v=" 14216.94"/>
    <n v="9"/>
    <n v="22447.8"/>
    <n v="202030.19999999998"/>
    <x v="4"/>
  </r>
  <r>
    <n v="546"/>
    <s v="CUSTID 91"/>
    <s v="CUSTTYPE 1"/>
    <x v="4"/>
    <x v="0"/>
    <x v="1"/>
    <s v="PRODID 17"/>
    <x v="0"/>
    <s v="PRODMKT 7"/>
    <x v="16"/>
    <s v=" 4903.49"/>
    <n v="1"/>
    <n v="7147.46"/>
    <n v="7147.46"/>
    <x v="6"/>
  </r>
  <r>
    <n v="547"/>
    <s v="CUSTID 44"/>
    <s v="CUSTTYPE 3"/>
    <x v="1"/>
    <x v="6"/>
    <x v="2"/>
    <s v="PRODID 11"/>
    <x v="2"/>
    <s v="PRODMKT 1"/>
    <x v="3"/>
    <s v=" 11054.83"/>
    <n v="5"/>
    <n v="16675.93"/>
    <n v="83379.649999999994"/>
    <x v="4"/>
  </r>
  <r>
    <n v="548"/>
    <s v="CUSTID 32"/>
    <s v="CUSTTYPE 4"/>
    <x v="1"/>
    <x v="2"/>
    <x v="3"/>
    <s v="PRODID 12"/>
    <x v="0"/>
    <s v="PRODMKT 7"/>
    <x v="4"/>
    <s v=" 14216.94"/>
    <n v="4"/>
    <n v="23445.48"/>
    <n v="93781.92"/>
    <x v="6"/>
  </r>
  <r>
    <n v="549"/>
    <s v="CUSTID 153"/>
    <s v="CUSTTYPE 3"/>
    <x v="3"/>
    <x v="6"/>
    <x v="0"/>
    <s v="PRODID 11"/>
    <x v="2"/>
    <s v="PRODMKT 1"/>
    <x v="3"/>
    <s v=" 11054.83"/>
    <n v="3"/>
    <n v="16301.19"/>
    <n v="48903.57"/>
    <x v="4"/>
  </r>
  <r>
    <n v="550"/>
    <s v="CUSTID 171"/>
    <s v="CUSTTYPE 5"/>
    <x v="1"/>
    <x v="2"/>
    <x v="3"/>
    <s v="PRODID 14"/>
    <x v="1"/>
    <s v="PRODMKT 6"/>
    <x v="17"/>
    <s v=" 11676.5"/>
    <n v="4"/>
    <n v="21017.7"/>
    <n v="84070.8"/>
    <x v="0"/>
  </r>
  <r>
    <n v="551"/>
    <s v="CUSTID 42"/>
    <s v="CUSTTYPE 3"/>
    <x v="1"/>
    <x v="0"/>
    <x v="2"/>
    <s v="PRODID 12"/>
    <x v="0"/>
    <s v="PRODMKT 7"/>
    <x v="4"/>
    <s v=" 14216.94"/>
    <n v="9"/>
    <n v="23196.059999999998"/>
    <n v="208764.53999999998"/>
    <x v="0"/>
  </r>
  <r>
    <n v="552"/>
    <s v="CUSTID 90"/>
    <s v="CUSTTYPE 1"/>
    <x v="2"/>
    <x v="5"/>
    <x v="2"/>
    <s v="PRODID 10"/>
    <x v="1"/>
    <s v="PRODMKT 3"/>
    <x v="6"/>
    <s v=" 5441.04"/>
    <n v="3"/>
    <n v="7584.4800000000005"/>
    <n v="22753.440000000002"/>
    <x v="2"/>
  </r>
  <r>
    <n v="553"/>
    <s v="CUSTID 171"/>
    <s v="CUSTTYPE 5"/>
    <x v="1"/>
    <x v="2"/>
    <x v="2"/>
    <s v="PRODID 5"/>
    <x v="2"/>
    <s v="PRODMKT 4"/>
    <x v="14"/>
    <s v=" 7320.88"/>
    <n v="3"/>
    <n v="11896.43"/>
    <n v="35689.29"/>
    <x v="4"/>
  </r>
  <r>
    <n v="554"/>
    <s v="CUSTID 30"/>
    <s v="CUSTTYPE 3"/>
    <x v="2"/>
    <x v="5"/>
    <x v="1"/>
    <s v="PRODID 2"/>
    <x v="0"/>
    <s v="PRODMKT 5"/>
    <x v="13"/>
    <s v=" 11952.06"/>
    <n v="6"/>
    <n v="19370.579999999998"/>
    <n v="116223.47999999998"/>
    <x v="7"/>
  </r>
  <r>
    <n v="555"/>
    <s v="CUSTID 84"/>
    <s v="CUSTTYPE 3"/>
    <x v="2"/>
    <x v="3"/>
    <x v="2"/>
    <s v="PRODID 17"/>
    <x v="0"/>
    <s v="PRODMKT 7"/>
    <x v="16"/>
    <s v=" 4903.49"/>
    <n v="9"/>
    <n v="7064.3499999999995"/>
    <n v="63579.149999999994"/>
    <x v="0"/>
  </r>
  <r>
    <n v="556"/>
    <s v="CUSTID 52"/>
    <s v="CUSTTYPE 5"/>
    <x v="2"/>
    <x v="6"/>
    <x v="3"/>
    <s v="PRODID 13"/>
    <x v="1"/>
    <s v="PRODMKT 3"/>
    <x v="9"/>
    <s v=" 9077.75"/>
    <n v="4"/>
    <n v="16009.85"/>
    <n v="64039.4"/>
    <x v="5"/>
  </r>
  <r>
    <n v="557"/>
    <s v="CUSTID 70"/>
    <s v="CUSTTYPE 4"/>
    <x v="2"/>
    <x v="4"/>
    <x v="1"/>
    <s v="PRODID 1"/>
    <x v="2"/>
    <s v="PRODMKT 2"/>
    <x v="11"/>
    <s v=" 6768.64"/>
    <n v="4"/>
    <n v="8989.6"/>
    <n v="35958.400000000001"/>
    <x v="1"/>
  </r>
  <r>
    <n v="558"/>
    <s v="CUSTID 40"/>
    <s v="CUSTTYPE 5"/>
    <x v="1"/>
    <x v="7"/>
    <x v="2"/>
    <s v="PRODID 6"/>
    <x v="1"/>
    <s v="PRODMKT 2"/>
    <x v="19"/>
    <s v=" 6168.6"/>
    <n v="5"/>
    <n v="9869.76"/>
    <n v="49348.800000000003"/>
    <x v="0"/>
  </r>
  <r>
    <n v="559"/>
    <s v="CUSTID 172"/>
    <s v="CUSTTYPE 1"/>
    <x v="4"/>
    <x v="4"/>
    <x v="2"/>
    <s v="PRODID 1"/>
    <x v="2"/>
    <s v="PRODMKT 2"/>
    <x v="11"/>
    <s v=" 6768.64"/>
    <n v="9"/>
    <n v="9624.16"/>
    <n v="86617.44"/>
    <x v="6"/>
  </r>
  <r>
    <n v="560"/>
    <s v="CUSTID 31"/>
    <s v="CUSTTYPE 3"/>
    <x v="2"/>
    <x v="7"/>
    <x v="1"/>
    <s v="PRODID 8"/>
    <x v="0"/>
    <s v="PRODMKT 5"/>
    <x v="8"/>
    <s v=" 7312.8"/>
    <n v="3"/>
    <n v="10526"/>
    <n v="31578"/>
    <x v="4"/>
  </r>
  <r>
    <n v="561"/>
    <s v="CUSTID 74"/>
    <s v="CUSTTYPE 2"/>
    <x v="3"/>
    <x v="2"/>
    <x v="0"/>
    <s v="PRODID 10"/>
    <x v="1"/>
    <s v="PRODMKT 3"/>
    <x v="6"/>
    <s v=" 5441.04"/>
    <n v="4"/>
    <n v="7831.7999999999993"/>
    <n v="31327.199999999997"/>
    <x v="4"/>
  </r>
  <r>
    <n v="562"/>
    <s v="CUSTID 157"/>
    <s v="CUSTTYPE 4"/>
    <x v="4"/>
    <x v="0"/>
    <x v="1"/>
    <s v="PRODID 6"/>
    <x v="1"/>
    <s v="PRODMKT 2"/>
    <x v="19"/>
    <s v=" 6168.6"/>
    <n v="9"/>
    <n v="10075.379999999999"/>
    <n v="90678.42"/>
    <x v="5"/>
  </r>
  <r>
    <n v="563"/>
    <s v="CUSTID 180"/>
    <s v="CUSTTYPE 5"/>
    <x v="1"/>
    <x v="2"/>
    <x v="2"/>
    <s v="PRODID 12"/>
    <x v="0"/>
    <s v="PRODMKT 7"/>
    <x v="4"/>
    <s v=" 14216.94"/>
    <n v="9"/>
    <n v="21200.7"/>
    <n v="190806.30000000002"/>
    <x v="4"/>
  </r>
  <r>
    <n v="564"/>
    <s v="CUSTID 125"/>
    <s v="CUSTTYPE 3"/>
    <x v="2"/>
    <x v="5"/>
    <x v="2"/>
    <s v="PRODID 3"/>
    <x v="2"/>
    <s v="PRODMKT 6"/>
    <x v="5"/>
    <s v=" 16339.62"/>
    <n v="9"/>
    <n v="24014.29"/>
    <n v="216128.61000000002"/>
    <x v="2"/>
  </r>
  <r>
    <n v="565"/>
    <s v="CUSTID 70"/>
    <s v="CUSTTYPE 4"/>
    <x v="2"/>
    <x v="4"/>
    <x v="3"/>
    <s v="PRODID 11"/>
    <x v="2"/>
    <s v="PRODMKT 1"/>
    <x v="3"/>
    <s v=" 11054.83"/>
    <n v="2"/>
    <n v="18174.89"/>
    <n v="36349.78"/>
    <x v="7"/>
  </r>
  <r>
    <n v="566"/>
    <s v="CUSTID 111"/>
    <s v="CUSTTYPE 2"/>
    <x v="1"/>
    <x v="4"/>
    <x v="2"/>
    <s v="PRODID 18"/>
    <x v="0"/>
    <s v="PRODMKT 5"/>
    <x v="2"/>
    <s v=" 3331.2"/>
    <n v="3"/>
    <n v="4885.76"/>
    <n v="14657.28"/>
    <x v="5"/>
  </r>
  <r>
    <n v="567"/>
    <s v="CUSTID 65"/>
    <s v="CUSTTYPE 5"/>
    <x v="2"/>
    <x v="2"/>
    <x v="0"/>
    <s v="PRODID 18"/>
    <x v="0"/>
    <s v="PRODMKT 5"/>
    <x v="2"/>
    <s v=" 3331.2"/>
    <n v="7"/>
    <n v="4885.76"/>
    <n v="34200.32"/>
    <x v="4"/>
  </r>
  <r>
    <n v="568"/>
    <s v="CUSTID 37"/>
    <s v="CUSTTYPE 4"/>
    <x v="1"/>
    <x v="0"/>
    <x v="1"/>
    <s v="PRODID 19"/>
    <x v="0"/>
    <s v="PRODMKT 4"/>
    <x v="18"/>
    <s v=" 4748.85"/>
    <n v="4"/>
    <n v="7317.9"/>
    <n v="29271.599999999999"/>
    <x v="5"/>
  </r>
  <r>
    <n v="569"/>
    <s v="CUSTID 40"/>
    <s v="CUSTTYPE 5"/>
    <x v="1"/>
    <x v="7"/>
    <x v="0"/>
    <s v="PRODID 15"/>
    <x v="2"/>
    <s v="PRODMKT 1"/>
    <x v="10"/>
    <s v=" 7207.5"/>
    <n v="3"/>
    <n v="9997.5"/>
    <n v="29992.5"/>
    <x v="2"/>
  </r>
  <r>
    <n v="570"/>
    <s v="CUSTID 58"/>
    <s v="CUSTTYPE 3"/>
    <x v="2"/>
    <x v="5"/>
    <x v="3"/>
    <s v="PRODID 16"/>
    <x v="2"/>
    <s v="PRODMKT 3"/>
    <x v="12"/>
    <s v=" 10261.9"/>
    <n v="7"/>
    <n v="18471.419999999998"/>
    <n v="129299.93999999999"/>
    <x v="0"/>
  </r>
  <r>
    <n v="571"/>
    <s v="CUSTID 133"/>
    <s v="CUSTTYPE 3"/>
    <x v="4"/>
    <x v="2"/>
    <x v="1"/>
    <s v="PRODID 20"/>
    <x v="2"/>
    <s v="PRODMKT 2"/>
    <x v="15"/>
    <s v=" 11178.16"/>
    <n v="4"/>
    <n v="17366.07"/>
    <n v="69464.28"/>
    <x v="7"/>
  </r>
  <r>
    <n v="572"/>
    <s v="CUSTID 100"/>
    <s v="CUSTTYPE 2"/>
    <x v="3"/>
    <x v="5"/>
    <x v="0"/>
    <s v="PRODID 9"/>
    <x v="0"/>
    <s v="PRODMKT 6"/>
    <x v="7"/>
    <s v=" 13551.3"/>
    <n v="7"/>
    <n v="18197.46"/>
    <n v="127382.22"/>
    <x v="4"/>
  </r>
  <r>
    <n v="573"/>
    <s v="CUSTID 52"/>
    <s v="CUSTTYPE 5"/>
    <x v="2"/>
    <x v="6"/>
    <x v="3"/>
    <s v="PRODID 3"/>
    <x v="2"/>
    <s v="PRODMKT 6"/>
    <x v="5"/>
    <s v=" 16339.62"/>
    <n v="2"/>
    <n v="23766.719999999998"/>
    <n v="47533.439999999995"/>
    <x v="3"/>
  </r>
  <r>
    <n v="574"/>
    <s v="CUSTID 54"/>
    <s v="CUSTTYPE 4"/>
    <x v="2"/>
    <x v="3"/>
    <x v="2"/>
    <s v="PRODID 14"/>
    <x v="1"/>
    <s v="PRODMKT 6"/>
    <x v="17"/>
    <s v=" 11676.5"/>
    <n v="9"/>
    <n v="19531.600000000002"/>
    <n v="175784.40000000002"/>
    <x v="7"/>
  </r>
  <r>
    <n v="575"/>
    <s v="CUSTID 112"/>
    <s v="CUSTTYPE 4"/>
    <x v="2"/>
    <x v="3"/>
    <x v="2"/>
    <s v="PRODID 10"/>
    <x v="1"/>
    <s v="PRODMKT 3"/>
    <x v="6"/>
    <s v=" 5441.04"/>
    <n v="6"/>
    <n v="8161.5599999999995"/>
    <n v="48969.36"/>
    <x v="2"/>
  </r>
  <r>
    <n v="576"/>
    <s v="CUSTID 22"/>
    <s v="CUSTTYPE 3"/>
    <x v="3"/>
    <x v="2"/>
    <x v="1"/>
    <s v="PRODID 11"/>
    <x v="2"/>
    <s v="PRODMKT 1"/>
    <x v="3"/>
    <s v=" 11054.83"/>
    <n v="8"/>
    <n v="16113.82"/>
    <n v="128910.56"/>
    <x v="0"/>
  </r>
  <r>
    <n v="577"/>
    <s v="CUSTID 137"/>
    <s v="CUSTTYPE 1"/>
    <x v="3"/>
    <x v="3"/>
    <x v="2"/>
    <s v="PRODID 4"/>
    <x v="0"/>
    <s v="PRODMKT 4"/>
    <x v="0"/>
    <s v=" 13080.96"/>
    <n v="4"/>
    <n v="17781.93"/>
    <n v="71127.72"/>
    <x v="5"/>
  </r>
  <r>
    <n v="578"/>
    <s v="CUSTID 120"/>
    <s v="CUSTTYPE 3"/>
    <x v="0"/>
    <x v="5"/>
    <x v="3"/>
    <s v="PRODID 14"/>
    <x v="1"/>
    <s v="PRODMKT 6"/>
    <x v="17"/>
    <s v=" 11676.5"/>
    <n v="5"/>
    <n v="19319.3"/>
    <n v="96596.5"/>
    <x v="4"/>
  </r>
  <r>
    <n v="579"/>
    <s v="CUSTID 51"/>
    <s v="CUSTTYPE 4"/>
    <x v="4"/>
    <x v="0"/>
    <x v="2"/>
    <s v="PRODID 11"/>
    <x v="2"/>
    <s v="PRODMKT 1"/>
    <x v="3"/>
    <s v=" 11054.83"/>
    <n v="4"/>
    <n v="16863.3"/>
    <n v="67453.2"/>
    <x v="1"/>
  </r>
  <r>
    <n v="580"/>
    <s v="CUSTID 193"/>
    <s v="CUSTTYPE 5"/>
    <x v="0"/>
    <x v="2"/>
    <x v="0"/>
    <s v="PRODID 3"/>
    <x v="2"/>
    <s v="PRODMKT 6"/>
    <x v="5"/>
    <s v=" 16339.62"/>
    <n v="6"/>
    <n v="22033.73"/>
    <n v="132202.38"/>
    <x v="0"/>
  </r>
  <r>
    <n v="581"/>
    <s v="CUSTID 152"/>
    <s v="CUSTTYPE 3"/>
    <x v="2"/>
    <x v="4"/>
    <x v="0"/>
    <s v="PRODID 13"/>
    <x v="1"/>
    <s v="PRODMKT 3"/>
    <x v="9"/>
    <s v=" 9077.75"/>
    <n v="3"/>
    <n v="16009.85"/>
    <n v="48029.55"/>
    <x v="1"/>
  </r>
  <r>
    <n v="582"/>
    <s v="CUSTID 116"/>
    <s v="CUSTTYPE 4"/>
    <x v="3"/>
    <x v="6"/>
    <x v="1"/>
    <s v="PRODID 7"/>
    <x v="1"/>
    <s v="PRODMKT 2"/>
    <x v="1"/>
    <s v=" 2197.44"/>
    <n v="2"/>
    <n v="3208.96"/>
    <n v="6417.92"/>
    <x v="4"/>
  </r>
  <r>
    <n v="583"/>
    <s v="CUSTID 113"/>
    <s v="CUSTTYPE 5"/>
    <x v="1"/>
    <x v="4"/>
    <x v="2"/>
    <s v="PRODID 7"/>
    <x v="1"/>
    <s v="PRODMKT 2"/>
    <x v="1"/>
    <s v=" 2197.44"/>
    <n v="1"/>
    <n v="2964.7999999999997"/>
    <n v="2964.7999999999997"/>
    <x v="0"/>
  </r>
  <r>
    <n v="584"/>
    <s v="CUSTID 149"/>
    <s v="CUSTTYPE 1"/>
    <x v="4"/>
    <x v="5"/>
    <x v="0"/>
    <s v="PRODID 3"/>
    <x v="2"/>
    <s v="PRODMKT 6"/>
    <x v="5"/>
    <s v=" 16339.62"/>
    <n v="7"/>
    <n v="23519.149999999998"/>
    <n v="164634.04999999999"/>
    <x v="0"/>
  </r>
  <r>
    <n v="585"/>
    <s v="CUSTID 194"/>
    <s v="CUSTTYPE 2"/>
    <x v="1"/>
    <x v="3"/>
    <x v="3"/>
    <s v="PRODID 18"/>
    <x v="0"/>
    <s v="PRODMKT 5"/>
    <x v="2"/>
    <s v=" 3331.2"/>
    <n v="1"/>
    <n v="4830.24"/>
    <n v="4830.24"/>
    <x v="0"/>
  </r>
  <r>
    <n v="586"/>
    <s v="CUSTID 46"/>
    <s v="CUSTTYPE 4"/>
    <x v="2"/>
    <x v="4"/>
    <x v="2"/>
    <s v="PRODID 3"/>
    <x v="2"/>
    <s v="PRODMKT 6"/>
    <x v="5"/>
    <s v=" 16339.62"/>
    <n v="7"/>
    <n v="21786.16"/>
    <n v="152503.12"/>
    <x v="0"/>
  </r>
  <r>
    <n v="587"/>
    <s v="CUSTID 71"/>
    <s v="CUSTTYPE 2"/>
    <x v="4"/>
    <x v="2"/>
    <x v="0"/>
    <s v="PRODID 10"/>
    <x v="1"/>
    <s v="PRODMKT 3"/>
    <x v="6"/>
    <s v=" 5441.04"/>
    <n v="5"/>
    <n v="8079.12"/>
    <n v="40395.599999999999"/>
    <x v="3"/>
  </r>
  <r>
    <n v="588"/>
    <s v="CUSTID 3"/>
    <s v="CUSTTYPE 3"/>
    <x v="0"/>
    <x v="6"/>
    <x v="0"/>
    <s v="PRODID 16"/>
    <x v="2"/>
    <s v="PRODMKT 3"/>
    <x v="12"/>
    <s v=" 10261.9"/>
    <n v="9"/>
    <n v="17911.68"/>
    <n v="161205.12"/>
    <x v="2"/>
  </r>
  <r>
    <n v="589"/>
    <s v="CUSTID 35"/>
    <s v="CUSTTYPE 3"/>
    <x v="1"/>
    <x v="2"/>
    <x v="1"/>
    <s v="PRODID 13"/>
    <x v="1"/>
    <s v="PRODMKT 3"/>
    <x v="9"/>
    <s v=" 9077.75"/>
    <n v="4"/>
    <n v="16174.9"/>
    <n v="64699.6"/>
    <x v="7"/>
  </r>
  <r>
    <n v="590"/>
    <s v="CUSTID 67"/>
    <s v="CUSTTYPE 3"/>
    <x v="0"/>
    <x v="2"/>
    <x v="0"/>
    <s v="PRODID 2"/>
    <x v="0"/>
    <s v="PRODMKT 5"/>
    <x v="13"/>
    <s v=" 11952.06"/>
    <n v="1"/>
    <n v="18340.23"/>
    <n v="18340.23"/>
    <x v="3"/>
  </r>
  <r>
    <n v="591"/>
    <s v="CUSTID 156"/>
    <s v="CUSTTYPE 1"/>
    <x v="2"/>
    <x v="3"/>
    <x v="1"/>
    <s v="PRODID 5"/>
    <x v="2"/>
    <s v="PRODMKT 4"/>
    <x v="14"/>
    <s v=" 7320.88"/>
    <n v="3"/>
    <n v="12419.349999999999"/>
    <n v="37258.049999999996"/>
    <x v="5"/>
  </r>
  <r>
    <n v="592"/>
    <s v="CUSTID 90"/>
    <s v="CUSTTYPE 1"/>
    <x v="2"/>
    <x v="5"/>
    <x v="1"/>
    <s v="PRODID 11"/>
    <x v="2"/>
    <s v="PRODMKT 1"/>
    <x v="3"/>
    <s v=" 11054.83"/>
    <n v="4"/>
    <n v="16488.560000000001"/>
    <n v="65954.240000000005"/>
    <x v="2"/>
  </r>
  <r>
    <n v="593"/>
    <s v="CUSTID 68"/>
    <s v="CUSTTYPE 1"/>
    <x v="1"/>
    <x v="6"/>
    <x v="0"/>
    <s v="PRODID 18"/>
    <x v="0"/>
    <s v="PRODMKT 5"/>
    <x v="2"/>
    <s v=" 3331.2"/>
    <n v="7"/>
    <n v="5329.92"/>
    <n v="37309.440000000002"/>
    <x v="4"/>
  </r>
  <r>
    <n v="594"/>
    <s v="CUSTID 75"/>
    <s v="CUSTTYPE 4"/>
    <x v="4"/>
    <x v="2"/>
    <x v="0"/>
    <s v="PRODID 2"/>
    <x v="0"/>
    <s v="PRODMKT 5"/>
    <x v="13"/>
    <s v=" 11952.06"/>
    <n v="5"/>
    <n v="18958.440000000002"/>
    <n v="94792.200000000012"/>
    <x v="5"/>
  </r>
  <r>
    <n v="595"/>
    <s v="CUSTID 177"/>
    <s v="CUSTTYPE 1"/>
    <x v="0"/>
    <x v="2"/>
    <x v="2"/>
    <s v="PRODID 1"/>
    <x v="2"/>
    <s v="PRODMKT 2"/>
    <x v="11"/>
    <s v=" 6768.64"/>
    <n v="2"/>
    <n v="9624.16"/>
    <n v="19248.32"/>
    <x v="1"/>
  </r>
  <r>
    <n v="596"/>
    <s v="CUSTID 37"/>
    <s v="CUSTTYPE 4"/>
    <x v="1"/>
    <x v="0"/>
    <x v="3"/>
    <s v="PRODID 5"/>
    <x v="2"/>
    <s v="PRODMKT 4"/>
    <x v="14"/>
    <s v=" 7320.88"/>
    <n v="5"/>
    <n v="12027.16"/>
    <n v="60135.8"/>
    <x v="7"/>
  </r>
  <r>
    <n v="597"/>
    <s v="CUSTID 12"/>
    <s v="CUSTTYPE 3"/>
    <x v="0"/>
    <x v="0"/>
    <x v="0"/>
    <s v="PRODID 9"/>
    <x v="0"/>
    <s v="PRODMKT 6"/>
    <x v="7"/>
    <s v=" 13551.3"/>
    <n v="7"/>
    <n v="17035.920000000002"/>
    <n v="119251.44000000002"/>
    <x v="1"/>
  </r>
  <r>
    <n v="598"/>
    <s v="CUSTID 71"/>
    <s v="CUSTTYPE 2"/>
    <x v="4"/>
    <x v="2"/>
    <x v="1"/>
    <s v="PRODID 13"/>
    <x v="1"/>
    <s v="PRODMKT 3"/>
    <x v="9"/>
    <s v=" 9077.75"/>
    <n v="4"/>
    <n v="14194.3"/>
    <n v="56777.2"/>
    <x v="7"/>
  </r>
  <r>
    <n v="599"/>
    <s v="CUSTID 16"/>
    <s v="CUSTTYPE 1"/>
    <x v="2"/>
    <x v="5"/>
    <x v="3"/>
    <s v="PRODID 8"/>
    <x v="0"/>
    <s v="PRODMKT 5"/>
    <x v="8"/>
    <s v=" 7312.8"/>
    <n v="2"/>
    <n v="9861.2000000000007"/>
    <n v="19722.400000000001"/>
    <x v="3"/>
  </r>
  <r>
    <n v="600"/>
    <s v="CUSTID 93"/>
    <s v="CUSTTYPE 2"/>
    <x v="4"/>
    <x v="6"/>
    <x v="1"/>
    <s v="PRODID 5"/>
    <x v="2"/>
    <s v="PRODMKT 4"/>
    <x v="14"/>
    <s v=" 7320.88"/>
    <n v="3"/>
    <n v="11896.43"/>
    <n v="35689.29"/>
    <x v="1"/>
  </r>
  <r>
    <n v="601"/>
    <s v="CUSTID 32"/>
    <s v="CUSTTYPE 4"/>
    <x v="1"/>
    <x v="2"/>
    <x v="3"/>
    <s v="PRODID 4"/>
    <x v="0"/>
    <s v="PRODMKT 4"/>
    <x v="0"/>
    <s v=" 13080.96"/>
    <n v="3"/>
    <n v="17781.93"/>
    <n v="53345.79"/>
    <x v="2"/>
  </r>
  <r>
    <n v="602"/>
    <s v="CUSTID 74"/>
    <s v="CUSTTYPE 2"/>
    <x v="3"/>
    <x v="2"/>
    <x v="1"/>
    <s v="PRODID 5"/>
    <x v="2"/>
    <s v="PRODMKT 4"/>
    <x v="14"/>
    <s v=" 7320.88"/>
    <n v="7"/>
    <n v="12680.81"/>
    <n v="88765.67"/>
    <x v="3"/>
  </r>
  <r>
    <n v="603"/>
    <s v="CUSTID 131"/>
    <s v="CUSTTYPE 5"/>
    <x v="2"/>
    <x v="2"/>
    <x v="2"/>
    <s v="PRODID 13"/>
    <x v="1"/>
    <s v="PRODMKT 3"/>
    <x v="9"/>
    <s v=" 9077.75"/>
    <n v="4"/>
    <n v="14854.5"/>
    <n v="59418"/>
    <x v="4"/>
  </r>
  <r>
    <n v="604"/>
    <s v="CUSTID 85"/>
    <s v="CUSTTYPE 2"/>
    <x v="3"/>
    <x v="0"/>
    <x v="2"/>
    <s v="PRODID 4"/>
    <x v="0"/>
    <s v="PRODMKT 4"/>
    <x v="0"/>
    <s v=" 13080.96"/>
    <n v="2"/>
    <n v="18190.71"/>
    <n v="36381.42"/>
    <x v="6"/>
  </r>
  <r>
    <n v="605"/>
    <s v="CUSTID 62"/>
    <s v="CUSTTYPE 1"/>
    <x v="4"/>
    <x v="7"/>
    <x v="3"/>
    <s v="PRODID 4"/>
    <x v="0"/>
    <s v="PRODMKT 4"/>
    <x v="0"/>
    <s v=" 13080.96"/>
    <n v="8"/>
    <n v="17986.32"/>
    <n v="143890.56"/>
    <x v="6"/>
  </r>
  <r>
    <n v="606"/>
    <s v="CUSTID 149"/>
    <s v="CUSTTYPE 1"/>
    <x v="4"/>
    <x v="5"/>
    <x v="1"/>
    <s v="PRODID 5"/>
    <x v="2"/>
    <s v="PRODMKT 4"/>
    <x v="14"/>
    <s v=" 7320.88"/>
    <n v="7"/>
    <n v="11634.97"/>
    <n v="81444.789999999994"/>
    <x v="6"/>
  </r>
  <r>
    <n v="607"/>
    <s v="CUSTID 38"/>
    <s v="CUSTTYPE 2"/>
    <x v="4"/>
    <x v="5"/>
    <x v="3"/>
    <s v="PRODID 2"/>
    <x v="0"/>
    <s v="PRODMKT 5"/>
    <x v="13"/>
    <s v=" 11952.06"/>
    <n v="8"/>
    <n v="18958.440000000002"/>
    <n v="151667.52000000002"/>
    <x v="5"/>
  </r>
  <r>
    <n v="608"/>
    <s v="CUSTID 12"/>
    <s v="CUSTTYPE 3"/>
    <x v="0"/>
    <x v="0"/>
    <x v="0"/>
    <s v="PRODID 1"/>
    <x v="2"/>
    <s v="PRODMKT 2"/>
    <x v="11"/>
    <s v=" 6768.64"/>
    <n v="2"/>
    <n v="9306.8799999999992"/>
    <n v="18613.759999999998"/>
    <x v="4"/>
  </r>
  <r>
    <n v="609"/>
    <s v="CUSTID 12"/>
    <s v="CUSTTYPE 3"/>
    <x v="0"/>
    <x v="0"/>
    <x v="3"/>
    <s v="PRODID 3"/>
    <x v="2"/>
    <s v="PRODMKT 6"/>
    <x v="5"/>
    <s v=" 16339.62"/>
    <n v="8"/>
    <n v="23519.149999999998"/>
    <n v="188153.19999999998"/>
    <x v="2"/>
  </r>
  <r>
    <n v="610"/>
    <s v="CUSTID 72"/>
    <s v="CUSTTYPE 4"/>
    <x v="2"/>
    <x v="7"/>
    <x v="2"/>
    <s v="PRODID 10"/>
    <x v="1"/>
    <s v="PRODMKT 3"/>
    <x v="6"/>
    <s v=" 5441.04"/>
    <n v="8"/>
    <n v="8161.5599999999995"/>
    <n v="65292.479999999996"/>
    <x v="2"/>
  </r>
  <r>
    <n v="611"/>
    <s v="CUSTID 125"/>
    <s v="CUSTTYPE 3"/>
    <x v="2"/>
    <x v="5"/>
    <x v="2"/>
    <s v="PRODID 11"/>
    <x v="2"/>
    <s v="PRODMKT 1"/>
    <x v="3"/>
    <s v=" 11054.83"/>
    <n v="8"/>
    <n v="16488.560000000001"/>
    <n v="131908.48000000001"/>
    <x v="7"/>
  </r>
  <r>
    <n v="612"/>
    <s v="CUSTID 80"/>
    <s v="CUSTTYPE 1"/>
    <x v="2"/>
    <x v="4"/>
    <x v="0"/>
    <s v="PRODID 7"/>
    <x v="1"/>
    <s v="PRODMKT 2"/>
    <x v="1"/>
    <s v=" 2197.44"/>
    <n v="5"/>
    <n v="3069.44"/>
    <n v="15347.2"/>
    <x v="6"/>
  </r>
  <r>
    <n v="613"/>
    <s v="CUSTID 37"/>
    <s v="CUSTTYPE 4"/>
    <x v="1"/>
    <x v="0"/>
    <x v="1"/>
    <s v="PRODID 12"/>
    <x v="0"/>
    <s v="PRODMKT 7"/>
    <x v="4"/>
    <s v=" 14216.94"/>
    <n v="9"/>
    <n v="23944.32"/>
    <n v="215498.88"/>
    <x v="4"/>
  </r>
  <r>
    <n v="614"/>
    <s v="CUSTID 159"/>
    <s v="CUSTTYPE 3"/>
    <x v="2"/>
    <x v="2"/>
    <x v="0"/>
    <s v="PRODID 13"/>
    <x v="1"/>
    <s v="PRODMKT 3"/>
    <x v="9"/>
    <s v=" 9077.75"/>
    <n v="1"/>
    <n v="15184.6"/>
    <n v="15184.6"/>
    <x v="7"/>
  </r>
  <r>
    <n v="615"/>
    <s v="CUSTID 151"/>
    <s v="CUSTTYPE 4"/>
    <x v="2"/>
    <x v="5"/>
    <x v="0"/>
    <s v="PRODID 13"/>
    <x v="1"/>
    <s v="PRODMKT 3"/>
    <x v="9"/>
    <s v=" 9077.75"/>
    <n v="4"/>
    <n v="15349.65"/>
    <n v="61398.6"/>
    <x v="6"/>
  </r>
  <r>
    <n v="616"/>
    <s v="CUSTID 191"/>
    <s v="CUSTTYPE 1"/>
    <x v="1"/>
    <x v="4"/>
    <x v="2"/>
    <s v="PRODID 1"/>
    <x v="2"/>
    <s v="PRODMKT 2"/>
    <x v="11"/>
    <s v=" 6768.64"/>
    <n v="9"/>
    <n v="9835.6799999999985"/>
    <n v="88521.119999999981"/>
    <x v="5"/>
  </r>
  <r>
    <n v="617"/>
    <s v="CUSTID 186"/>
    <s v="CUSTTYPE 1"/>
    <x v="3"/>
    <x v="0"/>
    <x v="2"/>
    <s v="PRODID 11"/>
    <x v="2"/>
    <s v="PRODMKT 1"/>
    <x v="3"/>
    <s v=" 11054.83"/>
    <n v="7"/>
    <n v="18362.259999999998"/>
    <n v="128535.81999999999"/>
    <x v="4"/>
  </r>
  <r>
    <n v="618"/>
    <s v="CUSTID 160"/>
    <s v="CUSTTYPE 3"/>
    <x v="2"/>
    <x v="3"/>
    <x v="0"/>
    <s v="PRODID 1"/>
    <x v="2"/>
    <s v="PRODMKT 2"/>
    <x v="11"/>
    <s v=" 6768.64"/>
    <n v="8"/>
    <n v="10258.719999999999"/>
    <n v="82069.759999999995"/>
    <x v="5"/>
  </r>
  <r>
    <n v="619"/>
    <s v="CUSTID 110"/>
    <s v="CUSTTYPE 5"/>
    <x v="3"/>
    <x v="7"/>
    <x v="0"/>
    <s v="PRODID 1"/>
    <x v="2"/>
    <s v="PRODMKT 2"/>
    <x v="11"/>
    <s v=" 6768.64"/>
    <n v="4"/>
    <n v="9624.16"/>
    <n v="38496.639999999999"/>
    <x v="3"/>
  </r>
  <r>
    <n v="620"/>
    <s v="CUSTID 44"/>
    <s v="CUSTTYPE 3"/>
    <x v="1"/>
    <x v="6"/>
    <x v="0"/>
    <s v="PRODID 10"/>
    <x v="1"/>
    <s v="PRODMKT 3"/>
    <x v="6"/>
    <s v=" 5441.04"/>
    <n v="8"/>
    <n v="7584.4800000000005"/>
    <n v="60675.840000000004"/>
    <x v="4"/>
  </r>
  <r>
    <n v="621"/>
    <s v="CUSTID 45"/>
    <s v="CUSTTYPE 4"/>
    <x v="1"/>
    <x v="1"/>
    <x v="1"/>
    <s v="PRODID 20"/>
    <x v="2"/>
    <s v="PRODMKT 2"/>
    <x v="15"/>
    <s v=" 11178.16"/>
    <n v="2"/>
    <n v="19761.39"/>
    <n v="39522.78"/>
    <x v="6"/>
  </r>
  <r>
    <n v="622"/>
    <s v="CUSTID 8"/>
    <s v="CUSTTYPE 1"/>
    <x v="0"/>
    <x v="0"/>
    <x v="2"/>
    <s v="PRODID 2"/>
    <x v="0"/>
    <s v="PRODMKT 5"/>
    <x v="13"/>
    <s v=" 11952.06"/>
    <n v="3"/>
    <n v="20400.93"/>
    <n v="61202.79"/>
    <x v="0"/>
  </r>
  <r>
    <n v="623"/>
    <s v="CUSTID 192"/>
    <s v="CUSTTYPE 1"/>
    <x v="2"/>
    <x v="5"/>
    <x v="2"/>
    <s v="PRODID 14"/>
    <x v="1"/>
    <s v="PRODMKT 6"/>
    <x v="17"/>
    <s v=" 11676.5"/>
    <n v="8"/>
    <n v="18257.8"/>
    <n v="146062.39999999999"/>
    <x v="1"/>
  </r>
  <r>
    <n v="624"/>
    <s v="CUSTID 67"/>
    <s v="CUSTTYPE 3"/>
    <x v="0"/>
    <x v="2"/>
    <x v="1"/>
    <s v="PRODID 7"/>
    <x v="1"/>
    <s v="PRODMKT 2"/>
    <x v="1"/>
    <s v=" 2197.44"/>
    <n v="7"/>
    <n v="3069.44"/>
    <n v="21486.080000000002"/>
    <x v="2"/>
  </r>
  <r>
    <n v="625"/>
    <s v="CUSTID 84"/>
    <s v="CUSTTYPE 3"/>
    <x v="2"/>
    <x v="3"/>
    <x v="0"/>
    <s v="PRODID 3"/>
    <x v="2"/>
    <s v="PRODMKT 6"/>
    <x v="5"/>
    <s v=" 16339.62"/>
    <n v="7"/>
    <n v="24014.29"/>
    <n v="168100.03"/>
    <x v="7"/>
  </r>
  <r>
    <n v="626"/>
    <s v="CUSTID 29"/>
    <s v="CUSTTYPE 3"/>
    <x v="0"/>
    <x v="5"/>
    <x v="1"/>
    <s v="PRODID 16"/>
    <x v="2"/>
    <s v="PRODMKT 3"/>
    <x v="12"/>
    <s v=" 10261.9"/>
    <n v="2"/>
    <n v="18098.259999999998"/>
    <n v="36196.519999999997"/>
    <x v="3"/>
  </r>
  <r>
    <n v="627"/>
    <s v="CUSTID 188"/>
    <s v="CUSTTYPE 3"/>
    <x v="0"/>
    <x v="0"/>
    <x v="1"/>
    <s v="PRODID 15"/>
    <x v="2"/>
    <s v="PRODMKT 1"/>
    <x v="10"/>
    <s v=" 7207.5"/>
    <n v="9"/>
    <n v="11043.75"/>
    <n v="99393.75"/>
    <x v="7"/>
  </r>
  <r>
    <n v="628"/>
    <s v="CUSTID 60"/>
    <s v="CUSTTYPE 3"/>
    <x v="1"/>
    <x v="5"/>
    <x v="2"/>
    <s v="PRODID 12"/>
    <x v="0"/>
    <s v="PRODMKT 7"/>
    <x v="4"/>
    <s v=" 14216.94"/>
    <n v="8"/>
    <n v="21699.54"/>
    <n v="173596.32"/>
    <x v="7"/>
  </r>
  <r>
    <n v="629"/>
    <s v="CUSTID 135"/>
    <s v="CUSTTYPE 3"/>
    <x v="4"/>
    <x v="6"/>
    <x v="0"/>
    <s v="PRODID 12"/>
    <x v="0"/>
    <s v="PRODMKT 7"/>
    <x v="4"/>
    <s v=" 14216.94"/>
    <n v="9"/>
    <n v="21948.959999999999"/>
    <n v="197540.63999999998"/>
    <x v="5"/>
  </r>
  <r>
    <n v="630"/>
    <s v="CUSTID 53"/>
    <s v="CUSTTYPE 5"/>
    <x v="4"/>
    <x v="1"/>
    <x v="2"/>
    <s v="PRODID 17"/>
    <x v="0"/>
    <s v="PRODMKT 7"/>
    <x v="16"/>
    <s v=" 4903.49"/>
    <n v="4"/>
    <n v="8144.78"/>
    <n v="32579.119999999999"/>
    <x v="2"/>
  </r>
  <r>
    <n v="631"/>
    <s v="CUSTID 91"/>
    <s v="CUSTTYPE 1"/>
    <x v="4"/>
    <x v="0"/>
    <x v="1"/>
    <s v="PRODID 18"/>
    <x v="0"/>
    <s v="PRODMKT 5"/>
    <x v="2"/>
    <s v=" 3331.2"/>
    <n v="5"/>
    <n v="5107.84"/>
    <n v="25539.200000000001"/>
    <x v="6"/>
  </r>
  <r>
    <n v="632"/>
    <s v="CUSTID 150"/>
    <s v="CUSTTYPE 2"/>
    <x v="3"/>
    <x v="5"/>
    <x v="2"/>
    <s v="PRODID 1"/>
    <x v="2"/>
    <s v="PRODMKT 2"/>
    <x v="11"/>
    <s v=" 6768.64"/>
    <n v="7"/>
    <n v="9941.4399999999987"/>
    <n v="69590.079999999987"/>
    <x v="1"/>
  </r>
  <r>
    <n v="633"/>
    <s v="CUSTID 133"/>
    <s v="CUSTTYPE 3"/>
    <x v="4"/>
    <x v="2"/>
    <x v="3"/>
    <s v="PRODID 17"/>
    <x v="0"/>
    <s v="PRODMKT 7"/>
    <x v="16"/>
    <s v=" 4903.49"/>
    <n v="9"/>
    <n v="7313.68"/>
    <n v="65823.12"/>
    <x v="2"/>
  </r>
  <r>
    <n v="634"/>
    <s v="CUSTID 60"/>
    <s v="CUSTTYPE 3"/>
    <x v="1"/>
    <x v="5"/>
    <x v="2"/>
    <s v="PRODID 12"/>
    <x v="0"/>
    <s v="PRODMKT 7"/>
    <x v="4"/>
    <s v=" 14216.94"/>
    <n v="6"/>
    <n v="23944.32"/>
    <n v="143665.91999999998"/>
    <x v="0"/>
  </r>
  <r>
    <n v="635"/>
    <s v="CUSTID 4"/>
    <s v="CUSTTYPE 1"/>
    <x v="2"/>
    <x v="2"/>
    <x v="0"/>
    <s v="PRODID 3"/>
    <x v="2"/>
    <s v="PRODMKT 6"/>
    <x v="5"/>
    <s v=" 16339.62"/>
    <n v="9"/>
    <n v="21786.16"/>
    <n v="196075.44"/>
    <x v="1"/>
  </r>
  <r>
    <n v="636"/>
    <s v="CUSTID 84"/>
    <s v="CUSTTYPE 3"/>
    <x v="2"/>
    <x v="3"/>
    <x v="0"/>
    <s v="PRODID 14"/>
    <x v="1"/>
    <s v="PRODMKT 6"/>
    <x v="17"/>
    <s v=" 11676.5"/>
    <n v="1"/>
    <n v="20593.099999999999"/>
    <n v="20593.099999999999"/>
    <x v="2"/>
  </r>
  <r>
    <n v="637"/>
    <s v="CUSTID 151"/>
    <s v="CUSTTYPE 4"/>
    <x v="2"/>
    <x v="5"/>
    <x v="1"/>
    <s v="PRODID 1"/>
    <x v="2"/>
    <s v="PRODMKT 2"/>
    <x v="11"/>
    <s v=" 6768.64"/>
    <n v="1"/>
    <n v="10152.959999999999"/>
    <n v="10152.959999999999"/>
    <x v="0"/>
  </r>
  <r>
    <n v="638"/>
    <s v="CUSTID 21"/>
    <s v="CUSTTYPE 1"/>
    <x v="1"/>
    <x v="1"/>
    <x v="0"/>
    <s v="PRODID 2"/>
    <x v="0"/>
    <s v="PRODMKT 5"/>
    <x v="13"/>
    <s v=" 11952.06"/>
    <n v="9"/>
    <n v="20194.86"/>
    <n v="181753.74"/>
    <x v="0"/>
  </r>
  <r>
    <n v="639"/>
    <s v="CUSTID 35"/>
    <s v="CUSTTYPE 3"/>
    <x v="1"/>
    <x v="2"/>
    <x v="2"/>
    <s v="PRODID 18"/>
    <x v="0"/>
    <s v="PRODMKT 5"/>
    <x v="2"/>
    <s v=" 3331.2"/>
    <n v="7"/>
    <n v="5385.44"/>
    <n v="37698.079999999994"/>
    <x v="7"/>
  </r>
  <r>
    <n v="640"/>
    <s v="CUSTID 40"/>
    <s v="CUSTTYPE 5"/>
    <x v="1"/>
    <x v="7"/>
    <x v="1"/>
    <s v="PRODID 2"/>
    <x v="0"/>
    <s v="PRODMKT 5"/>
    <x v="13"/>
    <s v=" 11952.06"/>
    <n v="8"/>
    <n v="19164.509999999998"/>
    <n v="153316.07999999999"/>
    <x v="7"/>
  </r>
  <r>
    <n v="641"/>
    <s v="CUSTID 34"/>
    <s v="CUSTTYPE 3"/>
    <x v="1"/>
    <x v="1"/>
    <x v="3"/>
    <s v="PRODID 13"/>
    <x v="1"/>
    <s v="PRODMKT 3"/>
    <x v="9"/>
    <s v=" 9077.75"/>
    <n v="6"/>
    <n v="14524.4"/>
    <n v="87146.4"/>
    <x v="3"/>
  </r>
  <r>
    <n v="642"/>
    <s v="CUSTID 88"/>
    <s v="CUSTTYPE 4"/>
    <x v="1"/>
    <x v="1"/>
    <x v="0"/>
    <s v="PRODID 13"/>
    <x v="1"/>
    <s v="PRODMKT 3"/>
    <x v="9"/>
    <s v=" 9077.75"/>
    <n v="7"/>
    <n v="14689.45"/>
    <n v="102826.15000000001"/>
    <x v="6"/>
  </r>
  <r>
    <n v="643"/>
    <s v="CUSTID 30"/>
    <s v="CUSTTYPE 3"/>
    <x v="2"/>
    <x v="5"/>
    <x v="2"/>
    <s v="PRODID 1"/>
    <x v="2"/>
    <s v="PRODMKT 2"/>
    <x v="11"/>
    <s v=" 6768.64"/>
    <n v="4"/>
    <n v="10364.48"/>
    <n v="41457.919999999998"/>
    <x v="1"/>
  </r>
  <r>
    <n v="644"/>
    <s v="CUSTID 24"/>
    <s v="CUSTTYPE 2"/>
    <x v="4"/>
    <x v="7"/>
    <x v="3"/>
    <s v="PRODID 5"/>
    <x v="2"/>
    <s v="PRODMKT 4"/>
    <x v="14"/>
    <s v=" 7320.88"/>
    <n v="9"/>
    <n v="11373.51"/>
    <n v="102361.59"/>
    <x v="2"/>
  </r>
  <r>
    <n v="645"/>
    <s v="CUSTID 100"/>
    <s v="CUSTTYPE 2"/>
    <x v="3"/>
    <x v="5"/>
    <x v="3"/>
    <s v="PRODID 4"/>
    <x v="0"/>
    <s v="PRODMKT 4"/>
    <x v="0"/>
    <s v=" 13080.96"/>
    <n v="2"/>
    <n v="18599.490000000002"/>
    <n v="37198.980000000003"/>
    <x v="2"/>
  </r>
  <r>
    <n v="646"/>
    <s v="CUSTID 25"/>
    <s v="CUSTTYPE 5"/>
    <x v="0"/>
    <x v="4"/>
    <x v="2"/>
    <s v="PRODID 20"/>
    <x v="2"/>
    <s v="PRODMKT 2"/>
    <x v="15"/>
    <s v=" 11178.16"/>
    <n v="4"/>
    <n v="18763.34"/>
    <n v="75053.36"/>
    <x v="4"/>
  </r>
  <r>
    <n v="647"/>
    <s v="CUSTID 2"/>
    <s v="CUSTTYPE 4"/>
    <x v="1"/>
    <x v="6"/>
    <x v="3"/>
    <s v="PRODID 12"/>
    <x v="0"/>
    <s v="PRODMKT 7"/>
    <x v="4"/>
    <s v=" 14216.94"/>
    <n v="7"/>
    <n v="23196.059999999998"/>
    <n v="162372.41999999998"/>
    <x v="2"/>
  </r>
  <r>
    <n v="648"/>
    <s v="CUSTID 170"/>
    <s v="CUSTTYPE 2"/>
    <x v="0"/>
    <x v="2"/>
    <x v="0"/>
    <s v="PRODID 13"/>
    <x v="1"/>
    <s v="PRODMKT 3"/>
    <x v="9"/>
    <s v=" 9077.75"/>
    <n v="6"/>
    <n v="14359.35"/>
    <n v="86156.1"/>
    <x v="7"/>
  </r>
  <r>
    <n v="649"/>
    <s v="CUSTID 147"/>
    <s v="CUSTTYPE 1"/>
    <x v="4"/>
    <x v="4"/>
    <x v="2"/>
    <s v="PRODID 10"/>
    <x v="1"/>
    <s v="PRODMKT 3"/>
    <x v="6"/>
    <s v=" 5441.04"/>
    <n v="6"/>
    <n v="7584.4800000000005"/>
    <n v="45506.880000000005"/>
    <x v="1"/>
  </r>
  <r>
    <n v="650"/>
    <s v="CUSTID 123"/>
    <s v="CUSTTYPE 5"/>
    <x v="0"/>
    <x v="0"/>
    <x v="3"/>
    <s v="PRODID 18"/>
    <x v="0"/>
    <s v="PRODMKT 5"/>
    <x v="2"/>
    <s v=" 3331.2"/>
    <n v="8"/>
    <n v="5107.84"/>
    <n v="40862.720000000001"/>
    <x v="4"/>
  </r>
  <r>
    <n v="651"/>
    <s v="CUSTID 2"/>
    <s v="CUSTTYPE 4"/>
    <x v="1"/>
    <x v="6"/>
    <x v="0"/>
    <s v="PRODID 1"/>
    <x v="2"/>
    <s v="PRODMKT 2"/>
    <x v="11"/>
    <s v=" 6768.64"/>
    <n v="7"/>
    <n v="9941.4399999999987"/>
    <n v="69590.079999999987"/>
    <x v="7"/>
  </r>
  <r>
    <n v="652"/>
    <s v="CUSTID 89"/>
    <s v="CUSTTYPE 4"/>
    <x v="0"/>
    <x v="3"/>
    <x v="3"/>
    <s v="PRODID 13"/>
    <x v="1"/>
    <s v="PRODMKT 3"/>
    <x v="9"/>
    <s v=" 9077.75"/>
    <n v="5"/>
    <n v="14029.25"/>
    <n v="70146.25"/>
    <x v="7"/>
  </r>
  <r>
    <n v="653"/>
    <s v="CUSTID 79"/>
    <s v="CUSTTYPE 3"/>
    <x v="0"/>
    <x v="0"/>
    <x v="0"/>
    <s v="PRODID 11"/>
    <x v="2"/>
    <s v="PRODMKT 1"/>
    <x v="3"/>
    <s v=" 11054.83"/>
    <n v="8"/>
    <n v="17612.78"/>
    <n v="140902.24"/>
    <x v="4"/>
  </r>
  <r>
    <n v="654"/>
    <s v="CUSTID 88"/>
    <s v="CUSTTYPE 4"/>
    <x v="1"/>
    <x v="1"/>
    <x v="0"/>
    <s v="PRODID 18"/>
    <x v="0"/>
    <s v="PRODMKT 5"/>
    <x v="2"/>
    <s v=" 3331.2"/>
    <n v="1"/>
    <n v="5163.3599999999997"/>
    <n v="5163.3599999999997"/>
    <x v="4"/>
  </r>
  <r>
    <n v="655"/>
    <s v="CUSTID 18"/>
    <s v="CUSTTYPE 2"/>
    <x v="2"/>
    <x v="5"/>
    <x v="2"/>
    <s v="PRODID 8"/>
    <x v="0"/>
    <s v="PRODMKT 5"/>
    <x v="8"/>
    <s v=" 7312.8"/>
    <n v="3"/>
    <n v="9639.6"/>
    <n v="28918.800000000003"/>
    <x v="0"/>
  </r>
  <r>
    <n v="656"/>
    <s v="CUSTID 125"/>
    <s v="CUSTTYPE 3"/>
    <x v="2"/>
    <x v="5"/>
    <x v="3"/>
    <s v="PRODID 15"/>
    <x v="2"/>
    <s v="PRODMKT 1"/>
    <x v="10"/>
    <s v=" 7207.5"/>
    <n v="1"/>
    <n v="11508.75"/>
    <n v="11508.75"/>
    <x v="1"/>
  </r>
  <r>
    <n v="657"/>
    <s v="CUSTID 9"/>
    <s v="CUSTTYPE 1"/>
    <x v="2"/>
    <x v="1"/>
    <x v="1"/>
    <s v="PRODID 15"/>
    <x v="2"/>
    <s v="PRODMKT 1"/>
    <x v="10"/>
    <s v=" 7207.5"/>
    <n v="5"/>
    <n v="10230"/>
    <n v="51150"/>
    <x v="1"/>
  </r>
  <r>
    <n v="658"/>
    <s v="CUSTID 123"/>
    <s v="CUSTTYPE 5"/>
    <x v="0"/>
    <x v="0"/>
    <x v="0"/>
    <s v="PRODID 2"/>
    <x v="0"/>
    <s v="PRODMKT 5"/>
    <x v="13"/>
    <s v=" 11952.06"/>
    <n v="5"/>
    <n v="18134.16"/>
    <n v="90670.8"/>
    <x v="0"/>
  </r>
  <r>
    <n v="659"/>
    <s v="CUSTID 33"/>
    <s v="CUSTTYPE 1"/>
    <x v="4"/>
    <x v="3"/>
    <x v="3"/>
    <s v="PRODID 14"/>
    <x v="1"/>
    <s v="PRODMKT 6"/>
    <x v="17"/>
    <s v=" 11676.5"/>
    <n v="6"/>
    <n v="21017.7"/>
    <n v="126106.20000000001"/>
    <x v="0"/>
  </r>
  <r>
    <n v="660"/>
    <s v="CUSTID 193"/>
    <s v="CUSTTYPE 5"/>
    <x v="0"/>
    <x v="2"/>
    <x v="0"/>
    <s v="PRODID 2"/>
    <x v="0"/>
    <s v="PRODMKT 5"/>
    <x v="13"/>
    <s v=" 11952.06"/>
    <n v="4"/>
    <n v="17928.09"/>
    <n v="71712.36"/>
    <x v="7"/>
  </r>
  <r>
    <n v="661"/>
    <s v="CUSTID 98"/>
    <s v="CUSTTYPE 1"/>
    <x v="3"/>
    <x v="5"/>
    <x v="1"/>
    <s v="PRODID 14"/>
    <x v="1"/>
    <s v="PRODMKT 6"/>
    <x v="17"/>
    <s v=" 11676.5"/>
    <n v="2"/>
    <n v="18257.8"/>
    <n v="36515.599999999999"/>
    <x v="7"/>
  </r>
  <r>
    <n v="662"/>
    <s v="CUSTID 5"/>
    <s v="CUSTTYPE 1"/>
    <x v="4"/>
    <x v="1"/>
    <x v="3"/>
    <s v="PRODID 8"/>
    <x v="0"/>
    <s v="PRODMKT 5"/>
    <x v="8"/>
    <s v=" 7312.8"/>
    <n v="9"/>
    <n v="9418"/>
    <n v="84762"/>
    <x v="0"/>
  </r>
  <r>
    <n v="663"/>
    <s v="CUSTID 117"/>
    <s v="CUSTTYPE 1"/>
    <x v="2"/>
    <x v="6"/>
    <x v="2"/>
    <s v="PRODID 19"/>
    <x v="0"/>
    <s v="PRODMKT 4"/>
    <x v="18"/>
    <s v=" 4748.85"/>
    <n v="4"/>
    <n v="7473.5999999999995"/>
    <n v="29894.399999999998"/>
    <x v="0"/>
  </r>
  <r>
    <n v="664"/>
    <s v="CUSTID 41"/>
    <s v="CUSTTYPE 2"/>
    <x v="2"/>
    <x v="2"/>
    <x v="1"/>
    <s v="PRODID 15"/>
    <x v="2"/>
    <s v="PRODMKT 1"/>
    <x v="10"/>
    <s v=" 7207.5"/>
    <n v="3"/>
    <n v="10113.75"/>
    <n v="30341.25"/>
    <x v="5"/>
  </r>
  <r>
    <n v="665"/>
    <s v="CUSTID 116"/>
    <s v="CUSTTYPE 4"/>
    <x v="3"/>
    <x v="6"/>
    <x v="2"/>
    <s v="PRODID 12"/>
    <x v="0"/>
    <s v="PRODMKT 7"/>
    <x v="4"/>
    <s v=" 14216.94"/>
    <n v="4"/>
    <n v="21699.54"/>
    <n v="86798.16"/>
    <x v="2"/>
  </r>
  <r>
    <n v="666"/>
    <s v="CUSTID 84"/>
    <s v="CUSTTYPE 3"/>
    <x v="2"/>
    <x v="3"/>
    <x v="2"/>
    <s v="PRODID 16"/>
    <x v="2"/>
    <s v="PRODMKT 3"/>
    <x v="12"/>
    <s v=" 10261.9"/>
    <n v="1"/>
    <n v="16419.04"/>
    <n v="16419.04"/>
    <x v="6"/>
  </r>
  <r>
    <n v="667"/>
    <s v="CUSTID 12"/>
    <s v="CUSTTYPE 3"/>
    <x v="0"/>
    <x v="0"/>
    <x v="2"/>
    <s v="PRODID 3"/>
    <x v="2"/>
    <s v="PRODMKT 6"/>
    <x v="5"/>
    <s v=" 16339.62"/>
    <n v="3"/>
    <n v="24261.86"/>
    <n v="72785.58"/>
    <x v="2"/>
  </r>
  <r>
    <n v="668"/>
    <s v="CUSTID 56"/>
    <s v="CUSTTYPE 3"/>
    <x v="4"/>
    <x v="7"/>
    <x v="2"/>
    <s v="PRODID 17"/>
    <x v="0"/>
    <s v="PRODMKT 7"/>
    <x v="16"/>
    <s v=" 4903.49"/>
    <n v="2"/>
    <n v="7147.46"/>
    <n v="14294.92"/>
    <x v="4"/>
  </r>
  <r>
    <n v="669"/>
    <s v="CUSTID 123"/>
    <s v="CUSTTYPE 5"/>
    <x v="0"/>
    <x v="0"/>
    <x v="0"/>
    <s v="PRODID 10"/>
    <x v="1"/>
    <s v="PRODMKT 3"/>
    <x v="6"/>
    <s v=" 5441.04"/>
    <n v="2"/>
    <n v="7337.16"/>
    <n v="14674.32"/>
    <x v="7"/>
  </r>
  <r>
    <n v="670"/>
    <s v="CUSTID 96"/>
    <s v="CUSTTYPE 2"/>
    <x v="4"/>
    <x v="6"/>
    <x v="2"/>
    <s v="PRODID 11"/>
    <x v="2"/>
    <s v="PRODMKT 1"/>
    <x v="3"/>
    <s v=" 11054.83"/>
    <n v="4"/>
    <n v="18549.63"/>
    <n v="74198.52"/>
    <x v="4"/>
  </r>
  <r>
    <n v="671"/>
    <s v="CUSTID 147"/>
    <s v="CUSTTYPE 1"/>
    <x v="4"/>
    <x v="4"/>
    <x v="2"/>
    <s v="PRODID 2"/>
    <x v="0"/>
    <s v="PRODMKT 5"/>
    <x v="13"/>
    <s v=" 11952.06"/>
    <n v="9"/>
    <n v="18752.37"/>
    <n v="168771.33"/>
    <x v="6"/>
  </r>
  <r>
    <n v="672"/>
    <s v="CUSTID 127"/>
    <s v="CUSTTYPE 1"/>
    <x v="4"/>
    <x v="2"/>
    <x v="0"/>
    <s v="PRODID 8"/>
    <x v="0"/>
    <s v="PRODMKT 5"/>
    <x v="8"/>
    <s v=" 7312.8"/>
    <n v="2"/>
    <n v="9418"/>
    <n v="18836"/>
    <x v="3"/>
  </r>
  <r>
    <n v="673"/>
    <s v="CUSTID 62"/>
    <s v="CUSTTYPE 1"/>
    <x v="4"/>
    <x v="7"/>
    <x v="2"/>
    <s v="PRODID 6"/>
    <x v="1"/>
    <s v="PRODMKT 2"/>
    <x v="19"/>
    <s v=" 6168.6"/>
    <n v="3"/>
    <n v="8841.66"/>
    <n v="26524.98"/>
    <x v="6"/>
  </r>
  <r>
    <n v="674"/>
    <s v="CUSTID 1"/>
    <s v="CUSTTYPE 2"/>
    <x v="0"/>
    <x v="6"/>
    <x v="3"/>
    <s v="PRODID 5"/>
    <x v="2"/>
    <s v="PRODMKT 4"/>
    <x v="14"/>
    <s v=" 7320.88"/>
    <n v="6"/>
    <n v="11765.7"/>
    <n v="70594.200000000012"/>
    <x v="0"/>
  </r>
  <r>
    <n v="675"/>
    <s v="CUSTID 35"/>
    <s v="CUSTTYPE 3"/>
    <x v="1"/>
    <x v="2"/>
    <x v="2"/>
    <s v="PRODID 3"/>
    <x v="2"/>
    <s v="PRODMKT 6"/>
    <x v="5"/>
    <s v=" 16339.62"/>
    <n v="3"/>
    <n v="22776.440000000002"/>
    <n v="68329.320000000007"/>
    <x v="1"/>
  </r>
  <r>
    <n v="676"/>
    <s v="CUSTID 175"/>
    <s v="CUSTTYPE 1"/>
    <x v="0"/>
    <x v="0"/>
    <x v="3"/>
    <s v="PRODID 1"/>
    <x v="2"/>
    <s v="PRODMKT 2"/>
    <x v="11"/>
    <s v=" 6768.64"/>
    <n v="6"/>
    <n v="9941.4399999999987"/>
    <n v="59648.639999999992"/>
    <x v="5"/>
  </r>
  <r>
    <n v="677"/>
    <s v="CUSTID 106"/>
    <s v="CUSTTYPE 2"/>
    <x v="3"/>
    <x v="2"/>
    <x v="1"/>
    <s v="PRODID 4"/>
    <x v="0"/>
    <s v="PRODMKT 4"/>
    <x v="0"/>
    <s v=" 13080.96"/>
    <n v="6"/>
    <n v="19212.66"/>
    <n v="115275.95999999999"/>
    <x v="3"/>
  </r>
  <r>
    <n v="678"/>
    <s v="CUSTID 54"/>
    <s v="CUSTTYPE 4"/>
    <x v="2"/>
    <x v="3"/>
    <x v="0"/>
    <s v="PRODID 20"/>
    <x v="2"/>
    <s v="PRODMKT 2"/>
    <x v="15"/>
    <s v=" 11178.16"/>
    <n v="5"/>
    <n v="19761.39"/>
    <n v="98806.95"/>
    <x v="2"/>
  </r>
  <r>
    <n v="679"/>
    <s v="CUSTID 120"/>
    <s v="CUSTTYPE 3"/>
    <x v="0"/>
    <x v="5"/>
    <x v="2"/>
    <s v="PRODID 2"/>
    <x v="0"/>
    <s v="PRODMKT 5"/>
    <x v="13"/>
    <s v=" 11952.06"/>
    <n v="2"/>
    <n v="19988.79"/>
    <n v="39977.58"/>
    <x v="6"/>
  </r>
  <r>
    <n v="680"/>
    <s v="CUSTID 145"/>
    <s v="CUSTTYPE 1"/>
    <x v="0"/>
    <x v="4"/>
    <x v="2"/>
    <s v="PRODID 7"/>
    <x v="1"/>
    <s v="PRODMKT 2"/>
    <x v="1"/>
    <s v=" 2197.44"/>
    <n v="8"/>
    <n v="3208.96"/>
    <n v="25671.68"/>
    <x v="7"/>
  </r>
  <r>
    <n v="681"/>
    <s v="CUSTID 199"/>
    <s v="CUSTTYPE 2"/>
    <x v="4"/>
    <x v="0"/>
    <x v="2"/>
    <s v="PRODID 5"/>
    <x v="2"/>
    <s v="PRODMKT 4"/>
    <x v="14"/>
    <s v=" 7320.88"/>
    <n v="7"/>
    <n v="11373.51"/>
    <n v="79614.570000000007"/>
    <x v="5"/>
  </r>
  <r>
    <n v="682"/>
    <s v="CUSTID 105"/>
    <s v="CUSTTYPE 5"/>
    <x v="0"/>
    <x v="5"/>
    <x v="1"/>
    <s v="PRODID 14"/>
    <x v="1"/>
    <s v="PRODMKT 6"/>
    <x v="17"/>
    <s v=" 11676.5"/>
    <n v="8"/>
    <n v="20380.8"/>
    <n v="163046.39999999999"/>
    <x v="0"/>
  </r>
  <r>
    <n v="683"/>
    <s v="CUSTID 102"/>
    <s v="CUSTTYPE 4"/>
    <x v="4"/>
    <x v="0"/>
    <x v="3"/>
    <s v="PRODID 9"/>
    <x v="0"/>
    <s v="PRODMKT 6"/>
    <x v="7"/>
    <s v=" 13551.3"/>
    <n v="9"/>
    <n v="16455.149999999998"/>
    <n v="148096.34999999998"/>
    <x v="4"/>
  </r>
  <r>
    <n v="684"/>
    <s v="CUSTID 74"/>
    <s v="CUSTTYPE 2"/>
    <x v="3"/>
    <x v="2"/>
    <x v="3"/>
    <s v="PRODID 18"/>
    <x v="0"/>
    <s v="PRODMKT 5"/>
    <x v="2"/>
    <s v=" 3331.2"/>
    <n v="3"/>
    <n v="5496.48"/>
    <n v="16489.439999999999"/>
    <x v="3"/>
  </r>
  <r>
    <n v="685"/>
    <s v="CUSTID 56"/>
    <s v="CUSTTYPE 3"/>
    <x v="4"/>
    <x v="7"/>
    <x v="2"/>
    <s v="PRODID 4"/>
    <x v="0"/>
    <s v="PRODMKT 4"/>
    <x v="0"/>
    <s v=" 13080.96"/>
    <n v="5"/>
    <n v="19212.66"/>
    <n v="96063.3"/>
    <x v="6"/>
  </r>
  <r>
    <n v="686"/>
    <s v="CUSTID 159"/>
    <s v="CUSTTYPE 3"/>
    <x v="2"/>
    <x v="2"/>
    <x v="1"/>
    <s v="PRODID 3"/>
    <x v="2"/>
    <s v="PRODMKT 6"/>
    <x v="5"/>
    <s v=" 16339.62"/>
    <n v="6"/>
    <n v="24014.29"/>
    <n v="144085.74"/>
    <x v="3"/>
  </r>
  <r>
    <n v="687"/>
    <s v="CUSTID 188"/>
    <s v="CUSTTYPE 3"/>
    <x v="0"/>
    <x v="0"/>
    <x v="0"/>
    <s v="PRODID 8"/>
    <x v="0"/>
    <s v="PRODMKT 5"/>
    <x v="8"/>
    <s v=" 7312.8"/>
    <n v="2"/>
    <n v="10858.4"/>
    <n v="21716.799999999999"/>
    <x v="0"/>
  </r>
  <r>
    <n v="688"/>
    <s v="CUSTID 198"/>
    <s v="CUSTTYPE 2"/>
    <x v="4"/>
    <x v="3"/>
    <x v="0"/>
    <s v="PRODID 19"/>
    <x v="0"/>
    <s v="PRODMKT 4"/>
    <x v="18"/>
    <s v=" 4748.85"/>
    <n v="8"/>
    <n v="7240.0499999999993"/>
    <n v="57920.399999999994"/>
    <x v="4"/>
  </r>
  <r>
    <n v="689"/>
    <s v="CUSTID 27"/>
    <s v="CUSTTYPE 4"/>
    <x v="4"/>
    <x v="7"/>
    <x v="2"/>
    <s v="PRODID 8"/>
    <x v="0"/>
    <s v="PRODMKT 5"/>
    <x v="8"/>
    <s v=" 7312.8"/>
    <n v="3"/>
    <n v="10636.8"/>
    <n v="31910.399999999998"/>
    <x v="3"/>
  </r>
  <r>
    <n v="690"/>
    <s v="CUSTID 75"/>
    <s v="CUSTTYPE 4"/>
    <x v="4"/>
    <x v="2"/>
    <x v="1"/>
    <s v="PRODID 2"/>
    <x v="0"/>
    <s v="PRODMKT 5"/>
    <x v="13"/>
    <s v=" 11952.06"/>
    <n v="6"/>
    <n v="18546.3"/>
    <n v="111277.79999999999"/>
    <x v="4"/>
  </r>
  <r>
    <n v="691"/>
    <s v="CUSTID 109"/>
    <s v="CUSTTYPE 5"/>
    <x v="1"/>
    <x v="4"/>
    <x v="1"/>
    <s v="PRODID 14"/>
    <x v="1"/>
    <s v="PRODMKT 6"/>
    <x v="17"/>
    <s v=" 11676.5"/>
    <n v="7"/>
    <n v="20805.399999999998"/>
    <n v="145637.79999999999"/>
    <x v="4"/>
  </r>
  <r>
    <n v="692"/>
    <s v="CUSTID 198"/>
    <s v="CUSTTYPE 2"/>
    <x v="4"/>
    <x v="3"/>
    <x v="2"/>
    <s v="PRODID 11"/>
    <x v="2"/>
    <s v="PRODMKT 1"/>
    <x v="3"/>
    <s v=" 11054.83"/>
    <n v="9"/>
    <n v="16301.19"/>
    <n v="146710.71"/>
    <x v="0"/>
  </r>
  <r>
    <n v="693"/>
    <s v="CUSTID 75"/>
    <s v="CUSTTYPE 4"/>
    <x v="4"/>
    <x v="2"/>
    <x v="0"/>
    <s v="PRODID 14"/>
    <x v="1"/>
    <s v="PRODMKT 6"/>
    <x v="17"/>
    <s v=" 11676.5"/>
    <n v="3"/>
    <n v="18894.7"/>
    <n v="56684.100000000006"/>
    <x v="0"/>
  </r>
  <r>
    <n v="694"/>
    <s v="CUSTID 89"/>
    <s v="CUSTTYPE 4"/>
    <x v="0"/>
    <x v="3"/>
    <x v="0"/>
    <s v="PRODID 18"/>
    <x v="0"/>
    <s v="PRODMKT 5"/>
    <x v="2"/>
    <s v=" 3331.2"/>
    <n v="7"/>
    <n v="4830.24"/>
    <n v="33811.68"/>
    <x v="4"/>
  </r>
  <r>
    <n v="695"/>
    <s v="CUSTID 107"/>
    <s v="CUSTTYPE 2"/>
    <x v="1"/>
    <x v="0"/>
    <x v="0"/>
    <s v="PRODID 5"/>
    <x v="2"/>
    <s v="PRODMKT 4"/>
    <x v="14"/>
    <s v=" 7320.88"/>
    <n v="4"/>
    <n v="11242.78"/>
    <n v="44971.12"/>
    <x v="7"/>
  </r>
  <r>
    <n v="696"/>
    <s v="CUSTID 32"/>
    <s v="CUSTTYPE 4"/>
    <x v="1"/>
    <x v="2"/>
    <x v="1"/>
    <s v="PRODID 2"/>
    <x v="0"/>
    <s v="PRODMKT 5"/>
    <x v="13"/>
    <s v=" 11952.06"/>
    <n v="6"/>
    <n v="18958.440000000002"/>
    <n v="113750.64000000001"/>
    <x v="6"/>
  </r>
  <r>
    <n v="697"/>
    <s v="CUSTID 96"/>
    <s v="CUSTTYPE 2"/>
    <x v="4"/>
    <x v="6"/>
    <x v="3"/>
    <s v="PRODID 16"/>
    <x v="2"/>
    <s v="PRODMKT 3"/>
    <x v="12"/>
    <s v=" 10261.9"/>
    <n v="9"/>
    <n v="17911.68"/>
    <n v="161205.12"/>
    <x v="3"/>
  </r>
  <r>
    <n v="698"/>
    <s v="CUSTID 63"/>
    <s v="CUSTTYPE 1"/>
    <x v="4"/>
    <x v="3"/>
    <x v="2"/>
    <s v="PRODID 4"/>
    <x v="0"/>
    <s v="PRODMKT 4"/>
    <x v="0"/>
    <s v=" 13080.96"/>
    <n v="9"/>
    <n v="17577.54"/>
    <n v="158197.86000000002"/>
    <x v="6"/>
  </r>
  <r>
    <n v="699"/>
    <s v="CUSTID 156"/>
    <s v="CUSTTYPE 1"/>
    <x v="2"/>
    <x v="3"/>
    <x v="1"/>
    <s v="PRODID 3"/>
    <x v="2"/>
    <s v="PRODMKT 6"/>
    <x v="5"/>
    <s v=" 16339.62"/>
    <n v="9"/>
    <n v="22528.87"/>
    <n v="202759.83"/>
    <x v="5"/>
  </r>
  <r>
    <n v="700"/>
    <s v="CUSTID 34"/>
    <s v="CUSTTYPE 3"/>
    <x v="1"/>
    <x v="1"/>
    <x v="3"/>
    <s v="PRODID 13"/>
    <x v="1"/>
    <s v="PRODMKT 3"/>
    <x v="9"/>
    <s v=" 9077.75"/>
    <n v="5"/>
    <n v="15349.65"/>
    <n v="76748.25"/>
    <x v="0"/>
  </r>
  <r>
    <n v="701"/>
    <s v="CUSTID 143"/>
    <s v="CUSTTYPE 4"/>
    <x v="2"/>
    <x v="3"/>
    <x v="2"/>
    <s v="PRODID 20"/>
    <x v="2"/>
    <s v="PRODMKT 2"/>
    <x v="15"/>
    <s v=" 11178.16"/>
    <n v="7"/>
    <n v="19162.559999999998"/>
    <n v="134137.91999999998"/>
    <x v="6"/>
  </r>
  <r>
    <n v="702"/>
    <s v="CUSTID 30"/>
    <s v="CUSTTYPE 3"/>
    <x v="2"/>
    <x v="5"/>
    <x v="1"/>
    <s v="PRODID 19"/>
    <x v="0"/>
    <s v="PRODMKT 4"/>
    <x v="18"/>
    <s v=" 4748.85"/>
    <n v="1"/>
    <n v="6695.0999999999995"/>
    <n v="6695.0999999999995"/>
    <x v="5"/>
  </r>
  <r>
    <n v="703"/>
    <s v="CUSTID 140"/>
    <s v="CUSTTYPE 2"/>
    <x v="4"/>
    <x v="3"/>
    <x v="3"/>
    <s v="PRODID 7"/>
    <x v="1"/>
    <s v="PRODMKT 2"/>
    <x v="1"/>
    <s v=" 2197.44"/>
    <n v="4"/>
    <n v="2964.7999999999997"/>
    <n v="11859.199999999999"/>
    <x v="7"/>
  </r>
  <r>
    <n v="704"/>
    <s v="CUSTID 6"/>
    <s v="CUSTTYPE 4"/>
    <x v="3"/>
    <x v="4"/>
    <x v="1"/>
    <s v="PRODID 1"/>
    <x v="2"/>
    <s v="PRODMKT 2"/>
    <x v="11"/>
    <s v=" 6768.64"/>
    <n v="4"/>
    <n v="10047.199999999999"/>
    <n v="40188.799999999996"/>
    <x v="5"/>
  </r>
  <r>
    <n v="705"/>
    <s v="CUSTID 198"/>
    <s v="CUSTTYPE 2"/>
    <x v="4"/>
    <x v="3"/>
    <x v="0"/>
    <s v="PRODID 5"/>
    <x v="2"/>
    <s v="PRODMKT 4"/>
    <x v="14"/>
    <s v=" 7320.88"/>
    <n v="1"/>
    <n v="11634.97"/>
    <n v="11634.97"/>
    <x v="4"/>
  </r>
  <r>
    <n v="706"/>
    <s v="CUSTID 76"/>
    <s v="CUSTTYPE 1"/>
    <x v="2"/>
    <x v="1"/>
    <x v="2"/>
    <s v="PRODID 5"/>
    <x v="2"/>
    <s v="PRODMKT 4"/>
    <x v="14"/>
    <s v=" 7320.88"/>
    <n v="4"/>
    <n v="11896.43"/>
    <n v="47585.72"/>
    <x v="1"/>
  </r>
  <r>
    <n v="707"/>
    <s v="CUSTID 166"/>
    <s v="CUSTTYPE 3"/>
    <x v="0"/>
    <x v="4"/>
    <x v="2"/>
    <s v="PRODID 9"/>
    <x v="0"/>
    <s v="PRODMKT 6"/>
    <x v="7"/>
    <s v=" 13551.3"/>
    <n v="2"/>
    <n v="18197.46"/>
    <n v="36394.92"/>
    <x v="5"/>
  </r>
  <r>
    <n v="708"/>
    <s v="CUSTID 110"/>
    <s v="CUSTTYPE 5"/>
    <x v="3"/>
    <x v="7"/>
    <x v="3"/>
    <s v="PRODID 16"/>
    <x v="2"/>
    <s v="PRODMKT 3"/>
    <x v="12"/>
    <s v=" 10261.9"/>
    <n v="5"/>
    <n v="18284.84"/>
    <n v="91424.2"/>
    <x v="0"/>
  </r>
  <r>
    <n v="709"/>
    <s v="CUSTID 110"/>
    <s v="CUSTTYPE 5"/>
    <x v="3"/>
    <x v="7"/>
    <x v="1"/>
    <s v="PRODID 11"/>
    <x v="2"/>
    <s v="PRODMKT 1"/>
    <x v="3"/>
    <s v=" 11054.83"/>
    <n v="4"/>
    <n v="18174.89"/>
    <n v="72699.56"/>
    <x v="0"/>
  </r>
  <r>
    <n v="710"/>
    <s v="CUSTID 101"/>
    <s v="CUSTTYPE 3"/>
    <x v="0"/>
    <x v="0"/>
    <x v="3"/>
    <s v="PRODID 15"/>
    <x v="2"/>
    <s v="PRODMKT 1"/>
    <x v="10"/>
    <s v=" 7207.5"/>
    <n v="7"/>
    <n v="10113.75"/>
    <n v="70796.25"/>
    <x v="3"/>
  </r>
  <r>
    <n v="711"/>
    <s v="CUSTID 130"/>
    <s v="CUSTTYPE 5"/>
    <x v="2"/>
    <x v="2"/>
    <x v="1"/>
    <s v="PRODID 17"/>
    <x v="0"/>
    <s v="PRODMKT 7"/>
    <x v="16"/>
    <s v=" 4903.49"/>
    <n v="2"/>
    <n v="7479.9000000000005"/>
    <n v="14959.800000000001"/>
    <x v="2"/>
  </r>
  <r>
    <n v="712"/>
    <s v="CUSTID 118"/>
    <s v="CUSTTYPE 4"/>
    <x v="4"/>
    <x v="7"/>
    <x v="3"/>
    <s v="PRODID 14"/>
    <x v="1"/>
    <s v="PRODMKT 6"/>
    <x v="17"/>
    <s v=" 11676.5"/>
    <n v="2"/>
    <n v="19743.899999999998"/>
    <n v="39487.799999999996"/>
    <x v="7"/>
  </r>
  <r>
    <n v="713"/>
    <s v="CUSTID 161"/>
    <s v="CUSTTYPE 5"/>
    <x v="1"/>
    <x v="7"/>
    <x v="1"/>
    <s v="PRODID 11"/>
    <x v="2"/>
    <s v="PRODMKT 1"/>
    <x v="3"/>
    <s v=" 11054.83"/>
    <n v="2"/>
    <n v="18174.89"/>
    <n v="36349.78"/>
    <x v="4"/>
  </r>
  <r>
    <n v="714"/>
    <s v="CUSTID 8"/>
    <s v="CUSTTYPE 1"/>
    <x v="0"/>
    <x v="0"/>
    <x v="2"/>
    <s v="PRODID 11"/>
    <x v="2"/>
    <s v="PRODMKT 1"/>
    <x v="3"/>
    <s v=" 11054.83"/>
    <n v="9"/>
    <n v="17238.04"/>
    <n v="155142.36000000002"/>
    <x v="1"/>
  </r>
  <r>
    <n v="715"/>
    <s v="CUSTID 133"/>
    <s v="CUSTTYPE 3"/>
    <x v="4"/>
    <x v="2"/>
    <x v="0"/>
    <s v="PRODID 20"/>
    <x v="2"/>
    <s v="PRODMKT 2"/>
    <x v="15"/>
    <s v=" 11178.16"/>
    <n v="3"/>
    <n v="19362.169999999998"/>
    <n v="58086.509999999995"/>
    <x v="5"/>
  </r>
  <r>
    <n v="716"/>
    <s v="CUSTID 116"/>
    <s v="CUSTTYPE 4"/>
    <x v="3"/>
    <x v="6"/>
    <x v="0"/>
    <s v="PRODID 12"/>
    <x v="0"/>
    <s v="PRODMKT 7"/>
    <x v="4"/>
    <s v=" 14216.94"/>
    <n v="5"/>
    <n v="22447.8"/>
    <n v="112239"/>
    <x v="3"/>
  </r>
  <r>
    <n v="717"/>
    <s v="CUSTID 196"/>
    <s v="CUSTTYPE 3"/>
    <x v="1"/>
    <x v="4"/>
    <x v="1"/>
    <s v="PRODID 6"/>
    <x v="1"/>
    <s v="PRODMKT 2"/>
    <x v="19"/>
    <s v=" 6168.6"/>
    <n v="6"/>
    <n v="9252.9"/>
    <n v="55517.399999999994"/>
    <x v="6"/>
  </r>
  <r>
    <n v="718"/>
    <s v="CUSTID 168"/>
    <s v="CUSTTYPE 3"/>
    <x v="1"/>
    <x v="5"/>
    <x v="1"/>
    <s v="PRODID 8"/>
    <x v="0"/>
    <s v="PRODMKT 5"/>
    <x v="8"/>
    <s v=" 7312.8"/>
    <n v="7"/>
    <n v="10526"/>
    <n v="73682"/>
    <x v="4"/>
  </r>
  <r>
    <n v="719"/>
    <s v="CUSTID 157"/>
    <s v="CUSTTYPE 4"/>
    <x v="4"/>
    <x v="0"/>
    <x v="2"/>
    <s v="PRODID 11"/>
    <x v="2"/>
    <s v="PRODMKT 1"/>
    <x v="3"/>
    <s v=" 11054.83"/>
    <n v="7"/>
    <n v="17800.149999999998"/>
    <n v="124601.04999999999"/>
    <x v="3"/>
  </r>
  <r>
    <n v="720"/>
    <s v="CUSTID 154"/>
    <s v="CUSTTYPE 3"/>
    <x v="1"/>
    <x v="2"/>
    <x v="3"/>
    <s v="PRODID 1"/>
    <x v="2"/>
    <s v="PRODMKT 2"/>
    <x v="11"/>
    <s v=" 6768.64"/>
    <n v="2"/>
    <n v="10258.719999999999"/>
    <n v="20517.439999999999"/>
    <x v="2"/>
  </r>
  <r>
    <n v="721"/>
    <s v="CUSTID 145"/>
    <s v="CUSTTYPE 1"/>
    <x v="0"/>
    <x v="4"/>
    <x v="1"/>
    <s v="PRODID 7"/>
    <x v="1"/>
    <s v="PRODMKT 2"/>
    <x v="1"/>
    <s v=" 2197.44"/>
    <n v="8"/>
    <n v="3243.8399999999997"/>
    <n v="25950.719999999998"/>
    <x v="0"/>
  </r>
  <r>
    <n v="722"/>
    <s v="CUSTID 159"/>
    <s v="CUSTTYPE 3"/>
    <x v="2"/>
    <x v="2"/>
    <x v="3"/>
    <s v="PRODID 7"/>
    <x v="1"/>
    <s v="PRODMKT 2"/>
    <x v="1"/>
    <s v=" 2197.44"/>
    <n v="3"/>
    <n v="3208.96"/>
    <n v="9626.880000000001"/>
    <x v="1"/>
  </r>
  <r>
    <n v="723"/>
    <s v="CUSTID 17"/>
    <s v="CUSTTYPE 5"/>
    <x v="1"/>
    <x v="1"/>
    <x v="2"/>
    <s v="PRODID 2"/>
    <x v="0"/>
    <s v="PRODMKT 5"/>
    <x v="13"/>
    <s v=" 11952.06"/>
    <n v="7"/>
    <n v="19370.579999999998"/>
    <n v="135594.06"/>
    <x v="3"/>
  </r>
  <r>
    <n v="724"/>
    <s v="CUSTID 118"/>
    <s v="CUSTTYPE 4"/>
    <x v="4"/>
    <x v="7"/>
    <x v="0"/>
    <s v="PRODID 11"/>
    <x v="2"/>
    <s v="PRODMKT 1"/>
    <x v="3"/>
    <s v=" 11054.83"/>
    <n v="3"/>
    <n v="17800.149999999998"/>
    <n v="53400.45"/>
    <x v="0"/>
  </r>
  <r>
    <n v="725"/>
    <s v="CUSTID 30"/>
    <s v="CUSTTYPE 3"/>
    <x v="2"/>
    <x v="5"/>
    <x v="3"/>
    <s v="PRODID 5"/>
    <x v="2"/>
    <s v="PRODMKT 4"/>
    <x v="14"/>
    <s v=" 7320.88"/>
    <n v="5"/>
    <n v="12811.539999999999"/>
    <n v="64057.7"/>
    <x v="3"/>
  </r>
  <r>
    <n v="726"/>
    <s v="CUSTID 105"/>
    <s v="CUSTTYPE 5"/>
    <x v="0"/>
    <x v="5"/>
    <x v="3"/>
    <s v="PRODID 5"/>
    <x v="2"/>
    <s v="PRODMKT 4"/>
    <x v="14"/>
    <s v=" 7320.88"/>
    <n v="8"/>
    <n v="12942.27"/>
    <n v="103538.16"/>
    <x v="2"/>
  </r>
  <r>
    <n v="727"/>
    <s v="CUSTID 11"/>
    <s v="CUSTTYPE 3"/>
    <x v="4"/>
    <x v="6"/>
    <x v="1"/>
    <s v="PRODID 20"/>
    <x v="2"/>
    <s v="PRODMKT 2"/>
    <x v="15"/>
    <s v=" 11178.16"/>
    <n v="2"/>
    <n v="17166.46"/>
    <n v="34332.92"/>
    <x v="1"/>
  </r>
  <r>
    <n v="728"/>
    <s v="CUSTID 115"/>
    <s v="CUSTTYPE 5"/>
    <x v="4"/>
    <x v="6"/>
    <x v="3"/>
    <s v="PRODID 12"/>
    <x v="0"/>
    <s v="PRODMKT 7"/>
    <x v="4"/>
    <s v=" 14216.94"/>
    <n v="4"/>
    <n v="24692.579999999998"/>
    <n v="98770.319999999992"/>
    <x v="4"/>
  </r>
  <r>
    <n v="729"/>
    <s v="CUSTID 18"/>
    <s v="CUSTTYPE 2"/>
    <x v="2"/>
    <x v="5"/>
    <x v="2"/>
    <s v="PRODID 17"/>
    <x v="0"/>
    <s v="PRODMKT 7"/>
    <x v="16"/>
    <s v=" 4903.49"/>
    <n v="5"/>
    <n v="7064.3499999999995"/>
    <n v="35321.75"/>
    <x v="6"/>
  </r>
  <r>
    <n v="730"/>
    <s v="CUSTID 11"/>
    <s v="CUSTTYPE 3"/>
    <x v="4"/>
    <x v="6"/>
    <x v="0"/>
    <s v="PRODID 17"/>
    <x v="0"/>
    <s v="PRODMKT 7"/>
    <x v="16"/>
    <s v=" 4903.49"/>
    <n v="4"/>
    <n v="7812.3399999999992"/>
    <n v="31249.359999999997"/>
    <x v="7"/>
  </r>
  <r>
    <n v="731"/>
    <s v="CUSTID 12"/>
    <s v="CUSTTYPE 3"/>
    <x v="0"/>
    <x v="0"/>
    <x v="2"/>
    <s v="PRODID 3"/>
    <x v="2"/>
    <s v="PRODMKT 6"/>
    <x v="5"/>
    <s v=" 16339.62"/>
    <n v="7"/>
    <n v="22776.440000000002"/>
    <n v="159435.08000000002"/>
    <x v="0"/>
  </r>
  <r>
    <n v="732"/>
    <s v="CUSTID 190"/>
    <s v="CUSTTYPE 3"/>
    <x v="0"/>
    <x v="0"/>
    <x v="3"/>
    <s v="PRODID 18"/>
    <x v="0"/>
    <s v="PRODMKT 5"/>
    <x v="2"/>
    <s v=" 3331.2"/>
    <n v="9"/>
    <n v="5329.92"/>
    <n v="47969.279999999999"/>
    <x v="3"/>
  </r>
  <r>
    <n v="733"/>
    <s v="CUSTID 167"/>
    <s v="CUSTTYPE 4"/>
    <x v="4"/>
    <x v="3"/>
    <x v="2"/>
    <s v="PRODID 7"/>
    <x v="1"/>
    <s v="PRODMKT 2"/>
    <x v="1"/>
    <s v=" 2197.44"/>
    <n v="9"/>
    <n v="3243.8399999999997"/>
    <n v="29194.559999999998"/>
    <x v="2"/>
  </r>
  <r>
    <n v="734"/>
    <s v="CUSTID 192"/>
    <s v="CUSTTYPE 1"/>
    <x v="2"/>
    <x v="5"/>
    <x v="1"/>
    <s v="PRODID 17"/>
    <x v="0"/>
    <s v="PRODMKT 7"/>
    <x v="16"/>
    <s v=" 4903.49"/>
    <n v="1"/>
    <n v="7895.45"/>
    <n v="7895.45"/>
    <x v="2"/>
  </r>
  <r>
    <n v="735"/>
    <s v="CUSTID 108"/>
    <s v="CUSTTYPE 3"/>
    <x v="0"/>
    <x v="2"/>
    <x v="0"/>
    <s v="PRODID 14"/>
    <x v="1"/>
    <s v="PRODMKT 6"/>
    <x v="17"/>
    <s v=" 11676.5"/>
    <n v="8"/>
    <n v="19107"/>
    <n v="152856"/>
    <x v="0"/>
  </r>
  <r>
    <n v="736"/>
    <s v="CUSTID 167"/>
    <s v="CUSTTYPE 4"/>
    <x v="4"/>
    <x v="3"/>
    <x v="2"/>
    <s v="PRODID 4"/>
    <x v="0"/>
    <s v="PRODMKT 4"/>
    <x v="0"/>
    <s v=" 13080.96"/>
    <n v="5"/>
    <n v="20030.22"/>
    <n v="100151.1"/>
    <x v="1"/>
  </r>
  <r>
    <n v="737"/>
    <s v="CUSTID 197"/>
    <s v="CUSTTYPE 4"/>
    <x v="0"/>
    <x v="7"/>
    <x v="3"/>
    <s v="PRODID 7"/>
    <x v="1"/>
    <s v="PRODMKT 2"/>
    <x v="1"/>
    <s v=" 2197.44"/>
    <n v="5"/>
    <n v="3104.32"/>
    <n v="15521.6"/>
    <x v="5"/>
  </r>
  <r>
    <n v="738"/>
    <s v="CUSTID 187"/>
    <s v="CUSTTYPE 2"/>
    <x v="1"/>
    <x v="7"/>
    <x v="1"/>
    <s v="PRODID 6"/>
    <x v="1"/>
    <s v="PRODMKT 2"/>
    <x v="19"/>
    <s v=" 6168.6"/>
    <n v="5"/>
    <n v="9766.9499999999989"/>
    <n v="48834.749999999993"/>
    <x v="6"/>
  </r>
  <r>
    <n v="739"/>
    <s v="CUSTID 64"/>
    <s v="CUSTTYPE 5"/>
    <x v="2"/>
    <x v="7"/>
    <x v="2"/>
    <s v="PRODID 17"/>
    <x v="0"/>
    <s v="PRODMKT 7"/>
    <x v="16"/>
    <s v=" 4903.49"/>
    <n v="6"/>
    <n v="7563.01"/>
    <n v="45378.06"/>
    <x v="0"/>
  </r>
  <r>
    <n v="740"/>
    <s v="CUSTID 185"/>
    <s v="CUSTTYPE 4"/>
    <x v="4"/>
    <x v="7"/>
    <x v="0"/>
    <s v="PRODID 17"/>
    <x v="0"/>
    <s v="PRODMKT 7"/>
    <x v="16"/>
    <s v=" 4903.49"/>
    <n v="5"/>
    <n v="7978.5599999999995"/>
    <n v="39892.799999999996"/>
    <x v="5"/>
  </r>
  <r>
    <n v="741"/>
    <s v="CUSTID 150"/>
    <s v="CUSTTYPE 2"/>
    <x v="3"/>
    <x v="5"/>
    <x v="1"/>
    <s v="PRODID 5"/>
    <x v="2"/>
    <s v="PRODMKT 4"/>
    <x v="14"/>
    <s v=" 7320.88"/>
    <n v="7"/>
    <n v="11765.7"/>
    <n v="82359.900000000009"/>
    <x v="0"/>
  </r>
  <r>
    <n v="742"/>
    <s v="CUSTID 65"/>
    <s v="CUSTTYPE 5"/>
    <x v="2"/>
    <x v="2"/>
    <x v="1"/>
    <s v="PRODID 20"/>
    <x v="2"/>
    <s v="PRODMKT 2"/>
    <x v="15"/>
    <s v=" 11178.16"/>
    <n v="7"/>
    <n v="19362.169999999998"/>
    <n v="135535.19"/>
    <x v="2"/>
  </r>
  <r>
    <n v="743"/>
    <s v="CUSTID 111"/>
    <s v="CUSTTYPE 2"/>
    <x v="1"/>
    <x v="4"/>
    <x v="0"/>
    <s v="PRODID 11"/>
    <x v="2"/>
    <s v="PRODMKT 1"/>
    <x v="3"/>
    <s v=" 11054.83"/>
    <n v="3"/>
    <n v="18549.63"/>
    <n v="55648.89"/>
    <x v="0"/>
  </r>
  <r>
    <n v="744"/>
    <s v="CUSTID 19"/>
    <s v="CUSTTYPE 2"/>
    <x v="4"/>
    <x v="0"/>
    <x v="1"/>
    <s v="PRODID 8"/>
    <x v="0"/>
    <s v="PRODMKT 5"/>
    <x v="8"/>
    <s v=" 7312.8"/>
    <n v="8"/>
    <n v="9972"/>
    <n v="79776"/>
    <x v="0"/>
  </r>
  <r>
    <n v="745"/>
    <s v="CUSTID 122"/>
    <s v="CUSTTYPE 4"/>
    <x v="2"/>
    <x v="1"/>
    <x v="1"/>
    <s v="PRODID 6"/>
    <x v="1"/>
    <s v="PRODMKT 2"/>
    <x v="19"/>
    <s v=" 6168.6"/>
    <n v="1"/>
    <n v="9047.2800000000007"/>
    <n v="9047.2800000000007"/>
    <x v="4"/>
  </r>
  <r>
    <n v="746"/>
    <s v="CUSTID 166"/>
    <s v="CUSTTYPE 3"/>
    <x v="0"/>
    <x v="4"/>
    <x v="0"/>
    <s v="PRODID 16"/>
    <x v="2"/>
    <s v="PRODMKT 3"/>
    <x v="12"/>
    <s v=" 10261.9"/>
    <n v="5"/>
    <n v="17911.68"/>
    <n v="89558.399999999994"/>
    <x v="7"/>
  </r>
  <r>
    <n v="747"/>
    <s v="CUSTID 40"/>
    <s v="CUSTTYPE 5"/>
    <x v="1"/>
    <x v="7"/>
    <x v="1"/>
    <s v="PRODID 5"/>
    <x v="2"/>
    <s v="PRODMKT 4"/>
    <x v="14"/>
    <s v=" 7320.88"/>
    <n v="9"/>
    <n v="12027.16"/>
    <n v="108244.44"/>
    <x v="4"/>
  </r>
  <r>
    <n v="748"/>
    <s v="CUSTID 41"/>
    <s v="CUSTTYPE 2"/>
    <x v="2"/>
    <x v="2"/>
    <x v="2"/>
    <s v="PRODID 9"/>
    <x v="0"/>
    <s v="PRODMKT 6"/>
    <x v="7"/>
    <s v=" 13551.3"/>
    <n v="8"/>
    <n v="17616.690000000002"/>
    <n v="140933.52000000002"/>
    <x v="0"/>
  </r>
  <r>
    <n v="749"/>
    <s v="CUSTID 179"/>
    <s v="CUSTTYPE 4"/>
    <x v="2"/>
    <x v="1"/>
    <x v="1"/>
    <s v="PRODID 14"/>
    <x v="1"/>
    <s v="PRODMKT 6"/>
    <x v="17"/>
    <s v=" 11676.5"/>
    <n v="1"/>
    <n v="20168.5"/>
    <n v="20168.5"/>
    <x v="3"/>
  </r>
  <r>
    <n v="750"/>
    <s v="CUSTID 140"/>
    <s v="CUSTTYPE 2"/>
    <x v="4"/>
    <x v="3"/>
    <x v="3"/>
    <s v="PRODID 14"/>
    <x v="1"/>
    <s v="PRODMKT 6"/>
    <x v="17"/>
    <s v=" 11676.5"/>
    <n v="2"/>
    <n v="18682.400000000001"/>
    <n v="37364.800000000003"/>
    <x v="1"/>
  </r>
  <r>
    <n v="751"/>
    <s v="CUSTID 23"/>
    <s v="CUSTTYPE 2"/>
    <x v="1"/>
    <x v="0"/>
    <x v="0"/>
    <s v="PRODID 17"/>
    <x v="0"/>
    <s v="PRODMKT 7"/>
    <x v="16"/>
    <s v=" 4903.49"/>
    <n v="5"/>
    <n v="8061.67"/>
    <n v="40308.35"/>
    <x v="4"/>
  </r>
  <r>
    <n v="752"/>
    <s v="CUSTID 188"/>
    <s v="CUSTTYPE 3"/>
    <x v="0"/>
    <x v="0"/>
    <x v="1"/>
    <s v="PRODID 10"/>
    <x v="1"/>
    <s v="PRODMKT 3"/>
    <x v="6"/>
    <s v=" 5441.04"/>
    <n v="9"/>
    <n v="7254.72"/>
    <n v="65292.480000000003"/>
    <x v="3"/>
  </r>
  <r>
    <n v="753"/>
    <s v="CUSTID 19"/>
    <s v="CUSTTYPE 2"/>
    <x v="4"/>
    <x v="0"/>
    <x v="0"/>
    <s v="PRODID 7"/>
    <x v="1"/>
    <s v="PRODMKT 2"/>
    <x v="1"/>
    <s v=" 2197.44"/>
    <n v="5"/>
    <n v="3313.6"/>
    <n v="16568"/>
    <x v="7"/>
  </r>
  <r>
    <n v="754"/>
    <s v="CUSTID 134"/>
    <s v="CUSTTYPE 3"/>
    <x v="2"/>
    <x v="4"/>
    <x v="3"/>
    <s v="PRODID 3"/>
    <x v="2"/>
    <s v="PRODMKT 6"/>
    <x v="5"/>
    <s v=" 16339.62"/>
    <n v="9"/>
    <n v="21043.45"/>
    <n v="189391.05000000002"/>
    <x v="3"/>
  </r>
  <r>
    <n v="755"/>
    <s v="CUSTID 2"/>
    <s v="CUSTTYPE 4"/>
    <x v="1"/>
    <x v="6"/>
    <x v="3"/>
    <s v="PRODID 11"/>
    <x v="2"/>
    <s v="PRODMKT 1"/>
    <x v="3"/>
    <s v=" 11054.83"/>
    <n v="6"/>
    <n v="16113.82"/>
    <n v="96682.92"/>
    <x v="2"/>
  </r>
  <r>
    <n v="756"/>
    <s v="CUSTID 53"/>
    <s v="CUSTTYPE 5"/>
    <x v="4"/>
    <x v="1"/>
    <x v="0"/>
    <s v="PRODID 19"/>
    <x v="0"/>
    <s v="PRODMKT 4"/>
    <x v="18"/>
    <s v=" 4748.85"/>
    <n v="8"/>
    <n v="7707.15"/>
    <n v="61657.2"/>
    <x v="1"/>
  </r>
  <r>
    <n v="757"/>
    <s v="CUSTID 22"/>
    <s v="CUSTTYPE 3"/>
    <x v="3"/>
    <x v="2"/>
    <x v="2"/>
    <s v="PRODID 8"/>
    <x v="0"/>
    <s v="PRODMKT 5"/>
    <x v="8"/>
    <s v=" 7312.8"/>
    <n v="7"/>
    <n v="10969.2"/>
    <n v="76784.400000000009"/>
    <x v="5"/>
  </r>
  <r>
    <n v="758"/>
    <s v="CUSTID 81"/>
    <s v="CUSTTYPE 3"/>
    <x v="4"/>
    <x v="2"/>
    <x v="1"/>
    <s v="PRODID 6"/>
    <x v="1"/>
    <s v="PRODMKT 2"/>
    <x v="19"/>
    <s v=" 6168.6"/>
    <n v="1"/>
    <n v="9047.2800000000007"/>
    <n v="9047.2800000000007"/>
    <x v="4"/>
  </r>
  <r>
    <n v="759"/>
    <s v="CUSTID 193"/>
    <s v="CUSTTYPE 5"/>
    <x v="0"/>
    <x v="2"/>
    <x v="0"/>
    <s v="PRODID 12"/>
    <x v="0"/>
    <s v="PRODMKT 7"/>
    <x v="4"/>
    <s v=" 14216.94"/>
    <n v="5"/>
    <n v="24193.739999999998"/>
    <n v="120968.69999999998"/>
    <x v="2"/>
  </r>
  <r>
    <n v="760"/>
    <s v="CUSTID 87"/>
    <s v="CUSTTYPE 1"/>
    <x v="3"/>
    <x v="0"/>
    <x v="2"/>
    <s v="PRODID 1"/>
    <x v="2"/>
    <s v="PRODMKT 2"/>
    <x v="11"/>
    <s v=" 6768.64"/>
    <n v="3"/>
    <n v="8989.6"/>
    <n v="26968.800000000003"/>
    <x v="5"/>
  </r>
  <r>
    <n v="761"/>
    <s v="CUSTID 98"/>
    <s v="CUSTTYPE 1"/>
    <x v="3"/>
    <x v="5"/>
    <x v="0"/>
    <s v="PRODID 4"/>
    <x v="0"/>
    <s v="PRODMKT 4"/>
    <x v="0"/>
    <s v=" 13080.96"/>
    <n v="7"/>
    <n v="18599.490000000002"/>
    <n v="130196.43000000001"/>
    <x v="6"/>
  </r>
  <r>
    <n v="762"/>
    <s v="CUSTID 162"/>
    <s v="CUSTTYPE 2"/>
    <x v="4"/>
    <x v="6"/>
    <x v="0"/>
    <s v="PRODID 9"/>
    <x v="0"/>
    <s v="PRODMKT 6"/>
    <x v="7"/>
    <s v=" 13551.3"/>
    <n v="3"/>
    <n v="17229.510000000002"/>
    <n v="51688.530000000006"/>
    <x v="2"/>
  </r>
  <r>
    <n v="763"/>
    <s v="CUSTID 29"/>
    <s v="CUSTTYPE 3"/>
    <x v="0"/>
    <x v="5"/>
    <x v="2"/>
    <s v="PRODID 8"/>
    <x v="0"/>
    <s v="PRODMKT 5"/>
    <x v="8"/>
    <s v=" 7312.8"/>
    <n v="3"/>
    <n v="10526"/>
    <n v="31578"/>
    <x v="4"/>
  </r>
  <r>
    <n v="764"/>
    <s v="CUSTID 115"/>
    <s v="CUSTTYPE 5"/>
    <x v="4"/>
    <x v="6"/>
    <x v="1"/>
    <s v="PRODID 19"/>
    <x v="0"/>
    <s v="PRODMKT 4"/>
    <x v="18"/>
    <s v=" 4748.85"/>
    <n v="5"/>
    <n v="7006.5"/>
    <n v="35032.5"/>
    <x v="2"/>
  </r>
  <r>
    <n v="765"/>
    <s v="CUSTID 108"/>
    <s v="CUSTTYPE 3"/>
    <x v="0"/>
    <x v="2"/>
    <x v="2"/>
    <s v="PRODID 15"/>
    <x v="2"/>
    <s v="PRODMKT 1"/>
    <x v="10"/>
    <s v=" 7207.5"/>
    <n v="2"/>
    <n v="10346.25"/>
    <n v="20692.5"/>
    <x v="2"/>
  </r>
  <r>
    <n v="766"/>
    <s v="CUSTID 160"/>
    <s v="CUSTTYPE 3"/>
    <x v="2"/>
    <x v="3"/>
    <x v="2"/>
    <s v="PRODID 16"/>
    <x v="2"/>
    <s v="PRODMKT 3"/>
    <x v="12"/>
    <s v=" 10261.9"/>
    <n v="8"/>
    <n v="16232.46"/>
    <n v="129859.68"/>
    <x v="0"/>
  </r>
  <r>
    <n v="767"/>
    <s v="CUSTID 43"/>
    <s v="CUSTTYPE 5"/>
    <x v="4"/>
    <x v="0"/>
    <x v="3"/>
    <s v="PRODID 20"/>
    <x v="2"/>
    <s v="PRODMKT 2"/>
    <x v="15"/>
    <s v=" 11178.16"/>
    <n v="8"/>
    <n v="17765.29"/>
    <n v="142122.32"/>
    <x v="7"/>
  </r>
  <r>
    <n v="768"/>
    <s v="CUSTID 78"/>
    <s v="CUSTTYPE 3"/>
    <x v="1"/>
    <x v="0"/>
    <x v="0"/>
    <s v="PRODID 20"/>
    <x v="2"/>
    <s v="PRODMKT 2"/>
    <x v="15"/>
    <s v=" 11178.16"/>
    <n v="1"/>
    <n v="17765.29"/>
    <n v="17765.29"/>
    <x v="5"/>
  </r>
  <r>
    <n v="769"/>
    <s v="CUSTID 8"/>
    <s v="CUSTTYPE 1"/>
    <x v="0"/>
    <x v="0"/>
    <x v="1"/>
    <s v="PRODID 14"/>
    <x v="1"/>
    <s v="PRODMKT 6"/>
    <x v="17"/>
    <s v=" 11676.5"/>
    <n v="7"/>
    <n v="19531.600000000002"/>
    <n v="136721.20000000001"/>
    <x v="1"/>
  </r>
  <r>
    <n v="770"/>
    <s v="CUSTID 194"/>
    <s v="CUSTTYPE 2"/>
    <x v="1"/>
    <x v="3"/>
    <x v="0"/>
    <s v="PRODID 5"/>
    <x v="2"/>
    <s v="PRODMKT 4"/>
    <x v="14"/>
    <s v=" 7320.88"/>
    <n v="1"/>
    <n v="12942.27"/>
    <n v="12942.27"/>
    <x v="2"/>
  </r>
  <r>
    <n v="771"/>
    <s v="CUSTID 60"/>
    <s v="CUSTTYPE 3"/>
    <x v="1"/>
    <x v="5"/>
    <x v="3"/>
    <s v="PRODID 5"/>
    <x v="2"/>
    <s v="PRODMKT 4"/>
    <x v="14"/>
    <s v=" 7320.88"/>
    <n v="2"/>
    <n v="12288.619999999999"/>
    <n v="24577.239999999998"/>
    <x v="3"/>
  </r>
  <r>
    <n v="772"/>
    <s v="CUSTID 181"/>
    <s v="CUSTTYPE 3"/>
    <x v="1"/>
    <x v="2"/>
    <x v="3"/>
    <s v="PRODID 17"/>
    <x v="0"/>
    <s v="PRODMKT 7"/>
    <x v="16"/>
    <s v=" 4903.49"/>
    <n v="6"/>
    <n v="7230.57"/>
    <n v="43383.42"/>
    <x v="7"/>
  </r>
  <r>
    <n v="773"/>
    <s v="CUSTID 14"/>
    <s v="CUSTTYPE 3"/>
    <x v="2"/>
    <x v="4"/>
    <x v="1"/>
    <s v="PRODID 8"/>
    <x v="0"/>
    <s v="PRODMKT 5"/>
    <x v="8"/>
    <s v=" 7312.8"/>
    <n v="9"/>
    <n v="10747.6"/>
    <n v="96728.400000000009"/>
    <x v="7"/>
  </r>
  <r>
    <n v="774"/>
    <s v="CUSTID 79"/>
    <s v="CUSTTYPE 3"/>
    <x v="0"/>
    <x v="0"/>
    <x v="2"/>
    <s v="PRODID 14"/>
    <x v="1"/>
    <s v="PRODMKT 6"/>
    <x v="17"/>
    <s v=" 11676.5"/>
    <n v="4"/>
    <n v="19531.600000000002"/>
    <n v="78126.400000000009"/>
    <x v="0"/>
  </r>
  <r>
    <n v="775"/>
    <s v="CUSTID 16"/>
    <s v="CUSTTYPE 1"/>
    <x v="2"/>
    <x v="5"/>
    <x v="0"/>
    <s v="PRODID 5"/>
    <x v="2"/>
    <s v="PRODMKT 4"/>
    <x v="14"/>
    <s v=" 7320.88"/>
    <n v="2"/>
    <n v="12550.08"/>
    <n v="25100.16"/>
    <x v="5"/>
  </r>
  <r>
    <n v="776"/>
    <s v="CUSTID 70"/>
    <s v="CUSTTYPE 4"/>
    <x v="2"/>
    <x v="4"/>
    <x v="0"/>
    <s v="PRODID 12"/>
    <x v="0"/>
    <s v="PRODMKT 7"/>
    <x v="4"/>
    <s v=" 14216.94"/>
    <n v="2"/>
    <n v="22198.38"/>
    <n v="44396.76"/>
    <x v="4"/>
  </r>
  <r>
    <n v="777"/>
    <s v="CUSTID 40"/>
    <s v="CUSTTYPE 5"/>
    <x v="1"/>
    <x v="7"/>
    <x v="2"/>
    <s v="PRODID 12"/>
    <x v="0"/>
    <s v="PRODMKT 7"/>
    <x v="4"/>
    <s v=" 14216.94"/>
    <n v="5"/>
    <n v="23944.32"/>
    <n v="119721.60000000001"/>
    <x v="3"/>
  </r>
  <r>
    <n v="778"/>
    <s v="CUSTID 88"/>
    <s v="CUSTTYPE 4"/>
    <x v="1"/>
    <x v="1"/>
    <x v="1"/>
    <s v="PRODID 1"/>
    <x v="2"/>
    <s v="PRODMKT 2"/>
    <x v="11"/>
    <s v=" 6768.64"/>
    <n v="6"/>
    <n v="9941.4399999999987"/>
    <n v="59648.639999999992"/>
    <x v="1"/>
  </r>
  <r>
    <n v="779"/>
    <s v="CUSTID 156"/>
    <s v="CUSTTYPE 1"/>
    <x v="2"/>
    <x v="3"/>
    <x v="2"/>
    <s v="PRODID 14"/>
    <x v="1"/>
    <s v="PRODMKT 6"/>
    <x v="17"/>
    <s v=" 11676.5"/>
    <n v="8"/>
    <n v="18257.8"/>
    <n v="146062.39999999999"/>
    <x v="2"/>
  </r>
  <r>
    <n v="780"/>
    <s v="CUSTID 185"/>
    <s v="CUSTTYPE 4"/>
    <x v="4"/>
    <x v="7"/>
    <x v="0"/>
    <s v="PRODID 11"/>
    <x v="2"/>
    <s v="PRODMKT 1"/>
    <x v="3"/>
    <s v=" 11054.83"/>
    <n v="7"/>
    <n v="16113.82"/>
    <n v="112796.73999999999"/>
    <x v="5"/>
  </r>
  <r>
    <n v="781"/>
    <s v="CUSTID 32"/>
    <s v="CUSTTYPE 4"/>
    <x v="1"/>
    <x v="2"/>
    <x v="2"/>
    <s v="PRODID 20"/>
    <x v="2"/>
    <s v="PRODMKT 2"/>
    <x v="15"/>
    <s v=" 11178.16"/>
    <n v="8"/>
    <n v="18364.12"/>
    <n v="146912.95999999999"/>
    <x v="6"/>
  </r>
  <r>
    <n v="782"/>
    <s v="CUSTID 72"/>
    <s v="CUSTTYPE 4"/>
    <x v="2"/>
    <x v="7"/>
    <x v="1"/>
    <s v="PRODID 7"/>
    <x v="1"/>
    <s v="PRODMKT 2"/>
    <x v="1"/>
    <s v=" 2197.44"/>
    <n v="5"/>
    <n v="2999.68"/>
    <n v="14998.4"/>
    <x v="7"/>
  </r>
  <r>
    <n v="783"/>
    <s v="CUSTID 100"/>
    <s v="CUSTTYPE 2"/>
    <x v="3"/>
    <x v="5"/>
    <x v="3"/>
    <s v="PRODID 12"/>
    <x v="0"/>
    <s v="PRODMKT 7"/>
    <x v="4"/>
    <s v=" 14216.94"/>
    <n v="3"/>
    <n v="22946.639999999999"/>
    <n v="68839.92"/>
    <x v="3"/>
  </r>
  <r>
    <n v="784"/>
    <s v="CUSTID 24"/>
    <s v="CUSTTYPE 2"/>
    <x v="4"/>
    <x v="7"/>
    <x v="3"/>
    <s v="PRODID 6"/>
    <x v="1"/>
    <s v="PRODMKT 2"/>
    <x v="19"/>
    <s v=" 6168.6"/>
    <n v="5"/>
    <n v="9355.7100000000009"/>
    <n v="46778.55"/>
    <x v="6"/>
  </r>
  <r>
    <n v="785"/>
    <s v="CUSTID 117"/>
    <s v="CUSTTYPE 1"/>
    <x v="2"/>
    <x v="6"/>
    <x v="0"/>
    <s v="PRODID 12"/>
    <x v="0"/>
    <s v="PRODMKT 7"/>
    <x v="4"/>
    <s v=" 14216.94"/>
    <n v="9"/>
    <n v="24443.16"/>
    <n v="219988.44"/>
    <x v="0"/>
  </r>
  <r>
    <n v="786"/>
    <s v="CUSTID 21"/>
    <s v="CUSTTYPE 1"/>
    <x v="1"/>
    <x v="1"/>
    <x v="3"/>
    <s v="PRODID 1"/>
    <x v="2"/>
    <s v="PRODMKT 2"/>
    <x v="11"/>
    <s v=" 6768.64"/>
    <n v="5"/>
    <n v="9412.64"/>
    <n v="47063.199999999997"/>
    <x v="5"/>
  </r>
  <r>
    <n v="787"/>
    <s v="CUSTID 42"/>
    <s v="CUSTTYPE 3"/>
    <x v="1"/>
    <x v="0"/>
    <x v="3"/>
    <s v="PRODID 7"/>
    <x v="1"/>
    <s v="PRODMKT 2"/>
    <x v="1"/>
    <s v=" 2197.44"/>
    <n v="4"/>
    <n v="3174.08"/>
    <n v="12696.32"/>
    <x v="3"/>
  </r>
  <r>
    <n v="788"/>
    <s v="CUSTID 22"/>
    <s v="CUSTTYPE 3"/>
    <x v="3"/>
    <x v="2"/>
    <x v="1"/>
    <s v="PRODID 13"/>
    <x v="1"/>
    <s v="PRODMKT 3"/>
    <x v="9"/>
    <s v=" 9077.75"/>
    <n v="5"/>
    <n v="15514.699999999999"/>
    <n v="77573.5"/>
    <x v="4"/>
  </r>
  <r>
    <n v="789"/>
    <s v="CUSTID 168"/>
    <s v="CUSTTYPE 3"/>
    <x v="1"/>
    <x v="5"/>
    <x v="2"/>
    <s v="PRODID 10"/>
    <x v="1"/>
    <s v="PRODMKT 3"/>
    <x v="6"/>
    <s v=" 5441.04"/>
    <n v="4"/>
    <n v="8161.5599999999995"/>
    <n v="32646.239999999998"/>
    <x v="1"/>
  </r>
  <r>
    <n v="790"/>
    <s v="CUSTID 38"/>
    <s v="CUSTTYPE 2"/>
    <x v="4"/>
    <x v="5"/>
    <x v="3"/>
    <s v="PRODID 18"/>
    <x v="0"/>
    <s v="PRODMKT 5"/>
    <x v="2"/>
    <s v=" 3331.2"/>
    <n v="9"/>
    <n v="4885.76"/>
    <n v="43971.840000000004"/>
    <x v="7"/>
  </r>
  <r>
    <n v="791"/>
    <s v="CUSTID 192"/>
    <s v="CUSTTYPE 1"/>
    <x v="2"/>
    <x v="5"/>
    <x v="2"/>
    <s v="PRODID 6"/>
    <x v="1"/>
    <s v="PRODMKT 2"/>
    <x v="19"/>
    <s v=" 6168.6"/>
    <n v="7"/>
    <n v="8738.85"/>
    <n v="61171.950000000004"/>
    <x v="6"/>
  </r>
  <r>
    <n v="792"/>
    <s v="CUSTID 114"/>
    <s v="CUSTTYPE 3"/>
    <x v="4"/>
    <x v="3"/>
    <x v="2"/>
    <s v="PRODID 3"/>
    <x v="2"/>
    <s v="PRODMKT 6"/>
    <x v="5"/>
    <s v=" 16339.62"/>
    <n v="1"/>
    <n v="23766.719999999998"/>
    <n v="23766.719999999998"/>
    <x v="3"/>
  </r>
  <r>
    <n v="793"/>
    <s v="CUSTID 78"/>
    <s v="CUSTTYPE 3"/>
    <x v="1"/>
    <x v="0"/>
    <x v="1"/>
    <s v="PRODID 5"/>
    <x v="2"/>
    <s v="PRODMKT 4"/>
    <x v="14"/>
    <s v=" 7320.88"/>
    <n v="1"/>
    <n v="11896.43"/>
    <n v="11896.43"/>
    <x v="6"/>
  </r>
  <r>
    <n v="794"/>
    <s v="CUSTID 66"/>
    <s v="CUSTTYPE 1"/>
    <x v="3"/>
    <x v="2"/>
    <x v="0"/>
    <s v="PRODID 16"/>
    <x v="2"/>
    <s v="PRODMKT 3"/>
    <x v="12"/>
    <s v=" 10261.9"/>
    <n v="3"/>
    <n v="17165.36"/>
    <n v="51496.08"/>
    <x v="2"/>
  </r>
  <r>
    <n v="795"/>
    <s v="CUSTID 195"/>
    <s v="CUSTTYPE 1"/>
    <x v="0"/>
    <x v="6"/>
    <x v="1"/>
    <s v="PRODID 19"/>
    <x v="0"/>
    <s v="PRODMKT 4"/>
    <x v="18"/>
    <s v=" 4748.85"/>
    <n v="9"/>
    <n v="7162.2000000000007"/>
    <n v="64459.8"/>
    <x v="5"/>
  </r>
  <r>
    <n v="796"/>
    <s v="CUSTID 59"/>
    <s v="CUSTTYPE 2"/>
    <x v="2"/>
    <x v="1"/>
    <x v="2"/>
    <s v="PRODID 8"/>
    <x v="0"/>
    <s v="PRODMKT 5"/>
    <x v="8"/>
    <s v=" 7312.8"/>
    <n v="2"/>
    <n v="9972"/>
    <n v="19944"/>
    <x v="4"/>
  </r>
  <r>
    <n v="797"/>
    <s v="CUSTID 128"/>
    <s v="CUSTTYPE 2"/>
    <x v="0"/>
    <x v="4"/>
    <x v="2"/>
    <s v="PRODID 10"/>
    <x v="1"/>
    <s v="PRODMKT 3"/>
    <x v="6"/>
    <s v=" 5441.04"/>
    <n v="8"/>
    <n v="7089.84"/>
    <n v="56718.720000000001"/>
    <x v="6"/>
  </r>
  <r>
    <n v="798"/>
    <s v="CUSTID 50"/>
    <s v="CUSTTYPE 2"/>
    <x v="4"/>
    <x v="3"/>
    <x v="1"/>
    <s v="PRODID 5"/>
    <x v="2"/>
    <s v="PRODMKT 4"/>
    <x v="14"/>
    <s v=" 7320.88"/>
    <n v="8"/>
    <n v="12027.16"/>
    <n v="96217.279999999999"/>
    <x v="7"/>
  </r>
  <r>
    <n v="799"/>
    <s v="CUSTID 120"/>
    <s v="CUSTTYPE 3"/>
    <x v="0"/>
    <x v="5"/>
    <x v="3"/>
    <s v="PRODID 3"/>
    <x v="2"/>
    <s v="PRODMKT 6"/>
    <x v="5"/>
    <s v=" 16339.62"/>
    <n v="7"/>
    <n v="22776.440000000002"/>
    <n v="159435.08000000002"/>
    <x v="6"/>
  </r>
  <r>
    <n v="800"/>
    <s v="CUSTID 97"/>
    <s v="CUSTTYPE 5"/>
    <x v="0"/>
    <x v="2"/>
    <x v="0"/>
    <s v="PRODID 4"/>
    <x v="0"/>
    <s v="PRODMKT 4"/>
    <x v="0"/>
    <s v=" 13080.96"/>
    <n v="7"/>
    <n v="18395.100000000002"/>
    <n v="128765.70000000001"/>
    <x v="0"/>
  </r>
  <r>
    <n v="801"/>
    <s v="CUSTID 26"/>
    <s v="CUSTTYPE 2"/>
    <x v="1"/>
    <x v="7"/>
    <x v="0"/>
    <s v="PRODID 20"/>
    <x v="2"/>
    <s v="PRODMKT 2"/>
    <x v="15"/>
    <s v=" 11178.16"/>
    <n v="1"/>
    <n v="18164.510000000002"/>
    <n v="18164.510000000002"/>
    <x v="3"/>
  </r>
  <r>
    <n v="802"/>
    <s v="CUSTID 130"/>
    <s v="CUSTTYPE 5"/>
    <x v="2"/>
    <x v="2"/>
    <x v="1"/>
    <s v="PRODID 7"/>
    <x v="1"/>
    <s v="PRODMKT 2"/>
    <x v="1"/>
    <s v=" 2197.44"/>
    <n v="2"/>
    <n v="3174.08"/>
    <n v="6348.16"/>
    <x v="1"/>
  </r>
  <r>
    <n v="803"/>
    <s v="CUSTID 22"/>
    <s v="CUSTTYPE 3"/>
    <x v="3"/>
    <x v="2"/>
    <x v="3"/>
    <s v="PRODID 12"/>
    <x v="0"/>
    <s v="PRODMKT 7"/>
    <x v="4"/>
    <s v=" 14216.94"/>
    <n v="5"/>
    <n v="23694.899999999998"/>
    <n v="118474.49999999999"/>
    <x v="1"/>
  </r>
  <r>
    <n v="804"/>
    <s v="CUSTID 101"/>
    <s v="CUSTTYPE 3"/>
    <x v="0"/>
    <x v="0"/>
    <x v="0"/>
    <s v="PRODID 4"/>
    <x v="0"/>
    <s v="PRODMKT 4"/>
    <x v="0"/>
    <s v=" 13080.96"/>
    <n v="2"/>
    <n v="19008.27"/>
    <n v="38016.54"/>
    <x v="4"/>
  </r>
  <r>
    <n v="805"/>
    <s v="CUSTID 55"/>
    <s v="CUSTTYPE 2"/>
    <x v="2"/>
    <x v="5"/>
    <x v="0"/>
    <s v="PRODID 20"/>
    <x v="2"/>
    <s v="PRODMKT 2"/>
    <x v="15"/>
    <s v=" 11178.16"/>
    <n v="5"/>
    <n v="16966.849999999999"/>
    <n v="84834.25"/>
    <x v="7"/>
  </r>
  <r>
    <n v="806"/>
    <s v="CUSTID 175"/>
    <s v="CUSTTYPE 1"/>
    <x v="0"/>
    <x v="0"/>
    <x v="0"/>
    <s v="PRODID 5"/>
    <x v="2"/>
    <s v="PRODMKT 4"/>
    <x v="14"/>
    <s v=" 7320.88"/>
    <n v="5"/>
    <n v="12811.539999999999"/>
    <n v="64057.7"/>
    <x v="0"/>
  </r>
  <r>
    <n v="807"/>
    <s v="CUSTID 14"/>
    <s v="CUSTTYPE 3"/>
    <x v="2"/>
    <x v="4"/>
    <x v="1"/>
    <s v="PRODID 12"/>
    <x v="0"/>
    <s v="PRODMKT 7"/>
    <x v="4"/>
    <s v=" 14216.94"/>
    <n v="2"/>
    <n v="22447.8"/>
    <n v="44895.6"/>
    <x v="2"/>
  </r>
  <r>
    <n v="808"/>
    <s v="CUSTID 76"/>
    <s v="CUSTTYPE 1"/>
    <x v="2"/>
    <x v="1"/>
    <x v="2"/>
    <s v="PRODID 4"/>
    <x v="0"/>
    <s v="PRODMKT 4"/>
    <x v="0"/>
    <s v=" 13080.96"/>
    <n v="8"/>
    <n v="19825.829999999998"/>
    <n v="158606.63999999998"/>
    <x v="6"/>
  </r>
  <r>
    <n v="809"/>
    <s v="CUSTID 1"/>
    <s v="CUSTTYPE 2"/>
    <x v="0"/>
    <x v="6"/>
    <x v="0"/>
    <s v="PRODID 2"/>
    <x v="0"/>
    <s v="PRODMKT 5"/>
    <x v="13"/>
    <s v=" 11952.06"/>
    <n v="2"/>
    <n v="19164.509999999998"/>
    <n v="38329.019999999997"/>
    <x v="7"/>
  </r>
  <r>
    <n v="810"/>
    <s v="CUSTID 168"/>
    <s v="CUSTTYPE 3"/>
    <x v="1"/>
    <x v="5"/>
    <x v="0"/>
    <s v="PRODID 15"/>
    <x v="2"/>
    <s v="PRODMKT 1"/>
    <x v="10"/>
    <s v=" 7207.5"/>
    <n v="5"/>
    <n v="10811.25"/>
    <n v="54056.25"/>
    <x v="1"/>
  </r>
  <r>
    <n v="811"/>
    <s v="CUSTID 10"/>
    <s v="CUSTTYPE 5"/>
    <x v="1"/>
    <x v="2"/>
    <x v="3"/>
    <s v="PRODID 20"/>
    <x v="2"/>
    <s v="PRODMKT 2"/>
    <x v="15"/>
    <s v=" 11178.16"/>
    <n v="6"/>
    <n v="17964.900000000001"/>
    <n v="107789.40000000001"/>
    <x v="4"/>
  </r>
  <r>
    <n v="812"/>
    <s v="CUSTID 102"/>
    <s v="CUSTTYPE 4"/>
    <x v="4"/>
    <x v="0"/>
    <x v="2"/>
    <s v="PRODID 16"/>
    <x v="2"/>
    <s v="PRODMKT 3"/>
    <x v="12"/>
    <s v=" 10261.9"/>
    <n v="8"/>
    <n v="17165.36"/>
    <n v="137322.88"/>
    <x v="3"/>
  </r>
  <r>
    <n v="813"/>
    <s v="CUSTID 169"/>
    <s v="CUSTTYPE 3"/>
    <x v="1"/>
    <x v="4"/>
    <x v="3"/>
    <s v="PRODID 9"/>
    <x v="0"/>
    <s v="PRODMKT 6"/>
    <x v="7"/>
    <s v=" 13551.3"/>
    <n v="3"/>
    <n v="16455.149999999998"/>
    <n v="49365.45"/>
    <x v="7"/>
  </r>
  <r>
    <n v="814"/>
    <s v="CUSTID 93"/>
    <s v="CUSTTYPE 2"/>
    <x v="4"/>
    <x v="6"/>
    <x v="2"/>
    <s v="PRODID 20"/>
    <x v="2"/>
    <s v="PRODMKT 2"/>
    <x v="15"/>
    <s v=" 11178.16"/>
    <n v="7"/>
    <n v="19761.39"/>
    <n v="138329.72999999998"/>
    <x v="3"/>
  </r>
  <r>
    <n v="815"/>
    <s v="CUSTID 128"/>
    <s v="CUSTTYPE 2"/>
    <x v="0"/>
    <x v="4"/>
    <x v="1"/>
    <s v="PRODID 8"/>
    <x v="0"/>
    <s v="PRODMKT 5"/>
    <x v="8"/>
    <s v=" 7312.8"/>
    <n v="5"/>
    <n v="9528.7999999999993"/>
    <n v="47644"/>
    <x v="7"/>
  </r>
  <r>
    <n v="816"/>
    <s v="CUSTID 59"/>
    <s v="CUSTTYPE 2"/>
    <x v="2"/>
    <x v="1"/>
    <x v="0"/>
    <s v="PRODID 10"/>
    <x v="1"/>
    <s v="PRODMKT 3"/>
    <x v="6"/>
    <s v=" 5441.04"/>
    <n v="7"/>
    <n v="8161.5599999999995"/>
    <n v="57130.92"/>
    <x v="4"/>
  </r>
  <r>
    <n v="817"/>
    <s v="CUSTID 134"/>
    <s v="CUSTTYPE 3"/>
    <x v="2"/>
    <x v="4"/>
    <x v="2"/>
    <s v="PRODID 15"/>
    <x v="2"/>
    <s v="PRODMKT 1"/>
    <x v="10"/>
    <s v=" 7207.5"/>
    <n v="7"/>
    <n v="10346.25"/>
    <n v="72423.75"/>
    <x v="5"/>
  </r>
  <r>
    <n v="818"/>
    <s v="CUSTID 126"/>
    <s v="CUSTTYPE 1"/>
    <x v="1"/>
    <x v="3"/>
    <x v="2"/>
    <s v="PRODID 19"/>
    <x v="0"/>
    <s v="PRODMKT 4"/>
    <x v="18"/>
    <s v=" 4748.85"/>
    <n v="3"/>
    <n v="7629.3"/>
    <n v="22887.9"/>
    <x v="6"/>
  </r>
  <r>
    <n v="819"/>
    <s v="CUSTID 165"/>
    <s v="CUSTTYPE 5"/>
    <x v="0"/>
    <x v="4"/>
    <x v="0"/>
    <s v="PRODID 19"/>
    <x v="0"/>
    <s v="PRODMKT 4"/>
    <x v="18"/>
    <s v=" 4748.85"/>
    <n v="8"/>
    <n v="7240.0499999999993"/>
    <n v="57920.399999999994"/>
    <x v="7"/>
  </r>
  <r>
    <n v="820"/>
    <s v="CUSTID 110"/>
    <s v="CUSTTYPE 5"/>
    <x v="3"/>
    <x v="7"/>
    <x v="3"/>
    <s v="PRODID 17"/>
    <x v="0"/>
    <s v="PRODMKT 7"/>
    <x v="16"/>
    <s v=" 4903.49"/>
    <n v="1"/>
    <n v="8061.67"/>
    <n v="8061.67"/>
    <x v="6"/>
  </r>
  <r>
    <n v="821"/>
    <s v="CUSTID 10"/>
    <s v="CUSTTYPE 5"/>
    <x v="1"/>
    <x v="2"/>
    <x v="3"/>
    <s v="PRODID 12"/>
    <x v="0"/>
    <s v="PRODMKT 7"/>
    <x v="4"/>
    <s v=" 14216.94"/>
    <n v="1"/>
    <n v="22447.8"/>
    <n v="22447.8"/>
    <x v="3"/>
  </r>
  <r>
    <n v="822"/>
    <s v="CUSTID 42"/>
    <s v="CUSTTYPE 3"/>
    <x v="1"/>
    <x v="0"/>
    <x v="0"/>
    <s v="PRODID 16"/>
    <x v="2"/>
    <s v="PRODMKT 3"/>
    <x v="12"/>
    <s v=" 10261.9"/>
    <n v="1"/>
    <n v="18098.259999999998"/>
    <n v="18098.259999999998"/>
    <x v="2"/>
  </r>
  <r>
    <n v="823"/>
    <s v="CUSTID 165"/>
    <s v="CUSTTYPE 5"/>
    <x v="0"/>
    <x v="4"/>
    <x v="0"/>
    <s v="PRODID 5"/>
    <x v="2"/>
    <s v="PRODMKT 4"/>
    <x v="14"/>
    <s v=" 7320.88"/>
    <n v="5"/>
    <n v="11112.05"/>
    <n v="55560.25"/>
    <x v="2"/>
  </r>
  <r>
    <n v="824"/>
    <s v="CUSTID 73"/>
    <s v="CUSTTYPE 5"/>
    <x v="0"/>
    <x v="6"/>
    <x v="1"/>
    <s v="PRODID 11"/>
    <x v="2"/>
    <s v="PRODMKT 1"/>
    <x v="3"/>
    <s v=" 11054.83"/>
    <n v="6"/>
    <n v="17987.52"/>
    <n v="107925.12"/>
    <x v="7"/>
  </r>
  <r>
    <n v="825"/>
    <s v="CUSTID 114"/>
    <s v="CUSTTYPE 3"/>
    <x v="4"/>
    <x v="3"/>
    <x v="0"/>
    <s v="PRODID 8"/>
    <x v="0"/>
    <s v="PRODMKT 5"/>
    <x v="8"/>
    <s v=" 7312.8"/>
    <n v="6"/>
    <n v="9972"/>
    <n v="59832"/>
    <x v="6"/>
  </r>
  <r>
    <n v="826"/>
    <s v="CUSTID 10"/>
    <s v="CUSTTYPE 5"/>
    <x v="1"/>
    <x v="2"/>
    <x v="2"/>
    <s v="PRODID 5"/>
    <x v="2"/>
    <s v="PRODMKT 4"/>
    <x v="14"/>
    <s v=" 7320.88"/>
    <n v="2"/>
    <n v="11634.97"/>
    <n v="23269.94"/>
    <x v="5"/>
  </r>
  <r>
    <n v="827"/>
    <s v="CUSTID 113"/>
    <s v="CUSTTYPE 5"/>
    <x v="1"/>
    <x v="4"/>
    <x v="2"/>
    <s v="PRODID 13"/>
    <x v="1"/>
    <s v="PRODMKT 3"/>
    <x v="9"/>
    <s v=" 9077.75"/>
    <n v="7"/>
    <n v="16174.9"/>
    <n v="113224.3"/>
    <x v="7"/>
  </r>
  <r>
    <n v="828"/>
    <s v="CUSTID 117"/>
    <s v="CUSTTYPE 1"/>
    <x v="2"/>
    <x v="6"/>
    <x v="1"/>
    <s v="PRODID 5"/>
    <x v="2"/>
    <s v="PRODMKT 4"/>
    <x v="14"/>
    <s v=" 7320.88"/>
    <n v="9"/>
    <n v="11112.05"/>
    <n v="100008.45"/>
    <x v="2"/>
  </r>
  <r>
    <n v="829"/>
    <s v="CUSTID 55"/>
    <s v="CUSTTYPE 2"/>
    <x v="2"/>
    <x v="5"/>
    <x v="0"/>
    <s v="PRODID 9"/>
    <x v="0"/>
    <s v="PRODMKT 6"/>
    <x v="7"/>
    <s v=" 13551.3"/>
    <n v="6"/>
    <n v="17035.920000000002"/>
    <n v="102215.52000000002"/>
    <x v="6"/>
  </r>
  <r>
    <n v="830"/>
    <s v="CUSTID 7"/>
    <s v="CUSTTYPE 5"/>
    <x v="2"/>
    <x v="4"/>
    <x v="1"/>
    <s v="PRODID 20"/>
    <x v="2"/>
    <s v="PRODMKT 2"/>
    <x v="15"/>
    <s v=" 11178.16"/>
    <n v="8"/>
    <n v="19362.169999999998"/>
    <n v="154897.35999999999"/>
    <x v="4"/>
  </r>
  <r>
    <n v="831"/>
    <s v="CUSTID 76"/>
    <s v="CUSTTYPE 1"/>
    <x v="2"/>
    <x v="1"/>
    <x v="3"/>
    <s v="PRODID 7"/>
    <x v="1"/>
    <s v="PRODMKT 2"/>
    <x v="1"/>
    <s v=" 2197.44"/>
    <n v="7"/>
    <n v="3348.48"/>
    <n v="23439.360000000001"/>
    <x v="3"/>
  </r>
  <r>
    <n v="832"/>
    <s v="CUSTID 124"/>
    <s v="CUSTTYPE 2"/>
    <x v="1"/>
    <x v="6"/>
    <x v="3"/>
    <s v="PRODID 16"/>
    <x v="2"/>
    <s v="PRODMKT 3"/>
    <x v="12"/>
    <s v=" 10261.9"/>
    <n v="7"/>
    <n v="17165.36"/>
    <n v="120157.52"/>
    <x v="6"/>
  </r>
  <r>
    <n v="833"/>
    <s v="CUSTID 125"/>
    <s v="CUSTTYPE 3"/>
    <x v="2"/>
    <x v="5"/>
    <x v="2"/>
    <s v="PRODID 13"/>
    <x v="1"/>
    <s v="PRODMKT 3"/>
    <x v="9"/>
    <s v=" 9077.75"/>
    <n v="3"/>
    <n v="15019.550000000001"/>
    <n v="45058.65"/>
    <x v="6"/>
  </r>
  <r>
    <n v="834"/>
    <s v="CUSTID 115"/>
    <s v="CUSTTYPE 5"/>
    <x v="4"/>
    <x v="6"/>
    <x v="2"/>
    <s v="PRODID 9"/>
    <x v="0"/>
    <s v="PRODMKT 6"/>
    <x v="7"/>
    <s v=" 13551.3"/>
    <n v="8"/>
    <n v="18971.82"/>
    <n v="151774.56"/>
    <x v="1"/>
  </r>
  <r>
    <n v="835"/>
    <s v="CUSTID 43"/>
    <s v="CUSTTYPE 5"/>
    <x v="4"/>
    <x v="0"/>
    <x v="0"/>
    <s v="PRODID 1"/>
    <x v="2"/>
    <s v="PRODMKT 2"/>
    <x v="11"/>
    <s v=" 6768.64"/>
    <n v="9"/>
    <n v="9412.64"/>
    <n v="84713.76"/>
    <x v="1"/>
  </r>
  <r>
    <n v="836"/>
    <s v="CUSTID 184"/>
    <s v="CUSTTYPE 2"/>
    <x v="4"/>
    <x v="0"/>
    <x v="2"/>
    <s v="PRODID 12"/>
    <x v="0"/>
    <s v="PRODMKT 7"/>
    <x v="4"/>
    <s v=" 14216.94"/>
    <n v="7"/>
    <n v="22946.639999999999"/>
    <n v="160626.47999999998"/>
    <x v="7"/>
  </r>
  <r>
    <n v="837"/>
    <s v="CUSTID 195"/>
    <s v="CUSTTYPE 1"/>
    <x v="0"/>
    <x v="6"/>
    <x v="1"/>
    <s v="PRODID 5"/>
    <x v="2"/>
    <s v="PRODMKT 4"/>
    <x v="14"/>
    <s v=" 7320.88"/>
    <n v="7"/>
    <n v="11634.97"/>
    <n v="81444.789999999994"/>
    <x v="1"/>
  </r>
  <r>
    <n v="838"/>
    <s v="CUSTID 114"/>
    <s v="CUSTTYPE 3"/>
    <x v="4"/>
    <x v="3"/>
    <x v="3"/>
    <s v="PRODID 12"/>
    <x v="0"/>
    <s v="PRODMKT 7"/>
    <x v="4"/>
    <s v=" 14216.94"/>
    <n v="1"/>
    <n v="21450.12"/>
    <n v="21450.12"/>
    <x v="4"/>
  </r>
  <r>
    <n v="839"/>
    <s v="CUSTID 147"/>
    <s v="CUSTTYPE 1"/>
    <x v="4"/>
    <x v="4"/>
    <x v="1"/>
    <s v="PRODID 14"/>
    <x v="1"/>
    <s v="PRODMKT 6"/>
    <x v="17"/>
    <s v=" 11676.5"/>
    <n v="2"/>
    <n v="18470.099999999999"/>
    <n v="36940.199999999997"/>
    <x v="0"/>
  </r>
  <r>
    <n v="840"/>
    <s v="CUSTID 99"/>
    <s v="CUSTTYPE 2"/>
    <x v="1"/>
    <x v="2"/>
    <x v="3"/>
    <s v="PRODID 10"/>
    <x v="1"/>
    <s v="PRODMKT 3"/>
    <x v="6"/>
    <s v=" 5441.04"/>
    <n v="7"/>
    <n v="7666.9199999999992"/>
    <n v="53668.439999999995"/>
    <x v="5"/>
  </r>
  <r>
    <n v="841"/>
    <s v="CUSTID 91"/>
    <s v="CUSTTYPE 1"/>
    <x v="4"/>
    <x v="0"/>
    <x v="1"/>
    <s v="PRODID 10"/>
    <x v="1"/>
    <s v="PRODMKT 3"/>
    <x v="6"/>
    <s v=" 5441.04"/>
    <n v="9"/>
    <n v="7584.4800000000005"/>
    <n v="68260.320000000007"/>
    <x v="6"/>
  </r>
  <r>
    <n v="842"/>
    <s v="CUSTID 140"/>
    <s v="CUSTTYPE 2"/>
    <x v="4"/>
    <x v="3"/>
    <x v="2"/>
    <s v="PRODID 10"/>
    <x v="1"/>
    <s v="PRODMKT 3"/>
    <x v="6"/>
    <s v=" 5441.04"/>
    <n v="5"/>
    <n v="7337.16"/>
    <n v="36685.800000000003"/>
    <x v="0"/>
  </r>
  <r>
    <n v="843"/>
    <s v="CUSTID 54"/>
    <s v="CUSTTYPE 4"/>
    <x v="2"/>
    <x v="3"/>
    <x v="3"/>
    <s v="PRODID 10"/>
    <x v="1"/>
    <s v="PRODMKT 3"/>
    <x v="6"/>
    <s v=" 5441.04"/>
    <n v="3"/>
    <n v="7666.9199999999992"/>
    <n v="23000.76"/>
    <x v="6"/>
  </r>
  <r>
    <n v="844"/>
    <s v="CUSTID 125"/>
    <s v="CUSTTYPE 3"/>
    <x v="2"/>
    <x v="5"/>
    <x v="1"/>
    <s v="PRODID 7"/>
    <x v="1"/>
    <s v="PRODMKT 2"/>
    <x v="1"/>
    <s v=" 2197.44"/>
    <n v="5"/>
    <n v="3418.24"/>
    <n v="17091.199999999997"/>
    <x v="5"/>
  </r>
  <r>
    <n v="845"/>
    <s v="CUSTID 65"/>
    <s v="CUSTTYPE 5"/>
    <x v="2"/>
    <x v="2"/>
    <x v="1"/>
    <s v="PRODID 2"/>
    <x v="0"/>
    <s v="PRODMKT 5"/>
    <x v="13"/>
    <s v=" 11952.06"/>
    <n v="6"/>
    <n v="17722.02"/>
    <n v="106332.12"/>
    <x v="7"/>
  </r>
  <r>
    <n v="846"/>
    <s v="CUSTID 41"/>
    <s v="CUSTTYPE 2"/>
    <x v="2"/>
    <x v="2"/>
    <x v="1"/>
    <s v="PRODID 3"/>
    <x v="2"/>
    <s v="PRODMKT 6"/>
    <x v="5"/>
    <s v=" 16339.62"/>
    <n v="9"/>
    <n v="24014.29"/>
    <n v="216128.61000000002"/>
    <x v="0"/>
  </r>
  <r>
    <n v="847"/>
    <s v="CUSTID 6"/>
    <s v="CUSTTYPE 4"/>
    <x v="3"/>
    <x v="4"/>
    <x v="1"/>
    <s v="PRODID 15"/>
    <x v="2"/>
    <s v="PRODMKT 1"/>
    <x v="10"/>
    <s v=" 7207.5"/>
    <n v="9"/>
    <n v="10578.75"/>
    <n v="95208.75"/>
    <x v="1"/>
  </r>
  <r>
    <n v="848"/>
    <s v="CUSTID 11"/>
    <s v="CUSTTYPE 3"/>
    <x v="4"/>
    <x v="6"/>
    <x v="2"/>
    <s v="PRODID 5"/>
    <x v="2"/>
    <s v="PRODMKT 4"/>
    <x v="14"/>
    <s v=" 7320.88"/>
    <n v="1"/>
    <n v="12680.81"/>
    <n v="12680.81"/>
    <x v="0"/>
  </r>
  <r>
    <n v="849"/>
    <s v="CUSTID 25"/>
    <s v="CUSTTYPE 5"/>
    <x v="0"/>
    <x v="4"/>
    <x v="1"/>
    <s v="PRODID 7"/>
    <x v="1"/>
    <s v="PRODMKT 2"/>
    <x v="1"/>
    <s v=" 2197.44"/>
    <n v="7"/>
    <n v="3139.2000000000003"/>
    <n v="21974.400000000001"/>
    <x v="1"/>
  </r>
  <r>
    <n v="850"/>
    <s v="CUSTID 166"/>
    <s v="CUSTTYPE 3"/>
    <x v="0"/>
    <x v="4"/>
    <x v="0"/>
    <s v="PRODID 3"/>
    <x v="2"/>
    <s v="PRODMKT 6"/>
    <x v="5"/>
    <s v=" 16339.62"/>
    <n v="4"/>
    <n v="22281.3"/>
    <n v="89125.2"/>
    <x v="7"/>
  </r>
  <r>
    <n v="851"/>
    <s v="CUSTID 89"/>
    <s v="CUSTTYPE 4"/>
    <x v="0"/>
    <x v="3"/>
    <x v="0"/>
    <s v="PRODID 2"/>
    <x v="0"/>
    <s v="PRODMKT 5"/>
    <x v="13"/>
    <s v=" 11952.06"/>
    <n v="2"/>
    <n v="19164.509999999998"/>
    <n v="38329.019999999997"/>
    <x v="7"/>
  </r>
  <r>
    <n v="852"/>
    <s v="CUSTID 41"/>
    <s v="CUSTTYPE 2"/>
    <x v="2"/>
    <x v="2"/>
    <x v="1"/>
    <s v="PRODID 2"/>
    <x v="0"/>
    <s v="PRODMKT 5"/>
    <x v="13"/>
    <s v=" 11952.06"/>
    <n v="5"/>
    <n v="20194.86"/>
    <n v="100974.3"/>
    <x v="1"/>
  </r>
  <r>
    <n v="853"/>
    <s v="CUSTID 75"/>
    <s v="CUSTTYPE 4"/>
    <x v="4"/>
    <x v="2"/>
    <x v="0"/>
    <s v="PRODID 4"/>
    <x v="0"/>
    <s v="PRODMKT 4"/>
    <x v="0"/>
    <s v=" 13080.96"/>
    <n v="8"/>
    <n v="18395.100000000002"/>
    <n v="147160.80000000002"/>
    <x v="5"/>
  </r>
  <r>
    <n v="854"/>
    <s v="CUSTID 22"/>
    <s v="CUSTTYPE 3"/>
    <x v="3"/>
    <x v="2"/>
    <x v="3"/>
    <s v="PRODID 3"/>
    <x v="2"/>
    <s v="PRODMKT 6"/>
    <x v="5"/>
    <s v=" 16339.62"/>
    <n v="9"/>
    <n v="22281.3"/>
    <n v="200531.69999999998"/>
    <x v="2"/>
  </r>
  <r>
    <n v="855"/>
    <s v="CUSTID 105"/>
    <s v="CUSTTYPE 5"/>
    <x v="0"/>
    <x v="5"/>
    <x v="2"/>
    <s v="PRODID 9"/>
    <x v="0"/>
    <s v="PRODMKT 6"/>
    <x v="7"/>
    <s v=" 13551.3"/>
    <n v="6"/>
    <n v="18003.87"/>
    <n v="108023.22"/>
    <x v="3"/>
  </r>
  <r>
    <n v="856"/>
    <s v="CUSTID 139"/>
    <s v="CUSTTYPE 5"/>
    <x v="0"/>
    <x v="3"/>
    <x v="0"/>
    <s v="PRODID 16"/>
    <x v="2"/>
    <s v="PRODMKT 3"/>
    <x v="12"/>
    <s v=" 10261.9"/>
    <n v="6"/>
    <n v="15859.3"/>
    <n v="95155.799999999988"/>
    <x v="3"/>
  </r>
  <r>
    <n v="857"/>
    <s v="CUSTID 118"/>
    <s v="CUSTTYPE 4"/>
    <x v="4"/>
    <x v="7"/>
    <x v="3"/>
    <s v="PRODID 18"/>
    <x v="0"/>
    <s v="PRODMKT 5"/>
    <x v="2"/>
    <s v=" 3331.2"/>
    <n v="1"/>
    <n v="4774.72"/>
    <n v="4774.72"/>
    <x v="5"/>
  </r>
  <r>
    <n v="858"/>
    <s v="CUSTID 151"/>
    <s v="CUSTTYPE 4"/>
    <x v="2"/>
    <x v="5"/>
    <x v="0"/>
    <s v="PRODID 19"/>
    <x v="0"/>
    <s v="PRODMKT 4"/>
    <x v="18"/>
    <s v=" 4748.85"/>
    <n v="9"/>
    <n v="6617.25"/>
    <n v="59555.25"/>
    <x v="3"/>
  </r>
  <r>
    <n v="859"/>
    <s v="CUSTID 24"/>
    <s v="CUSTTYPE 2"/>
    <x v="4"/>
    <x v="7"/>
    <x v="0"/>
    <s v="PRODID 6"/>
    <x v="1"/>
    <s v="PRODMKT 2"/>
    <x v="19"/>
    <s v=" 6168.6"/>
    <n v="8"/>
    <n v="9972.57"/>
    <n v="79780.56"/>
    <x v="5"/>
  </r>
  <r>
    <n v="860"/>
    <s v="CUSTID 159"/>
    <s v="CUSTTYPE 3"/>
    <x v="2"/>
    <x v="2"/>
    <x v="3"/>
    <s v="PRODID 19"/>
    <x v="0"/>
    <s v="PRODMKT 4"/>
    <x v="18"/>
    <s v=" 4748.85"/>
    <n v="2"/>
    <n v="6772.95"/>
    <n v="13545.9"/>
    <x v="7"/>
  </r>
  <r>
    <n v="861"/>
    <s v="CUSTID 86"/>
    <s v="CUSTTYPE 2"/>
    <x v="4"/>
    <x v="1"/>
    <x v="3"/>
    <s v="PRODID 13"/>
    <x v="1"/>
    <s v="PRODMKT 3"/>
    <x v="9"/>
    <s v=" 9077.75"/>
    <n v="3"/>
    <n v="15184.6"/>
    <n v="45553.8"/>
    <x v="4"/>
  </r>
  <r>
    <n v="862"/>
    <s v="CUSTID 150"/>
    <s v="CUSTTYPE 2"/>
    <x v="3"/>
    <x v="5"/>
    <x v="0"/>
    <s v="PRODID 14"/>
    <x v="1"/>
    <s v="PRODMKT 6"/>
    <x v="17"/>
    <s v=" 11676.5"/>
    <n v="2"/>
    <n v="19743.899999999998"/>
    <n v="39487.799999999996"/>
    <x v="0"/>
  </r>
  <r>
    <n v="863"/>
    <s v="CUSTID 64"/>
    <s v="CUSTTYPE 5"/>
    <x v="2"/>
    <x v="7"/>
    <x v="2"/>
    <s v="PRODID 1"/>
    <x v="2"/>
    <s v="PRODMKT 2"/>
    <x v="11"/>
    <s v=" 6768.64"/>
    <n v="8"/>
    <n v="10364.48"/>
    <n v="82915.839999999997"/>
    <x v="6"/>
  </r>
  <r>
    <n v="864"/>
    <s v="CUSTID 10"/>
    <s v="CUSTTYPE 5"/>
    <x v="1"/>
    <x v="2"/>
    <x v="0"/>
    <s v="PRODID 3"/>
    <x v="2"/>
    <s v="PRODMKT 6"/>
    <x v="5"/>
    <s v=" 16339.62"/>
    <n v="4"/>
    <n v="23024.01"/>
    <n v="92096.04"/>
    <x v="0"/>
  </r>
  <r>
    <n v="865"/>
    <s v="CUSTID 108"/>
    <s v="CUSTTYPE 3"/>
    <x v="0"/>
    <x v="2"/>
    <x v="0"/>
    <s v="PRODID 20"/>
    <x v="2"/>
    <s v="PRODMKT 2"/>
    <x v="15"/>
    <s v=" 11178.16"/>
    <n v="3"/>
    <n v="19162.559999999998"/>
    <n v="57487.679999999993"/>
    <x v="2"/>
  </r>
  <r>
    <n v="866"/>
    <s v="CUSTID 148"/>
    <s v="CUSTTYPE 2"/>
    <x v="3"/>
    <x v="3"/>
    <x v="0"/>
    <s v="PRODID 11"/>
    <x v="2"/>
    <s v="PRODMKT 1"/>
    <x v="3"/>
    <s v=" 11054.83"/>
    <n v="5"/>
    <n v="17050.670000000002"/>
    <n v="85253.35"/>
    <x v="3"/>
  </r>
  <r>
    <n v="867"/>
    <s v="CUSTID 194"/>
    <s v="CUSTTYPE 2"/>
    <x v="1"/>
    <x v="3"/>
    <x v="1"/>
    <s v="PRODID 5"/>
    <x v="2"/>
    <s v="PRODMKT 4"/>
    <x v="14"/>
    <s v=" 7320.88"/>
    <n v="1"/>
    <n v="12942.27"/>
    <n v="12942.27"/>
    <x v="4"/>
  </r>
  <r>
    <n v="868"/>
    <s v="CUSTID 188"/>
    <s v="CUSTTYPE 3"/>
    <x v="0"/>
    <x v="0"/>
    <x v="1"/>
    <s v="PRODID 20"/>
    <x v="2"/>
    <s v="PRODMKT 2"/>
    <x v="15"/>
    <s v=" 11178.16"/>
    <n v="9"/>
    <n v="17765.29"/>
    <n v="159887.61000000002"/>
    <x v="6"/>
  </r>
  <r>
    <n v="869"/>
    <s v="CUSTID 84"/>
    <s v="CUSTTYPE 3"/>
    <x v="2"/>
    <x v="3"/>
    <x v="3"/>
    <s v="PRODID 5"/>
    <x v="2"/>
    <s v="PRODMKT 4"/>
    <x v="14"/>
    <s v=" 7320.88"/>
    <n v="5"/>
    <n v="12419.349999999999"/>
    <n v="62096.749999999993"/>
    <x v="5"/>
  </r>
  <r>
    <n v="870"/>
    <s v="CUSTID 178"/>
    <s v="CUSTTYPE 5"/>
    <x v="1"/>
    <x v="1"/>
    <x v="3"/>
    <s v="PRODID 6"/>
    <x v="1"/>
    <s v="PRODMKT 2"/>
    <x v="19"/>
    <s v=" 6168.6"/>
    <n v="7"/>
    <n v="9869.76"/>
    <n v="69088.320000000007"/>
    <x v="6"/>
  </r>
  <r>
    <n v="871"/>
    <s v="CUSTID 52"/>
    <s v="CUSTTYPE 5"/>
    <x v="2"/>
    <x v="6"/>
    <x v="3"/>
    <s v="PRODID 2"/>
    <x v="0"/>
    <s v="PRODMKT 5"/>
    <x v="13"/>
    <s v=" 11952.06"/>
    <n v="8"/>
    <n v="18340.23"/>
    <n v="146721.84"/>
    <x v="2"/>
  </r>
  <r>
    <n v="872"/>
    <s v="CUSTID 167"/>
    <s v="CUSTTYPE 4"/>
    <x v="4"/>
    <x v="3"/>
    <x v="1"/>
    <s v="PRODID 17"/>
    <x v="0"/>
    <s v="PRODMKT 7"/>
    <x v="16"/>
    <s v=" 4903.49"/>
    <n v="2"/>
    <n v="8144.78"/>
    <n v="16289.56"/>
    <x v="7"/>
  </r>
  <r>
    <n v="873"/>
    <s v="CUSTID 160"/>
    <s v="CUSTTYPE 3"/>
    <x v="2"/>
    <x v="3"/>
    <x v="3"/>
    <s v="PRODID 13"/>
    <x v="1"/>
    <s v="PRODMKT 3"/>
    <x v="9"/>
    <s v=" 9077.75"/>
    <n v="9"/>
    <n v="14524.4"/>
    <n v="130719.59999999999"/>
    <x v="7"/>
  </r>
  <r>
    <n v="874"/>
    <s v="CUSTID 193"/>
    <s v="CUSTTYPE 5"/>
    <x v="0"/>
    <x v="2"/>
    <x v="2"/>
    <s v="PRODID 4"/>
    <x v="0"/>
    <s v="PRODMKT 4"/>
    <x v="0"/>
    <s v=" 13080.96"/>
    <n v="5"/>
    <n v="20030.22"/>
    <n v="100151.1"/>
    <x v="2"/>
  </r>
  <r>
    <n v="875"/>
    <s v="CUSTID 91"/>
    <s v="CUSTTYPE 1"/>
    <x v="4"/>
    <x v="0"/>
    <x v="2"/>
    <s v="PRODID 15"/>
    <x v="2"/>
    <s v="PRODMKT 1"/>
    <x v="10"/>
    <s v=" 7207.5"/>
    <n v="3"/>
    <n v="11043.75"/>
    <n v="33131.25"/>
    <x v="0"/>
  </r>
  <r>
    <n v="876"/>
    <s v="CUSTID 16"/>
    <s v="CUSTTYPE 1"/>
    <x v="2"/>
    <x v="5"/>
    <x v="3"/>
    <s v="PRODID 17"/>
    <x v="0"/>
    <s v="PRODMKT 7"/>
    <x v="16"/>
    <s v=" 4903.49"/>
    <n v="9"/>
    <n v="8227.89"/>
    <n v="74051.009999999995"/>
    <x v="0"/>
  </r>
  <r>
    <n v="877"/>
    <s v="CUSTID 81"/>
    <s v="CUSTTYPE 3"/>
    <x v="4"/>
    <x v="2"/>
    <x v="3"/>
    <s v="PRODID 8"/>
    <x v="0"/>
    <s v="PRODMKT 5"/>
    <x v="8"/>
    <s v=" 7312.8"/>
    <n v="6"/>
    <n v="10526"/>
    <n v="63156"/>
    <x v="7"/>
  </r>
  <r>
    <n v="878"/>
    <s v="CUSTID 60"/>
    <s v="CUSTTYPE 3"/>
    <x v="1"/>
    <x v="5"/>
    <x v="2"/>
    <s v="PRODID 8"/>
    <x v="0"/>
    <s v="PRODMKT 5"/>
    <x v="8"/>
    <s v=" 7312.8"/>
    <n v="6"/>
    <n v="10193.6"/>
    <n v="61161.600000000006"/>
    <x v="3"/>
  </r>
  <r>
    <n v="879"/>
    <s v="CUSTID 99"/>
    <s v="CUSTTYPE 2"/>
    <x v="1"/>
    <x v="2"/>
    <x v="0"/>
    <s v="PRODID 19"/>
    <x v="0"/>
    <s v="PRODMKT 4"/>
    <x v="18"/>
    <s v=" 4748.85"/>
    <n v="7"/>
    <n v="6617.25"/>
    <n v="46320.75"/>
    <x v="4"/>
  </r>
  <r>
    <n v="880"/>
    <s v="CUSTID 75"/>
    <s v="CUSTTYPE 4"/>
    <x v="4"/>
    <x v="2"/>
    <x v="2"/>
    <s v="PRODID 6"/>
    <x v="1"/>
    <s v="PRODMKT 2"/>
    <x v="19"/>
    <s v=" 6168.6"/>
    <n v="8"/>
    <n v="9355.7100000000009"/>
    <n v="74845.680000000008"/>
    <x v="7"/>
  </r>
  <r>
    <n v="881"/>
    <s v="CUSTID 168"/>
    <s v="CUSTTYPE 3"/>
    <x v="1"/>
    <x v="5"/>
    <x v="1"/>
    <s v="PRODID 16"/>
    <x v="2"/>
    <s v="PRODMKT 3"/>
    <x v="12"/>
    <s v=" 10261.9"/>
    <n v="1"/>
    <n v="18471.419999999998"/>
    <n v="18471.419999999998"/>
    <x v="6"/>
  </r>
  <r>
    <n v="882"/>
    <s v="CUSTID 194"/>
    <s v="CUSTTYPE 2"/>
    <x v="1"/>
    <x v="3"/>
    <x v="3"/>
    <s v="PRODID 8"/>
    <x v="0"/>
    <s v="PRODMKT 5"/>
    <x v="8"/>
    <s v=" 7312.8"/>
    <n v="9"/>
    <n v="9861.2000000000007"/>
    <n v="88750.8"/>
    <x v="0"/>
  </r>
  <r>
    <n v="883"/>
    <s v="CUSTID 32"/>
    <s v="CUSTTYPE 4"/>
    <x v="1"/>
    <x v="2"/>
    <x v="0"/>
    <s v="PRODID 19"/>
    <x v="0"/>
    <s v="PRODMKT 4"/>
    <x v="18"/>
    <s v=" 4748.85"/>
    <n v="1"/>
    <n v="6772.95"/>
    <n v="6772.95"/>
    <x v="7"/>
  </r>
  <r>
    <n v="884"/>
    <s v="CUSTID 64"/>
    <s v="CUSTTYPE 5"/>
    <x v="2"/>
    <x v="7"/>
    <x v="1"/>
    <s v="PRODID 15"/>
    <x v="2"/>
    <s v="PRODMKT 1"/>
    <x v="10"/>
    <s v=" 7207.5"/>
    <n v="1"/>
    <n v="10811.25"/>
    <n v="10811.25"/>
    <x v="6"/>
  </r>
  <r>
    <n v="885"/>
    <s v="CUSTID 106"/>
    <s v="CUSTTYPE 2"/>
    <x v="3"/>
    <x v="2"/>
    <x v="2"/>
    <s v="PRODID 19"/>
    <x v="0"/>
    <s v="PRODMKT 4"/>
    <x v="18"/>
    <s v=" 4748.85"/>
    <n v="7"/>
    <n v="7395.75"/>
    <n v="51770.25"/>
    <x v="7"/>
  </r>
  <r>
    <n v="886"/>
    <s v="CUSTID 34"/>
    <s v="CUSTTYPE 3"/>
    <x v="1"/>
    <x v="1"/>
    <x v="3"/>
    <s v="PRODID 20"/>
    <x v="2"/>
    <s v="PRODMKT 2"/>
    <x v="15"/>
    <s v=" 11178.16"/>
    <n v="7"/>
    <n v="16966.849999999999"/>
    <n v="118767.94999999998"/>
    <x v="6"/>
  </r>
  <r>
    <n v="887"/>
    <s v="CUSTID 46"/>
    <s v="CUSTTYPE 4"/>
    <x v="2"/>
    <x v="4"/>
    <x v="3"/>
    <s v="PRODID 1"/>
    <x v="2"/>
    <s v="PRODMKT 2"/>
    <x v="11"/>
    <s v=" 6768.64"/>
    <n v="3"/>
    <n v="9201.1200000000008"/>
    <n v="27603.360000000001"/>
    <x v="3"/>
  </r>
  <r>
    <n v="888"/>
    <s v="CUSTID 159"/>
    <s v="CUSTTYPE 3"/>
    <x v="2"/>
    <x v="2"/>
    <x v="0"/>
    <s v="PRODID 8"/>
    <x v="0"/>
    <s v="PRODMKT 5"/>
    <x v="8"/>
    <s v=" 7312.8"/>
    <n v="6"/>
    <n v="10082.800000000001"/>
    <n v="60496.800000000003"/>
    <x v="5"/>
  </r>
  <r>
    <n v="889"/>
    <s v="CUSTID 173"/>
    <s v="CUSTTYPE 1"/>
    <x v="3"/>
    <x v="5"/>
    <x v="0"/>
    <s v="PRODID 8"/>
    <x v="0"/>
    <s v="PRODMKT 5"/>
    <x v="8"/>
    <s v=" 7312.8"/>
    <n v="1"/>
    <n v="10415.199999999999"/>
    <n v="10415.199999999999"/>
    <x v="4"/>
  </r>
  <r>
    <n v="890"/>
    <s v="CUSTID 117"/>
    <s v="CUSTTYPE 1"/>
    <x v="2"/>
    <x v="6"/>
    <x v="3"/>
    <s v="PRODID 16"/>
    <x v="2"/>
    <s v="PRODMKT 3"/>
    <x v="12"/>
    <s v=" 10261.9"/>
    <n v="8"/>
    <n v="18098.259999999998"/>
    <n v="144786.07999999999"/>
    <x v="0"/>
  </r>
  <r>
    <n v="891"/>
    <s v="CUSTID 141"/>
    <s v="CUSTTYPE 2"/>
    <x v="3"/>
    <x v="4"/>
    <x v="2"/>
    <s v="PRODID 19"/>
    <x v="0"/>
    <s v="PRODMKT 4"/>
    <x v="18"/>
    <s v=" 4748.85"/>
    <n v="3"/>
    <n v="7084.35"/>
    <n v="21253.050000000003"/>
    <x v="3"/>
  </r>
  <r>
    <n v="892"/>
    <s v="CUSTID 35"/>
    <s v="CUSTTYPE 3"/>
    <x v="1"/>
    <x v="2"/>
    <x v="2"/>
    <s v="PRODID 5"/>
    <x v="2"/>
    <s v="PRODMKT 4"/>
    <x v="14"/>
    <s v=" 7320.88"/>
    <n v="9"/>
    <n v="12942.27"/>
    <n v="116480.43000000001"/>
    <x v="0"/>
  </r>
  <r>
    <n v="893"/>
    <s v="CUSTID 138"/>
    <s v="CUSTTYPE 2"/>
    <x v="2"/>
    <x v="7"/>
    <x v="3"/>
    <s v="PRODID 14"/>
    <x v="1"/>
    <s v="PRODMKT 6"/>
    <x v="17"/>
    <s v=" 11676.5"/>
    <n v="6"/>
    <n v="20593.099999999999"/>
    <n v="123558.59999999999"/>
    <x v="4"/>
  </r>
  <r>
    <n v="894"/>
    <s v="CUSTID 3"/>
    <s v="CUSTTYPE 3"/>
    <x v="0"/>
    <x v="6"/>
    <x v="1"/>
    <s v="PRODID 9"/>
    <x v="0"/>
    <s v="PRODMKT 6"/>
    <x v="7"/>
    <s v=" 13551.3"/>
    <n v="4"/>
    <n v="19165.41"/>
    <n v="76661.64"/>
    <x v="2"/>
  </r>
  <r>
    <n v="895"/>
    <s v="CUSTID 61"/>
    <s v="CUSTTYPE 1"/>
    <x v="4"/>
    <x v="2"/>
    <x v="3"/>
    <s v="PRODID 1"/>
    <x v="2"/>
    <s v="PRODMKT 2"/>
    <x v="11"/>
    <s v=" 6768.64"/>
    <n v="9"/>
    <n v="10152.959999999999"/>
    <n v="91376.639999999985"/>
    <x v="4"/>
  </r>
  <r>
    <n v="896"/>
    <s v="CUSTID 16"/>
    <s v="CUSTTYPE 1"/>
    <x v="2"/>
    <x v="5"/>
    <x v="1"/>
    <s v="PRODID 1"/>
    <x v="2"/>
    <s v="PRODMKT 2"/>
    <x v="11"/>
    <s v=" 6768.64"/>
    <n v="6"/>
    <n v="9306.8799999999992"/>
    <n v="55841.279999999999"/>
    <x v="7"/>
  </r>
  <r>
    <n v="897"/>
    <s v="CUSTID 165"/>
    <s v="CUSTTYPE 5"/>
    <x v="0"/>
    <x v="4"/>
    <x v="0"/>
    <s v="PRODID 7"/>
    <x v="1"/>
    <s v="PRODMKT 2"/>
    <x v="1"/>
    <s v=" 2197.44"/>
    <n v="5"/>
    <n v="3313.6"/>
    <n v="16568"/>
    <x v="2"/>
  </r>
  <r>
    <n v="898"/>
    <s v="CUSTID 157"/>
    <s v="CUSTTYPE 4"/>
    <x v="4"/>
    <x v="0"/>
    <x v="0"/>
    <s v="PRODID 11"/>
    <x v="2"/>
    <s v="PRODMKT 1"/>
    <x v="3"/>
    <s v=" 11054.83"/>
    <n v="2"/>
    <n v="17612.78"/>
    <n v="35225.56"/>
    <x v="0"/>
  </r>
  <r>
    <n v="899"/>
    <s v="CUSTID 70"/>
    <s v="CUSTTYPE 4"/>
    <x v="2"/>
    <x v="4"/>
    <x v="2"/>
    <s v="PRODID 10"/>
    <x v="1"/>
    <s v="PRODMKT 3"/>
    <x v="6"/>
    <s v=" 5441.04"/>
    <n v="8"/>
    <n v="7007.4"/>
    <n v="56059.199999999997"/>
    <x v="3"/>
  </r>
  <r>
    <n v="900"/>
    <s v="CUSTID 93"/>
    <s v="CUSTTYPE 2"/>
    <x v="4"/>
    <x v="6"/>
    <x v="2"/>
    <s v="PRODID 11"/>
    <x v="2"/>
    <s v="PRODMKT 1"/>
    <x v="3"/>
    <s v=" 11054.83"/>
    <n v="2"/>
    <n v="15926.449999999999"/>
    <n v="31852.899999999998"/>
    <x v="3"/>
  </r>
  <r>
    <n v="901"/>
    <s v="CUSTID 88"/>
    <s v="CUSTTYPE 4"/>
    <x v="1"/>
    <x v="1"/>
    <x v="0"/>
    <s v="PRODID 7"/>
    <x v="1"/>
    <s v="PRODMKT 2"/>
    <x v="1"/>
    <s v=" 2197.44"/>
    <n v="3"/>
    <n v="3383.36"/>
    <n v="10150.08"/>
    <x v="7"/>
  </r>
  <r>
    <n v="902"/>
    <s v="CUSTID 11"/>
    <s v="CUSTTYPE 3"/>
    <x v="4"/>
    <x v="6"/>
    <x v="1"/>
    <s v="PRODID 1"/>
    <x v="2"/>
    <s v="PRODMKT 2"/>
    <x v="11"/>
    <s v=" 6768.64"/>
    <n v="3"/>
    <n v="9518.4"/>
    <n v="28555.199999999997"/>
    <x v="2"/>
  </r>
  <r>
    <n v="903"/>
    <s v="CUSTID 199"/>
    <s v="CUSTTYPE 2"/>
    <x v="4"/>
    <x v="0"/>
    <x v="3"/>
    <s v="PRODID 4"/>
    <x v="0"/>
    <s v="PRODMKT 4"/>
    <x v="0"/>
    <s v=" 13080.96"/>
    <n v="2"/>
    <n v="17986.32"/>
    <n v="35972.639999999999"/>
    <x v="6"/>
  </r>
  <r>
    <n v="904"/>
    <s v="CUSTID 33"/>
    <s v="CUSTTYPE 1"/>
    <x v="4"/>
    <x v="3"/>
    <x v="3"/>
    <s v="PRODID 15"/>
    <x v="2"/>
    <s v="PRODMKT 1"/>
    <x v="10"/>
    <s v=" 7207.5"/>
    <n v="3"/>
    <n v="9881.25"/>
    <n v="29643.75"/>
    <x v="2"/>
  </r>
  <r>
    <n v="905"/>
    <s v="CUSTID 140"/>
    <s v="CUSTTYPE 2"/>
    <x v="4"/>
    <x v="3"/>
    <x v="1"/>
    <s v="PRODID 10"/>
    <x v="1"/>
    <s v="PRODMKT 3"/>
    <x v="6"/>
    <s v=" 5441.04"/>
    <n v="6"/>
    <n v="7007.4"/>
    <n v="42044.399999999994"/>
    <x v="4"/>
  </r>
  <r>
    <n v="906"/>
    <s v="CUSTID 140"/>
    <s v="CUSTTYPE 2"/>
    <x v="4"/>
    <x v="3"/>
    <x v="1"/>
    <s v="PRODID 9"/>
    <x v="0"/>
    <s v="PRODMKT 6"/>
    <x v="7"/>
    <s v=" 13551.3"/>
    <n v="7"/>
    <n v="18391.05"/>
    <n v="128737.34999999999"/>
    <x v="7"/>
  </r>
  <r>
    <n v="907"/>
    <s v="CUSTID 19"/>
    <s v="CUSTTYPE 2"/>
    <x v="4"/>
    <x v="0"/>
    <x v="1"/>
    <s v="PRODID 14"/>
    <x v="1"/>
    <s v="PRODMKT 6"/>
    <x v="17"/>
    <s v=" 11676.5"/>
    <n v="7"/>
    <n v="18045.5"/>
    <n v="126318.5"/>
    <x v="3"/>
  </r>
  <r>
    <n v="908"/>
    <s v="CUSTID 189"/>
    <s v="CUSTTYPE 5"/>
    <x v="2"/>
    <x v="5"/>
    <x v="1"/>
    <s v="PRODID 16"/>
    <x v="2"/>
    <s v="PRODMKT 3"/>
    <x v="12"/>
    <s v=" 10261.9"/>
    <n v="6"/>
    <n v="16419.04"/>
    <n v="98514.240000000005"/>
    <x v="3"/>
  </r>
  <r>
    <n v="909"/>
    <s v="CUSTID 137"/>
    <s v="CUSTTYPE 1"/>
    <x v="3"/>
    <x v="3"/>
    <x v="2"/>
    <s v="PRODID 4"/>
    <x v="0"/>
    <s v="PRODMKT 4"/>
    <x v="0"/>
    <s v=" 13080.96"/>
    <n v="8"/>
    <n v="17373.149999999998"/>
    <n v="138985.19999999998"/>
    <x v="6"/>
  </r>
  <r>
    <n v="910"/>
    <s v="CUSTID 140"/>
    <s v="CUSTTYPE 2"/>
    <x v="4"/>
    <x v="3"/>
    <x v="2"/>
    <s v="PRODID 6"/>
    <x v="1"/>
    <s v="PRODMKT 2"/>
    <x v="19"/>
    <s v=" 6168.6"/>
    <n v="5"/>
    <n v="8738.85"/>
    <n v="43694.25"/>
    <x v="3"/>
  </r>
  <r>
    <n v="911"/>
    <s v="CUSTID 15"/>
    <s v="CUSTTYPE 2"/>
    <x v="3"/>
    <x v="1"/>
    <x v="1"/>
    <s v="PRODID 12"/>
    <x v="0"/>
    <s v="PRODMKT 7"/>
    <x v="4"/>
    <s v=" 14216.94"/>
    <n v="1"/>
    <n v="24443.16"/>
    <n v="24443.16"/>
    <x v="7"/>
  </r>
  <r>
    <n v="912"/>
    <s v="CUSTID 19"/>
    <s v="CUSTTYPE 2"/>
    <x v="4"/>
    <x v="0"/>
    <x v="0"/>
    <s v="PRODID 7"/>
    <x v="1"/>
    <s v="PRODMKT 2"/>
    <x v="1"/>
    <s v=" 2197.44"/>
    <n v="3"/>
    <n v="3034.56"/>
    <n v="9103.68"/>
    <x v="2"/>
  </r>
  <r>
    <n v="913"/>
    <s v="CUSTID 25"/>
    <s v="CUSTTYPE 5"/>
    <x v="0"/>
    <x v="4"/>
    <x v="2"/>
    <s v="PRODID 19"/>
    <x v="0"/>
    <s v="PRODMKT 4"/>
    <x v="18"/>
    <s v=" 4748.85"/>
    <n v="6"/>
    <n v="7629.3"/>
    <n v="45775.8"/>
    <x v="6"/>
  </r>
  <r>
    <n v="914"/>
    <s v="CUSTID 112"/>
    <s v="CUSTTYPE 4"/>
    <x v="2"/>
    <x v="3"/>
    <x v="2"/>
    <s v="PRODID 5"/>
    <x v="2"/>
    <s v="PRODMKT 4"/>
    <x v="14"/>
    <s v=" 7320.88"/>
    <n v="7"/>
    <n v="11373.51"/>
    <n v="79614.570000000007"/>
    <x v="1"/>
  </r>
  <r>
    <n v="915"/>
    <s v="CUSTID 2"/>
    <s v="CUSTTYPE 4"/>
    <x v="1"/>
    <x v="6"/>
    <x v="2"/>
    <s v="PRODID 4"/>
    <x v="0"/>
    <s v="PRODMKT 4"/>
    <x v="0"/>
    <s v=" 13080.96"/>
    <n v="9"/>
    <n v="19825.829999999998"/>
    <n v="178432.46999999997"/>
    <x v="1"/>
  </r>
  <r>
    <n v="916"/>
    <s v="CUSTID 110"/>
    <s v="CUSTTYPE 5"/>
    <x v="3"/>
    <x v="7"/>
    <x v="3"/>
    <s v="PRODID 4"/>
    <x v="0"/>
    <s v="PRODMKT 4"/>
    <x v="0"/>
    <s v=" 13080.96"/>
    <n v="2"/>
    <n v="19417.05"/>
    <n v="38834.1"/>
    <x v="1"/>
  </r>
  <r>
    <n v="917"/>
    <s v="CUSTID 50"/>
    <s v="CUSTTYPE 2"/>
    <x v="4"/>
    <x v="3"/>
    <x v="2"/>
    <s v="PRODID 10"/>
    <x v="1"/>
    <s v="PRODMKT 3"/>
    <x v="6"/>
    <s v=" 5441.04"/>
    <n v="4"/>
    <n v="7419.6"/>
    <n v="29678.400000000001"/>
    <x v="4"/>
  </r>
  <r>
    <n v="918"/>
    <s v="CUSTID 108"/>
    <s v="CUSTTYPE 3"/>
    <x v="0"/>
    <x v="2"/>
    <x v="3"/>
    <s v="PRODID 11"/>
    <x v="2"/>
    <s v="PRODMKT 1"/>
    <x v="3"/>
    <s v=" 11054.83"/>
    <n v="6"/>
    <n v="17425.41"/>
    <n v="104552.45999999999"/>
    <x v="6"/>
  </r>
  <r>
    <n v="919"/>
    <s v="CUSTID 115"/>
    <s v="CUSTTYPE 5"/>
    <x v="4"/>
    <x v="6"/>
    <x v="3"/>
    <s v="PRODID 6"/>
    <x v="1"/>
    <s v="PRODMKT 2"/>
    <x v="19"/>
    <s v=" 6168.6"/>
    <n v="4"/>
    <n v="9150.09"/>
    <n v="36600.36"/>
    <x v="1"/>
  </r>
  <r>
    <n v="920"/>
    <s v="CUSTID 180"/>
    <s v="CUSTTYPE 5"/>
    <x v="1"/>
    <x v="2"/>
    <x v="2"/>
    <s v="PRODID 1"/>
    <x v="2"/>
    <s v="PRODMKT 2"/>
    <x v="11"/>
    <s v=" 6768.64"/>
    <n v="5"/>
    <n v="9518.4"/>
    <n v="47592"/>
    <x v="1"/>
  </r>
  <r>
    <n v="921"/>
    <s v="CUSTID 27"/>
    <s v="CUSTTYPE 4"/>
    <x v="4"/>
    <x v="7"/>
    <x v="1"/>
    <s v="PRODID 19"/>
    <x v="0"/>
    <s v="PRODMKT 4"/>
    <x v="18"/>
    <s v=" 4748.85"/>
    <n v="2"/>
    <n v="6850.8"/>
    <n v="13701.6"/>
    <x v="0"/>
  </r>
  <r>
    <n v="922"/>
    <s v="CUSTID 144"/>
    <s v="CUSTTYPE 5"/>
    <x v="1"/>
    <x v="5"/>
    <x v="0"/>
    <s v="PRODID 1"/>
    <x v="2"/>
    <s v="PRODMKT 2"/>
    <x v="11"/>
    <s v=" 6768.64"/>
    <n v="7"/>
    <n v="10364.48"/>
    <n v="72551.360000000001"/>
    <x v="6"/>
  </r>
  <r>
    <n v="923"/>
    <s v="CUSTID 29"/>
    <s v="CUSTTYPE 3"/>
    <x v="0"/>
    <x v="5"/>
    <x v="1"/>
    <s v="PRODID 9"/>
    <x v="0"/>
    <s v="PRODMKT 6"/>
    <x v="7"/>
    <s v=" 13551.3"/>
    <n v="9"/>
    <n v="17423.100000000002"/>
    <n v="156807.90000000002"/>
    <x v="2"/>
  </r>
  <r>
    <n v="924"/>
    <s v="CUSTID 48"/>
    <s v="CUSTTYPE 1"/>
    <x v="1"/>
    <x v="2"/>
    <x v="0"/>
    <s v="PRODID 5"/>
    <x v="2"/>
    <s v="PRODMKT 4"/>
    <x v="14"/>
    <s v=" 7320.88"/>
    <n v="6"/>
    <n v="11504.24"/>
    <n v="69025.440000000002"/>
    <x v="4"/>
  </r>
  <r>
    <n v="925"/>
    <s v="CUSTID 10"/>
    <s v="CUSTTYPE 5"/>
    <x v="1"/>
    <x v="2"/>
    <x v="2"/>
    <s v="PRODID 11"/>
    <x v="2"/>
    <s v="PRODMKT 1"/>
    <x v="3"/>
    <s v=" 11054.83"/>
    <n v="4"/>
    <n v="18174.89"/>
    <n v="72699.56"/>
    <x v="7"/>
  </r>
  <r>
    <n v="926"/>
    <s v="CUSTID 28"/>
    <s v="CUSTTYPE 1"/>
    <x v="4"/>
    <x v="1"/>
    <x v="3"/>
    <s v="PRODID 3"/>
    <x v="2"/>
    <s v="PRODMKT 6"/>
    <x v="5"/>
    <s v=" 16339.62"/>
    <n v="1"/>
    <n v="22033.73"/>
    <n v="22033.73"/>
    <x v="5"/>
  </r>
  <r>
    <n v="927"/>
    <s v="CUSTID 162"/>
    <s v="CUSTTYPE 2"/>
    <x v="4"/>
    <x v="6"/>
    <x v="1"/>
    <s v="PRODID 16"/>
    <x v="2"/>
    <s v="PRODMKT 3"/>
    <x v="12"/>
    <s v=" 10261.9"/>
    <n v="5"/>
    <n v="16045.88"/>
    <n v="80229.399999999994"/>
    <x v="7"/>
  </r>
  <r>
    <n v="928"/>
    <s v="CUSTID 99"/>
    <s v="CUSTTYPE 2"/>
    <x v="1"/>
    <x v="2"/>
    <x v="1"/>
    <s v="PRODID 17"/>
    <x v="0"/>
    <s v="PRODMKT 7"/>
    <x v="16"/>
    <s v=" 4903.49"/>
    <n v="8"/>
    <n v="7646.12"/>
    <n v="61168.959999999999"/>
    <x v="2"/>
  </r>
  <r>
    <n v="929"/>
    <s v="CUSTID 181"/>
    <s v="CUSTTYPE 3"/>
    <x v="1"/>
    <x v="2"/>
    <x v="0"/>
    <s v="PRODID 15"/>
    <x v="2"/>
    <s v="PRODMKT 1"/>
    <x v="10"/>
    <s v=" 7207.5"/>
    <n v="1"/>
    <n v="11043.75"/>
    <n v="11043.75"/>
    <x v="3"/>
  </r>
  <r>
    <n v="930"/>
    <s v="CUSTID 10"/>
    <s v="CUSTTYPE 5"/>
    <x v="1"/>
    <x v="2"/>
    <x v="0"/>
    <s v="PRODID 2"/>
    <x v="0"/>
    <s v="PRODMKT 5"/>
    <x v="13"/>
    <s v=" 11952.06"/>
    <n v="4"/>
    <n v="20194.86"/>
    <n v="80779.44"/>
    <x v="5"/>
  </r>
  <r>
    <n v="931"/>
    <s v="CUSTID 158"/>
    <s v="CUSTTYPE 4"/>
    <x v="2"/>
    <x v="5"/>
    <x v="0"/>
    <s v="PRODID 15"/>
    <x v="2"/>
    <s v="PRODMKT 1"/>
    <x v="10"/>
    <s v=" 7207.5"/>
    <n v="3"/>
    <n v="9881.25"/>
    <n v="29643.75"/>
    <x v="7"/>
  </r>
  <r>
    <n v="932"/>
    <s v="CUSTID 119"/>
    <s v="CUSTTYPE 4"/>
    <x v="1"/>
    <x v="0"/>
    <x v="3"/>
    <s v="PRODID 16"/>
    <x v="2"/>
    <s v="PRODMKT 3"/>
    <x v="12"/>
    <s v=" 10261.9"/>
    <n v="2"/>
    <n v="18471.419999999998"/>
    <n v="36942.839999999997"/>
    <x v="3"/>
  </r>
  <r>
    <n v="933"/>
    <s v="CUSTID 186"/>
    <s v="CUSTTYPE 1"/>
    <x v="3"/>
    <x v="0"/>
    <x v="0"/>
    <s v="PRODID 15"/>
    <x v="2"/>
    <s v="PRODMKT 1"/>
    <x v="10"/>
    <s v=" 7207.5"/>
    <n v="6"/>
    <n v="11392.5"/>
    <n v="68355"/>
    <x v="6"/>
  </r>
  <r>
    <n v="934"/>
    <s v="CUSTID 11"/>
    <s v="CUSTTYPE 3"/>
    <x v="4"/>
    <x v="6"/>
    <x v="0"/>
    <s v="PRODID 13"/>
    <x v="1"/>
    <s v="PRODMKT 3"/>
    <x v="9"/>
    <s v=" 9077.75"/>
    <n v="1"/>
    <n v="14194.3"/>
    <n v="14194.3"/>
    <x v="0"/>
  </r>
  <r>
    <n v="935"/>
    <s v="CUSTID 106"/>
    <s v="CUSTTYPE 2"/>
    <x v="3"/>
    <x v="2"/>
    <x v="3"/>
    <s v="PRODID 19"/>
    <x v="0"/>
    <s v="PRODMKT 4"/>
    <x v="18"/>
    <s v=" 4748.85"/>
    <n v="4"/>
    <n v="6617.25"/>
    <n v="26469"/>
    <x v="3"/>
  </r>
  <r>
    <n v="936"/>
    <s v="CUSTID 39"/>
    <s v="CUSTTYPE 5"/>
    <x v="0"/>
    <x v="5"/>
    <x v="3"/>
    <s v="PRODID 5"/>
    <x v="2"/>
    <s v="PRODMKT 4"/>
    <x v="14"/>
    <s v=" 7320.88"/>
    <n v="1"/>
    <n v="12157.89"/>
    <n v="12157.89"/>
    <x v="2"/>
  </r>
  <r>
    <n v="937"/>
    <s v="CUSTID 170"/>
    <s v="CUSTTYPE 2"/>
    <x v="0"/>
    <x v="2"/>
    <x v="0"/>
    <s v="PRODID 2"/>
    <x v="0"/>
    <s v="PRODMKT 5"/>
    <x v="13"/>
    <s v=" 11952.06"/>
    <n v="7"/>
    <n v="17928.09"/>
    <n v="125496.63"/>
    <x v="6"/>
  </r>
  <r>
    <n v="938"/>
    <s v="CUSTID 135"/>
    <s v="CUSTTYPE 3"/>
    <x v="4"/>
    <x v="6"/>
    <x v="3"/>
    <s v="PRODID 8"/>
    <x v="0"/>
    <s v="PRODMKT 5"/>
    <x v="8"/>
    <s v=" 7312.8"/>
    <n v="2"/>
    <n v="10415.199999999999"/>
    <n v="20830.399999999998"/>
    <x v="7"/>
  </r>
  <r>
    <n v="939"/>
    <s v="CUSTID 70"/>
    <s v="CUSTTYPE 4"/>
    <x v="2"/>
    <x v="4"/>
    <x v="2"/>
    <s v="PRODID 5"/>
    <x v="2"/>
    <s v="PRODMKT 4"/>
    <x v="14"/>
    <s v=" 7320.88"/>
    <n v="8"/>
    <n v="12157.89"/>
    <n v="97263.12"/>
    <x v="0"/>
  </r>
  <r>
    <n v="940"/>
    <s v="CUSTID 30"/>
    <s v="CUSTTYPE 3"/>
    <x v="2"/>
    <x v="5"/>
    <x v="1"/>
    <s v="PRODID 18"/>
    <x v="0"/>
    <s v="PRODMKT 5"/>
    <x v="2"/>
    <s v=" 3331.2"/>
    <n v="3"/>
    <n v="4885.76"/>
    <n v="14657.28"/>
    <x v="6"/>
  </r>
  <r>
    <n v="941"/>
    <s v="CUSTID 147"/>
    <s v="CUSTTYPE 1"/>
    <x v="4"/>
    <x v="4"/>
    <x v="0"/>
    <s v="PRODID 11"/>
    <x v="2"/>
    <s v="PRODMKT 1"/>
    <x v="3"/>
    <s v=" 11054.83"/>
    <n v="3"/>
    <n v="17425.41"/>
    <n v="52276.229999999996"/>
    <x v="3"/>
  </r>
  <r>
    <n v="942"/>
    <s v="CUSTID 70"/>
    <s v="CUSTTYPE 4"/>
    <x v="2"/>
    <x v="4"/>
    <x v="0"/>
    <s v="PRODID 5"/>
    <x v="2"/>
    <s v="PRODMKT 4"/>
    <x v="14"/>
    <s v=" 7320.88"/>
    <n v="2"/>
    <n v="11373.51"/>
    <n v="22747.02"/>
    <x v="3"/>
  </r>
  <r>
    <n v="943"/>
    <s v="CUSTID 136"/>
    <s v="CUSTTYPE 2"/>
    <x v="1"/>
    <x v="4"/>
    <x v="2"/>
    <s v="PRODID 16"/>
    <x v="2"/>
    <s v="PRODMKT 3"/>
    <x v="12"/>
    <s v=" 10261.9"/>
    <n v="6"/>
    <n v="16045.88"/>
    <n v="96275.28"/>
    <x v="7"/>
  </r>
  <r>
    <n v="944"/>
    <s v="CUSTID 8"/>
    <s v="CUSTTYPE 1"/>
    <x v="0"/>
    <x v="0"/>
    <x v="2"/>
    <s v="PRODID 1"/>
    <x v="2"/>
    <s v="PRODMKT 2"/>
    <x v="11"/>
    <s v=" 6768.64"/>
    <n v="7"/>
    <n v="10364.48"/>
    <n v="72551.360000000001"/>
    <x v="6"/>
  </r>
  <r>
    <n v="945"/>
    <s v="CUSTID 45"/>
    <s v="CUSTTYPE 4"/>
    <x v="1"/>
    <x v="1"/>
    <x v="0"/>
    <s v="PRODID 5"/>
    <x v="2"/>
    <s v="PRODMKT 4"/>
    <x v="14"/>
    <s v=" 7320.88"/>
    <n v="7"/>
    <n v="11634.97"/>
    <n v="81444.789999999994"/>
    <x v="3"/>
  </r>
  <r>
    <n v="946"/>
    <s v="CUSTID 45"/>
    <s v="CUSTTYPE 4"/>
    <x v="1"/>
    <x v="1"/>
    <x v="0"/>
    <s v="PRODID 19"/>
    <x v="0"/>
    <s v="PRODMKT 4"/>
    <x v="18"/>
    <s v=" 4748.85"/>
    <n v="1"/>
    <n v="7084.35"/>
    <n v="7084.35"/>
    <x v="4"/>
  </r>
  <r>
    <n v="947"/>
    <s v="CUSTID 165"/>
    <s v="CUSTTYPE 5"/>
    <x v="0"/>
    <x v="4"/>
    <x v="1"/>
    <s v="PRODID 14"/>
    <x v="1"/>
    <s v="PRODMKT 6"/>
    <x v="17"/>
    <s v=" 11676.5"/>
    <n v="7"/>
    <n v="19531.600000000002"/>
    <n v="136721.20000000001"/>
    <x v="6"/>
  </r>
  <r>
    <n v="948"/>
    <s v="CUSTID 72"/>
    <s v="CUSTTYPE 4"/>
    <x v="2"/>
    <x v="7"/>
    <x v="3"/>
    <s v="PRODID 7"/>
    <x v="1"/>
    <s v="PRODMKT 2"/>
    <x v="1"/>
    <s v=" 2197.44"/>
    <n v="6"/>
    <n v="3104.32"/>
    <n v="18625.920000000002"/>
    <x v="2"/>
  </r>
  <r>
    <n v="949"/>
    <s v="CUSTID 95"/>
    <s v="CUSTTYPE 4"/>
    <x v="0"/>
    <x v="2"/>
    <x v="0"/>
    <s v="PRODID 11"/>
    <x v="2"/>
    <s v="PRODMKT 1"/>
    <x v="3"/>
    <s v=" 11054.83"/>
    <n v="3"/>
    <n v="17987.52"/>
    <n v="53962.559999999998"/>
    <x v="4"/>
  </r>
  <r>
    <n v="950"/>
    <s v="CUSTID 35"/>
    <s v="CUSTTYPE 3"/>
    <x v="1"/>
    <x v="2"/>
    <x v="0"/>
    <s v="PRODID 1"/>
    <x v="2"/>
    <s v="PRODMKT 2"/>
    <x v="11"/>
    <s v=" 6768.64"/>
    <n v="4"/>
    <n v="9624.16"/>
    <n v="38496.639999999999"/>
    <x v="4"/>
  </r>
  <r>
    <n v="951"/>
    <s v="CUSTID 173"/>
    <s v="CUSTTYPE 1"/>
    <x v="3"/>
    <x v="5"/>
    <x v="1"/>
    <s v="PRODID 14"/>
    <x v="1"/>
    <s v="PRODMKT 6"/>
    <x v="17"/>
    <s v=" 11676.5"/>
    <n v="9"/>
    <n v="19531.600000000002"/>
    <n v="175784.40000000002"/>
    <x v="6"/>
  </r>
  <r>
    <n v="952"/>
    <s v="CUSTID 104"/>
    <s v="CUSTTYPE 1"/>
    <x v="0"/>
    <x v="3"/>
    <x v="1"/>
    <s v="PRODID 4"/>
    <x v="0"/>
    <s v="PRODMKT 4"/>
    <x v="0"/>
    <s v=" 13080.96"/>
    <n v="3"/>
    <n v="18190.71"/>
    <n v="54572.13"/>
    <x v="1"/>
  </r>
  <r>
    <n v="953"/>
    <s v="CUSTID 58"/>
    <s v="CUSTTYPE 3"/>
    <x v="2"/>
    <x v="5"/>
    <x v="2"/>
    <s v="PRODID 10"/>
    <x v="1"/>
    <s v="PRODMKT 3"/>
    <x v="6"/>
    <s v=" 5441.04"/>
    <n v="5"/>
    <n v="7914.24"/>
    <n v="39571.199999999997"/>
    <x v="4"/>
  </r>
  <r>
    <n v="954"/>
    <s v="CUSTID 45"/>
    <s v="CUSTTYPE 4"/>
    <x v="1"/>
    <x v="1"/>
    <x v="2"/>
    <s v="PRODID 2"/>
    <x v="0"/>
    <s v="PRODMKT 5"/>
    <x v="13"/>
    <s v=" 11952.06"/>
    <n v="8"/>
    <n v="18546.3"/>
    <n v="148370.4"/>
    <x v="5"/>
  </r>
  <r>
    <n v="955"/>
    <s v="CUSTID 4"/>
    <s v="CUSTTYPE 1"/>
    <x v="2"/>
    <x v="2"/>
    <x v="1"/>
    <s v="PRODID 14"/>
    <x v="1"/>
    <s v="PRODMKT 6"/>
    <x v="17"/>
    <s v=" 11676.5"/>
    <n v="8"/>
    <n v="21017.7"/>
    <n v="168141.6"/>
    <x v="0"/>
  </r>
  <r>
    <n v="956"/>
    <s v="CUSTID 145"/>
    <s v="CUSTTYPE 1"/>
    <x v="0"/>
    <x v="4"/>
    <x v="3"/>
    <s v="PRODID 8"/>
    <x v="0"/>
    <s v="PRODMKT 5"/>
    <x v="8"/>
    <s v=" 7312.8"/>
    <n v="9"/>
    <n v="9418"/>
    <n v="84762"/>
    <x v="0"/>
  </r>
  <r>
    <n v="957"/>
    <s v="CUSTID 90"/>
    <s v="CUSTTYPE 1"/>
    <x v="2"/>
    <x v="5"/>
    <x v="0"/>
    <s v="PRODID 20"/>
    <x v="2"/>
    <s v="PRODMKT 2"/>
    <x v="15"/>
    <s v=" 11178.16"/>
    <n v="2"/>
    <n v="17964.900000000001"/>
    <n v="35929.800000000003"/>
    <x v="6"/>
  </r>
  <r>
    <n v="958"/>
    <s v="CUSTID 46"/>
    <s v="CUSTTYPE 4"/>
    <x v="2"/>
    <x v="4"/>
    <x v="0"/>
    <s v="PRODID 15"/>
    <x v="2"/>
    <s v="PRODMKT 1"/>
    <x v="10"/>
    <s v=" 7207.5"/>
    <n v="2"/>
    <n v="11392.5"/>
    <n v="22785"/>
    <x v="2"/>
  </r>
  <r>
    <n v="959"/>
    <s v="CUSTID 188"/>
    <s v="CUSTTYPE 3"/>
    <x v="0"/>
    <x v="0"/>
    <x v="2"/>
    <s v="PRODID 18"/>
    <x v="0"/>
    <s v="PRODMKT 5"/>
    <x v="2"/>
    <s v=" 3331.2"/>
    <n v="2"/>
    <n v="4996.8"/>
    <n v="9993.6"/>
    <x v="5"/>
  </r>
  <r>
    <n v="960"/>
    <s v="CUSTID 27"/>
    <s v="CUSTTYPE 4"/>
    <x v="4"/>
    <x v="7"/>
    <x v="1"/>
    <s v="PRODID 7"/>
    <x v="1"/>
    <s v="PRODMKT 2"/>
    <x v="1"/>
    <s v=" 2197.44"/>
    <n v="2"/>
    <n v="3418.24"/>
    <n v="6836.48"/>
    <x v="3"/>
  </r>
  <r>
    <n v="961"/>
    <s v="CUSTID 190"/>
    <s v="CUSTTYPE 3"/>
    <x v="0"/>
    <x v="0"/>
    <x v="3"/>
    <s v="PRODID 13"/>
    <x v="1"/>
    <s v="PRODMKT 3"/>
    <x v="9"/>
    <s v=" 9077.75"/>
    <n v="3"/>
    <n v="14029.25"/>
    <n v="42087.75"/>
    <x v="0"/>
  </r>
  <r>
    <n v="962"/>
    <s v="CUSTID 165"/>
    <s v="CUSTTYPE 5"/>
    <x v="0"/>
    <x v="4"/>
    <x v="2"/>
    <s v="PRODID 12"/>
    <x v="0"/>
    <s v="PRODMKT 7"/>
    <x v="4"/>
    <s v=" 14216.94"/>
    <n v="8"/>
    <n v="24443.16"/>
    <n v="195545.28"/>
    <x v="7"/>
  </r>
  <r>
    <n v="963"/>
    <s v="CUSTID 89"/>
    <s v="CUSTTYPE 4"/>
    <x v="0"/>
    <x v="3"/>
    <x v="1"/>
    <s v="PRODID 13"/>
    <x v="1"/>
    <s v="PRODMKT 3"/>
    <x v="9"/>
    <s v=" 9077.75"/>
    <n v="2"/>
    <n v="15349.65"/>
    <n v="30699.3"/>
    <x v="7"/>
  </r>
  <r>
    <n v="964"/>
    <s v="CUSTID 159"/>
    <s v="CUSTTYPE 3"/>
    <x v="2"/>
    <x v="2"/>
    <x v="1"/>
    <s v="PRODID 9"/>
    <x v="0"/>
    <s v="PRODMKT 6"/>
    <x v="7"/>
    <s v=" 13551.3"/>
    <n v="5"/>
    <n v="18197.46"/>
    <n v="90987.299999999988"/>
    <x v="0"/>
  </r>
  <r>
    <n v="965"/>
    <s v="CUSTID 171"/>
    <s v="CUSTTYPE 5"/>
    <x v="1"/>
    <x v="2"/>
    <x v="3"/>
    <s v="PRODID 6"/>
    <x v="1"/>
    <s v="PRODMKT 2"/>
    <x v="19"/>
    <s v=" 6168.6"/>
    <n v="5"/>
    <n v="9561.33"/>
    <n v="47806.65"/>
    <x v="2"/>
  </r>
  <r>
    <n v="966"/>
    <s v="CUSTID 100"/>
    <s v="CUSTTYPE 2"/>
    <x v="3"/>
    <x v="5"/>
    <x v="0"/>
    <s v="PRODID 15"/>
    <x v="2"/>
    <s v="PRODMKT 1"/>
    <x v="10"/>
    <s v=" 7207.5"/>
    <n v="4"/>
    <n v="10811.25"/>
    <n v="43245"/>
    <x v="2"/>
  </r>
  <r>
    <n v="967"/>
    <s v="CUSTID 118"/>
    <s v="CUSTTYPE 4"/>
    <x v="4"/>
    <x v="7"/>
    <x v="0"/>
    <s v="PRODID 16"/>
    <x v="2"/>
    <s v="PRODMKT 3"/>
    <x v="12"/>
    <s v=" 10261.9"/>
    <n v="1"/>
    <n v="18284.84"/>
    <n v="18284.84"/>
    <x v="3"/>
  </r>
  <r>
    <n v="968"/>
    <s v="CUSTID 126"/>
    <s v="CUSTTYPE 1"/>
    <x v="1"/>
    <x v="3"/>
    <x v="0"/>
    <s v="PRODID 1"/>
    <x v="2"/>
    <s v="PRODMKT 2"/>
    <x v="11"/>
    <s v=" 6768.64"/>
    <n v="1"/>
    <n v="9201.1200000000008"/>
    <n v="9201.1200000000008"/>
    <x v="3"/>
  </r>
  <r>
    <n v="969"/>
    <s v="CUSTID 151"/>
    <s v="CUSTTYPE 4"/>
    <x v="2"/>
    <x v="5"/>
    <x v="1"/>
    <s v="PRODID 9"/>
    <x v="0"/>
    <s v="PRODMKT 6"/>
    <x v="7"/>
    <s v=" 13551.3"/>
    <n v="2"/>
    <n v="17810.280000000002"/>
    <n v="35620.560000000005"/>
    <x v="5"/>
  </r>
  <r>
    <n v="970"/>
    <s v="CUSTID 124"/>
    <s v="CUSTTYPE 2"/>
    <x v="1"/>
    <x v="6"/>
    <x v="1"/>
    <s v="PRODID 3"/>
    <x v="2"/>
    <s v="PRODMKT 6"/>
    <x v="5"/>
    <s v=" 16339.62"/>
    <n v="4"/>
    <n v="23271.579999999998"/>
    <n v="93086.319999999992"/>
    <x v="1"/>
  </r>
  <r>
    <n v="971"/>
    <s v="CUSTID 11"/>
    <s v="CUSTTYPE 3"/>
    <x v="4"/>
    <x v="6"/>
    <x v="1"/>
    <s v="PRODID 19"/>
    <x v="0"/>
    <s v="PRODMKT 4"/>
    <x v="18"/>
    <s v=" 4748.85"/>
    <n v="4"/>
    <n v="7629.3"/>
    <n v="30517.200000000001"/>
    <x v="5"/>
  </r>
  <r>
    <n v="972"/>
    <s v="CUSTID 12"/>
    <s v="CUSTTYPE 3"/>
    <x v="0"/>
    <x v="0"/>
    <x v="1"/>
    <s v="PRODID 16"/>
    <x v="2"/>
    <s v="PRODMKT 3"/>
    <x v="12"/>
    <s v=" 10261.9"/>
    <n v="2"/>
    <n v="16232.46"/>
    <n v="32464.92"/>
    <x v="4"/>
  </r>
  <r>
    <n v="973"/>
    <s v="CUSTID 51"/>
    <s v="CUSTTYPE 4"/>
    <x v="4"/>
    <x v="0"/>
    <x v="3"/>
    <s v="PRODID 13"/>
    <x v="1"/>
    <s v="PRODMKT 3"/>
    <x v="9"/>
    <s v=" 9077.75"/>
    <n v="5"/>
    <n v="15679.75"/>
    <n v="78398.75"/>
    <x v="6"/>
  </r>
  <r>
    <n v="974"/>
    <s v="CUSTID 103"/>
    <s v="CUSTTYPE 4"/>
    <x v="0"/>
    <x v="5"/>
    <x v="2"/>
    <s v="PRODID 8"/>
    <x v="0"/>
    <s v="PRODMKT 5"/>
    <x v="8"/>
    <s v=" 7312.8"/>
    <n v="6"/>
    <n v="9639.6"/>
    <n v="57837.600000000006"/>
    <x v="2"/>
  </r>
  <r>
    <n v="975"/>
    <s v="CUSTID 66"/>
    <s v="CUSTTYPE 1"/>
    <x v="3"/>
    <x v="2"/>
    <x v="0"/>
    <s v="PRODID 3"/>
    <x v="2"/>
    <s v="PRODMKT 6"/>
    <x v="5"/>
    <s v=" 16339.62"/>
    <n v="8"/>
    <n v="21043.45"/>
    <n v="168347.6"/>
    <x v="5"/>
  </r>
  <r>
    <n v="976"/>
    <s v="CUSTID 98"/>
    <s v="CUSTTYPE 1"/>
    <x v="3"/>
    <x v="5"/>
    <x v="1"/>
    <s v="PRODID 13"/>
    <x v="1"/>
    <s v="PRODMKT 3"/>
    <x v="9"/>
    <s v=" 9077.75"/>
    <n v="1"/>
    <n v="15514.699999999999"/>
    <n v="15514.699999999999"/>
    <x v="3"/>
  </r>
  <r>
    <n v="977"/>
    <s v="CUSTID 60"/>
    <s v="CUSTTYPE 3"/>
    <x v="1"/>
    <x v="5"/>
    <x v="0"/>
    <s v="PRODID 1"/>
    <x v="2"/>
    <s v="PRODMKT 2"/>
    <x v="11"/>
    <s v=" 6768.64"/>
    <n v="5"/>
    <n v="9201.1200000000008"/>
    <n v="46005.600000000006"/>
    <x v="2"/>
  </r>
  <r>
    <n v="978"/>
    <s v="CUSTID 78"/>
    <s v="CUSTTYPE 3"/>
    <x v="1"/>
    <x v="0"/>
    <x v="1"/>
    <s v="PRODID 1"/>
    <x v="2"/>
    <s v="PRODMKT 2"/>
    <x v="11"/>
    <s v=" 6768.64"/>
    <n v="3"/>
    <n v="9306.8799999999992"/>
    <n v="27920.639999999999"/>
    <x v="4"/>
  </r>
  <r>
    <n v="979"/>
    <s v="CUSTID 66"/>
    <s v="CUSTTYPE 1"/>
    <x v="3"/>
    <x v="2"/>
    <x v="2"/>
    <s v="PRODID 2"/>
    <x v="0"/>
    <s v="PRODMKT 5"/>
    <x v="13"/>
    <s v=" 11952.06"/>
    <n v="3"/>
    <n v="19782.719999999998"/>
    <n v="59348.159999999989"/>
    <x v="6"/>
  </r>
  <r>
    <n v="980"/>
    <s v="CUSTID 95"/>
    <s v="CUSTTYPE 4"/>
    <x v="0"/>
    <x v="2"/>
    <x v="3"/>
    <s v="PRODID 1"/>
    <x v="2"/>
    <s v="PRODMKT 2"/>
    <x v="11"/>
    <s v=" 6768.64"/>
    <n v="4"/>
    <n v="9306.8799999999992"/>
    <n v="37227.519999999997"/>
    <x v="5"/>
  </r>
  <r>
    <n v="981"/>
    <s v="CUSTID 135"/>
    <s v="CUSTTYPE 3"/>
    <x v="4"/>
    <x v="6"/>
    <x v="2"/>
    <s v="PRODID 14"/>
    <x v="1"/>
    <s v="PRODMKT 6"/>
    <x v="17"/>
    <s v=" 11676.5"/>
    <n v="6"/>
    <n v="20593.099999999999"/>
    <n v="123558.59999999999"/>
    <x v="5"/>
  </r>
  <r>
    <n v="982"/>
    <s v="CUSTID 187"/>
    <s v="CUSTTYPE 2"/>
    <x v="1"/>
    <x v="7"/>
    <x v="1"/>
    <s v="PRODID 3"/>
    <x v="2"/>
    <s v="PRODMKT 6"/>
    <x v="5"/>
    <s v=" 16339.62"/>
    <n v="7"/>
    <n v="24261.86"/>
    <n v="169833.02000000002"/>
    <x v="4"/>
  </r>
  <r>
    <n v="983"/>
    <s v="CUSTID 85"/>
    <s v="CUSTTYPE 2"/>
    <x v="3"/>
    <x v="0"/>
    <x v="1"/>
    <s v="PRODID 12"/>
    <x v="0"/>
    <s v="PRODMKT 7"/>
    <x v="4"/>
    <s v=" 14216.94"/>
    <n v="1"/>
    <n v="22697.22"/>
    <n v="22697.22"/>
    <x v="7"/>
  </r>
  <r>
    <n v="984"/>
    <s v="CUSTID 100"/>
    <s v="CUSTTYPE 2"/>
    <x v="3"/>
    <x v="5"/>
    <x v="1"/>
    <s v="PRODID 14"/>
    <x v="1"/>
    <s v="PRODMKT 6"/>
    <x v="17"/>
    <s v=" 11676.5"/>
    <n v="1"/>
    <n v="20805.399999999998"/>
    <n v="20805.399999999998"/>
    <x v="1"/>
  </r>
  <r>
    <n v="985"/>
    <s v="CUSTID 168"/>
    <s v="CUSTTYPE 3"/>
    <x v="1"/>
    <x v="5"/>
    <x v="1"/>
    <s v="PRODID 8"/>
    <x v="0"/>
    <s v="PRODMKT 5"/>
    <x v="8"/>
    <s v=" 7312.8"/>
    <n v="8"/>
    <n v="10526"/>
    <n v="84208"/>
    <x v="7"/>
  </r>
  <r>
    <n v="986"/>
    <s v="CUSTID 82"/>
    <s v="CUSTTYPE 1"/>
    <x v="3"/>
    <x v="1"/>
    <x v="2"/>
    <s v="PRODID 10"/>
    <x v="1"/>
    <s v="PRODMKT 3"/>
    <x v="6"/>
    <s v=" 5441.04"/>
    <n v="2"/>
    <n v="7831.7999999999993"/>
    <n v="15663.599999999999"/>
    <x v="3"/>
  </r>
  <r>
    <n v="987"/>
    <s v="CUSTID 160"/>
    <s v="CUSTTYPE 3"/>
    <x v="2"/>
    <x v="3"/>
    <x v="2"/>
    <s v="PRODID 15"/>
    <x v="2"/>
    <s v="PRODMKT 1"/>
    <x v="10"/>
    <s v=" 7207.5"/>
    <n v="8"/>
    <n v="10578.75"/>
    <n v="84630"/>
    <x v="5"/>
  </r>
  <r>
    <n v="988"/>
    <s v="CUSTID 34"/>
    <s v="CUSTTYPE 3"/>
    <x v="1"/>
    <x v="1"/>
    <x v="2"/>
    <s v="PRODID 13"/>
    <x v="1"/>
    <s v="PRODMKT 3"/>
    <x v="9"/>
    <s v=" 9077.75"/>
    <n v="4"/>
    <n v="15184.6"/>
    <n v="60738.400000000001"/>
    <x v="0"/>
  </r>
  <r>
    <n v="989"/>
    <s v="CUSTID 155"/>
    <s v="CUSTTYPE 5"/>
    <x v="0"/>
    <x v="5"/>
    <x v="3"/>
    <s v="PRODID 8"/>
    <x v="0"/>
    <s v="PRODMKT 5"/>
    <x v="8"/>
    <s v=" 7312.8"/>
    <n v="6"/>
    <n v="10526"/>
    <n v="63156"/>
    <x v="2"/>
  </r>
  <r>
    <n v="990"/>
    <s v="CUSTID 116"/>
    <s v="CUSTTYPE 4"/>
    <x v="3"/>
    <x v="6"/>
    <x v="3"/>
    <s v="PRODID 3"/>
    <x v="2"/>
    <s v="PRODMKT 6"/>
    <x v="5"/>
    <s v=" 16339.62"/>
    <n v="6"/>
    <n v="22033.73"/>
    <n v="132202.38"/>
    <x v="3"/>
  </r>
  <r>
    <n v="991"/>
    <s v="CUSTID 193"/>
    <s v="CUSTTYPE 5"/>
    <x v="0"/>
    <x v="2"/>
    <x v="1"/>
    <s v="PRODID 10"/>
    <x v="1"/>
    <s v="PRODMKT 3"/>
    <x v="6"/>
    <s v=" 5441.04"/>
    <n v="8"/>
    <n v="7749.36"/>
    <n v="61994.879999999997"/>
    <x v="0"/>
  </r>
  <r>
    <n v="992"/>
    <s v="CUSTID 122"/>
    <s v="CUSTTYPE 4"/>
    <x v="2"/>
    <x v="1"/>
    <x v="0"/>
    <s v="PRODID 17"/>
    <x v="0"/>
    <s v="PRODMKT 7"/>
    <x v="16"/>
    <s v=" 4903.49"/>
    <n v="1"/>
    <n v="7812.3399999999992"/>
    <n v="7812.3399999999992"/>
    <x v="1"/>
  </r>
  <r>
    <n v="993"/>
    <s v="CUSTID 143"/>
    <s v="CUSTTYPE 4"/>
    <x v="2"/>
    <x v="3"/>
    <x v="3"/>
    <s v="PRODID 10"/>
    <x v="1"/>
    <s v="PRODMKT 3"/>
    <x v="6"/>
    <s v=" 5441.04"/>
    <n v="8"/>
    <n v="7666.9199999999992"/>
    <n v="61335.359999999993"/>
    <x v="1"/>
  </r>
</pivotCacheRecords>
</file>

<file path=xl/pivotCache/pivotCacheRecords3.xml><?xml version="1.0" encoding="utf-8"?>
<pivotCacheRecords xmlns="http://schemas.openxmlformats.org/spreadsheetml/2006/main" xmlns:r="http://schemas.openxmlformats.org/officeDocument/2006/relationships" count="993">
  <r>
    <n v="1"/>
    <s v="CUSTID 194"/>
    <x v="0"/>
    <x v="0"/>
    <s v="REGION 8"/>
    <x v="0"/>
    <s v="PRODID 13"/>
    <s v="PRODTYPE 4"/>
    <s v="PRODMKT 7"/>
    <n v="4269"/>
    <n v="2561.4"/>
    <n v="8"/>
    <n v="4098.24"/>
    <n v="32785.919999999998"/>
    <s v="SHIP REGION 8"/>
  </r>
  <r>
    <n v="2"/>
    <s v="CUSTID 128"/>
    <x v="1"/>
    <x v="1"/>
    <s v="REGION 1"/>
    <x v="1"/>
    <s v="PRODID 5"/>
    <s v="PRODTYPE 3"/>
    <s v="PRODMKT 3"/>
    <n v="16064"/>
    <n v="10762.88"/>
    <n v="9"/>
    <n v="13654.4"/>
    <n v="122889.59999999999"/>
    <s v="SHIP REGION 1"/>
  </r>
  <r>
    <n v="3"/>
    <s v="CUSTID 10"/>
    <x v="2"/>
    <x v="2"/>
    <s v="REGION 6"/>
    <x v="2"/>
    <s v="PRODID 14"/>
    <s v="PRODTYPE 1"/>
    <s v="PRODMKT 3"/>
    <n v="24110"/>
    <n v="16153.7"/>
    <n v="1"/>
    <n v="22904.5"/>
    <n v="22904.5"/>
    <s v="SHIP REGION 1"/>
  </r>
  <r>
    <n v="4"/>
    <s v="CUSTID 72"/>
    <x v="3"/>
    <x v="2"/>
    <s v="REGION 2"/>
    <x v="1"/>
    <s v="PRODID 15"/>
    <s v="PRODTYPE 4"/>
    <s v="PRODMKT 5"/>
    <n v="10590"/>
    <n v="6671.7"/>
    <n v="3"/>
    <n v="9425.1"/>
    <n v="28275.300000000003"/>
    <s v="SHIP REGION 6"/>
  </r>
  <r>
    <n v="5"/>
    <s v="CUSTID 64"/>
    <x v="4"/>
    <x v="2"/>
    <s v="REGION 6"/>
    <x v="3"/>
    <s v="PRODID 12"/>
    <s v="PRODTYPE 3"/>
    <s v="PRODMKT 5"/>
    <n v="23078"/>
    <n v="14769.92"/>
    <n v="5"/>
    <n v="21231.760000000002"/>
    <n v="106158.80000000002"/>
    <s v="SHIP REGION 2"/>
  </r>
  <r>
    <n v="6"/>
    <s v="CUSTID 169"/>
    <x v="0"/>
    <x v="2"/>
    <s v="REGION 1"/>
    <x v="2"/>
    <s v="PRODID 4"/>
    <s v="PRODTYPE 4"/>
    <s v="PRODMKT 1"/>
    <n v="8989"/>
    <n v="5663.07"/>
    <n v="2"/>
    <n v="8359.7699999999986"/>
    <n v="16719.539999999997"/>
    <s v="SHIP REGION 8"/>
  </r>
  <r>
    <n v="7"/>
    <s v="CUSTID 178"/>
    <x v="2"/>
    <x v="2"/>
    <s v="REGION 3"/>
    <x v="1"/>
    <s v="PRODID 6"/>
    <s v="PRODTYPE 1"/>
    <s v="PRODMKT 1"/>
    <n v="20386"/>
    <n v="14270.2"/>
    <n v="8"/>
    <n v="19570.559999999998"/>
    <n v="156564.47999999998"/>
    <s v="SHIP REGION 2"/>
  </r>
  <r>
    <n v="8"/>
    <s v="CUSTID 75"/>
    <x v="2"/>
    <x v="3"/>
    <s v="REGION 1"/>
    <x v="2"/>
    <s v="PRODID 12"/>
    <s v="PRODTYPE 3"/>
    <s v="PRODMKT 5"/>
    <n v="23078"/>
    <n v="14769.92"/>
    <n v="9"/>
    <n v="20077.86"/>
    <n v="180700.74"/>
    <s v="SHIP REGION 8"/>
  </r>
  <r>
    <n v="9"/>
    <s v="CUSTID 53"/>
    <x v="3"/>
    <x v="0"/>
    <s v="REGION 1"/>
    <x v="3"/>
    <s v="PRODID 20"/>
    <s v="PRODTYPE 4"/>
    <s v="PRODMKT 2"/>
    <n v="12004"/>
    <n v="8042.68"/>
    <n v="8"/>
    <n v="10923.640000000001"/>
    <n v="87389.12000000001"/>
    <s v="SHIP REGION 8"/>
  </r>
  <r>
    <n v="10"/>
    <s v="CUSTID 43"/>
    <x v="2"/>
    <x v="4"/>
    <s v="REGION 4"/>
    <x v="1"/>
    <s v="PRODID 19"/>
    <s v="PRODTYPE 1"/>
    <s v="PRODMKT 4"/>
    <n v="9526"/>
    <n v="6572.94"/>
    <n v="5"/>
    <n v="8859.18"/>
    <n v="44295.9"/>
    <s v="SHIP REGION 2"/>
  </r>
  <r>
    <n v="11"/>
    <s v="CUSTID 165"/>
    <x v="4"/>
    <x v="2"/>
    <s v="REGION 5"/>
    <x v="2"/>
    <s v="PRODID 11"/>
    <s v="PRODTYPE 1"/>
    <s v="PRODMKT 4"/>
    <n v="21670"/>
    <n v="15169"/>
    <n v="4"/>
    <n v="21236.6"/>
    <n v="84946.4"/>
    <s v="SHIP REGION 7"/>
  </r>
  <r>
    <n v="12"/>
    <s v="CUSTID 4"/>
    <x v="3"/>
    <x v="3"/>
    <s v="REGION 2"/>
    <x v="3"/>
    <s v="PRODID 18"/>
    <s v="PRODTYPE 4"/>
    <s v="PRODMKT 5"/>
    <n v="24315"/>
    <n v="14589"/>
    <n v="1"/>
    <n v="22126.65"/>
    <n v="22126.65"/>
    <s v="SHIP REGION 6"/>
  </r>
  <r>
    <n v="13"/>
    <s v="CUSTID 16"/>
    <x v="3"/>
    <x v="0"/>
    <s v="REGION 8"/>
    <x v="2"/>
    <s v="PRODID 3"/>
    <s v="PRODTYPE 2"/>
    <s v="PRODMKT 2"/>
    <n v="22050"/>
    <n v="15435"/>
    <n v="8"/>
    <n v="21829.5"/>
    <n v="174636"/>
    <s v="SHIP REGION 3"/>
  </r>
  <r>
    <n v="14"/>
    <s v="CUSTID 25"/>
    <x v="0"/>
    <x v="4"/>
    <s v="REGION 3"/>
    <x v="1"/>
    <s v="PRODID 13"/>
    <s v="PRODTYPE 4"/>
    <s v="PRODMKT 7"/>
    <n v="4269"/>
    <n v="2561.4"/>
    <n v="4"/>
    <n v="4140.93"/>
    <n v="16563.72"/>
    <s v="SHIP REGION 6"/>
  </r>
  <r>
    <n v="15"/>
    <s v="CUSTID 80"/>
    <x v="1"/>
    <x v="2"/>
    <s v="REGION 3"/>
    <x v="1"/>
    <s v="PRODID 19"/>
    <s v="PRODTYPE 1"/>
    <s v="PRODMKT 4"/>
    <n v="9526"/>
    <n v="6572.94"/>
    <n v="2"/>
    <n v="9430.74"/>
    <n v="18861.48"/>
    <s v="SHIP REGION 7"/>
  </r>
  <r>
    <n v="16"/>
    <s v="CUSTID 198"/>
    <x v="1"/>
    <x v="4"/>
    <s v="REGION 4"/>
    <x v="1"/>
    <s v="PRODID 12"/>
    <s v="PRODTYPE 3"/>
    <s v="PRODMKT 5"/>
    <n v="23078"/>
    <n v="14769.92"/>
    <n v="5"/>
    <n v="19847.079999999998"/>
    <n v="99235.4"/>
    <s v="SHIP REGION 5"/>
  </r>
  <r>
    <n v="17"/>
    <s v="CUSTID 166"/>
    <x v="2"/>
    <x v="1"/>
    <s v="REGION 8"/>
    <x v="4"/>
    <s v="PRODID 17"/>
    <s v="PRODTYPE 1"/>
    <s v="PRODMKT 3"/>
    <n v="18971"/>
    <n v="11762.02"/>
    <n v="8"/>
    <n v="16125.35"/>
    <n v="129002.8"/>
    <s v="SHIP REGION 7"/>
  </r>
  <r>
    <n v="18"/>
    <s v="CUSTID 184"/>
    <x v="3"/>
    <x v="3"/>
    <s v="REGION 5"/>
    <x v="1"/>
    <s v="PRODID 1"/>
    <s v="PRODTYPE 1"/>
    <s v="PRODMKT 3"/>
    <n v="16325"/>
    <n v="10611.25"/>
    <n v="9"/>
    <n v="15182.249999999998"/>
    <n v="136640.24999999997"/>
    <s v="SHIP REGION 8"/>
  </r>
  <r>
    <n v="19"/>
    <s v="CUSTID 154"/>
    <x v="2"/>
    <x v="2"/>
    <s v="REGION 5"/>
    <x v="4"/>
    <s v="PRODID 12"/>
    <s v="PRODTYPE 3"/>
    <s v="PRODMKT 5"/>
    <n v="23078"/>
    <n v="14769.92"/>
    <n v="7"/>
    <n v="21231.760000000002"/>
    <n v="148622.32"/>
    <s v="SHIP REGION 7"/>
  </r>
  <r>
    <n v="20"/>
    <s v="CUSTID 139"/>
    <x v="4"/>
    <x v="3"/>
    <s v="REGION 8"/>
    <x v="4"/>
    <s v="PRODID 11"/>
    <s v="PRODTYPE 1"/>
    <s v="PRODMKT 4"/>
    <n v="21670"/>
    <n v="15169"/>
    <n v="7"/>
    <n v="18852.900000000001"/>
    <n v="131970.30000000002"/>
    <s v="SHIP REGION 3"/>
  </r>
  <r>
    <n v="21"/>
    <s v="CUSTID 22"/>
    <x v="1"/>
    <x v="0"/>
    <s v="REGION 4"/>
    <x v="2"/>
    <s v="PRODID 15"/>
    <s v="PRODTYPE 4"/>
    <s v="PRODMKT 5"/>
    <n v="10590"/>
    <n v="6671.7"/>
    <n v="6"/>
    <n v="9107.4"/>
    <n v="54644.399999999994"/>
    <s v="SHIP REGION 3"/>
  </r>
  <r>
    <n v="22"/>
    <s v="CUSTID 110"/>
    <x v="1"/>
    <x v="3"/>
    <s v="REGION 5"/>
    <x v="1"/>
    <s v="PRODID 17"/>
    <s v="PRODTYPE 1"/>
    <s v="PRODMKT 3"/>
    <n v="18971"/>
    <n v="11762.02"/>
    <n v="5"/>
    <n v="17073.900000000001"/>
    <n v="85369.5"/>
    <s v="SHIP REGION 4"/>
  </r>
  <r>
    <n v="23"/>
    <s v="CUSTID 132"/>
    <x v="0"/>
    <x v="4"/>
    <s v="REGION 1"/>
    <x v="3"/>
    <s v="PRODID 13"/>
    <s v="PRODTYPE 4"/>
    <s v="PRODMKT 7"/>
    <n v="4269"/>
    <n v="2561.4"/>
    <n v="3"/>
    <n v="4055.5499999999997"/>
    <n v="12166.65"/>
    <s v="SHIP REGION 3"/>
  </r>
  <r>
    <n v="24"/>
    <s v="CUSTID 77"/>
    <x v="1"/>
    <x v="2"/>
    <s v="REGION 2"/>
    <x v="2"/>
    <s v="PRODID 5"/>
    <s v="PRODTYPE 3"/>
    <s v="PRODMKT 3"/>
    <n v="16064"/>
    <n v="10762.88"/>
    <n v="2"/>
    <n v="14618.24"/>
    <n v="29236.48"/>
    <s v="SHIP REGION 4"/>
  </r>
  <r>
    <n v="25"/>
    <s v="CUSTID 140"/>
    <x v="1"/>
    <x v="3"/>
    <s v="REGION 3"/>
    <x v="2"/>
    <s v="PRODID 16"/>
    <s v="PRODTYPE 2"/>
    <s v="PRODMKT 3"/>
    <n v="13223"/>
    <n v="8991.64"/>
    <n v="4"/>
    <n v="12032.93"/>
    <n v="48131.72"/>
    <s v="SHIP REGION 8"/>
  </r>
  <r>
    <n v="26"/>
    <s v="CUSTID 141"/>
    <x v="2"/>
    <x v="3"/>
    <s v="REGION 2"/>
    <x v="1"/>
    <s v="PRODID 3"/>
    <s v="PRODTYPE 2"/>
    <s v="PRODMKT 2"/>
    <n v="22050"/>
    <n v="15435"/>
    <n v="3"/>
    <n v="20286"/>
    <n v="60858"/>
    <s v="SHIP REGION 5"/>
  </r>
  <r>
    <n v="27"/>
    <s v="CUSTID 175"/>
    <x v="2"/>
    <x v="0"/>
    <s v="REGION 5"/>
    <x v="1"/>
    <s v="PRODID 16"/>
    <s v="PRODTYPE 2"/>
    <s v="PRODMKT 3"/>
    <n v="13223"/>
    <n v="8991.64"/>
    <n v="8"/>
    <n v="12297.39"/>
    <n v="98379.12"/>
    <s v="SHIP REGION 1"/>
  </r>
  <r>
    <n v="28"/>
    <s v="CUSTID 117"/>
    <x v="2"/>
    <x v="4"/>
    <s v="REGION 2"/>
    <x v="4"/>
    <s v="PRODID 7"/>
    <s v="PRODTYPE 1"/>
    <s v="PRODMKT 4"/>
    <n v="19568"/>
    <n v="12327.84"/>
    <n v="1"/>
    <n v="18785.28"/>
    <n v="18785.28"/>
    <s v="SHIP REGION 5"/>
  </r>
  <r>
    <n v="29"/>
    <s v="CUSTID 32"/>
    <x v="4"/>
    <x v="1"/>
    <s v="REGION 1"/>
    <x v="3"/>
    <s v="PRODID 10"/>
    <s v="PRODTYPE 2"/>
    <s v="PRODMKT 3"/>
    <n v="6690"/>
    <n v="4080.9"/>
    <n v="1"/>
    <n v="5820.3"/>
    <n v="5820.3"/>
    <s v="SHIP REGION 7"/>
  </r>
  <r>
    <n v="30"/>
    <s v="CUSTID 121"/>
    <x v="3"/>
    <x v="4"/>
    <s v="REGION 1"/>
    <x v="3"/>
    <s v="PRODID 12"/>
    <s v="PRODTYPE 3"/>
    <s v="PRODMKT 5"/>
    <n v="23078"/>
    <n v="14769.92"/>
    <n v="2"/>
    <n v="21462.539999999997"/>
    <n v="42925.079999999994"/>
    <s v="SHIP REGION 6"/>
  </r>
  <r>
    <n v="31"/>
    <s v="CUSTID 65"/>
    <x v="2"/>
    <x v="3"/>
    <s v="REGION 1"/>
    <x v="3"/>
    <s v="PRODID 8"/>
    <s v="PRODTYPE 3"/>
    <s v="PRODMKT 4"/>
    <n v="2135"/>
    <n v="1174.25"/>
    <n v="8"/>
    <n v="1900.15"/>
    <n v="15201.2"/>
    <s v="SHIP REGION 5"/>
  </r>
  <r>
    <n v="32"/>
    <s v="CUSTID 111"/>
    <x v="2"/>
    <x v="4"/>
    <s v="REGION 7"/>
    <x v="2"/>
    <s v="PRODID 4"/>
    <s v="PRODTYPE 4"/>
    <s v="PRODMKT 1"/>
    <n v="8989"/>
    <n v="5663.07"/>
    <n v="3"/>
    <n v="8719.33"/>
    <n v="26157.989999999998"/>
    <s v="SHIP REGION 2"/>
  </r>
  <r>
    <n v="33"/>
    <s v="CUSTID 167"/>
    <x v="0"/>
    <x v="4"/>
    <s v="REGION 4"/>
    <x v="4"/>
    <s v="PRODID 6"/>
    <s v="PRODTYPE 1"/>
    <s v="PRODMKT 1"/>
    <n v="20386"/>
    <n v="14270.2"/>
    <n v="8"/>
    <n v="17939.68"/>
    <n v="143517.44"/>
    <s v="SHIP REGION 2"/>
  </r>
  <r>
    <n v="34"/>
    <s v="CUSTID 142"/>
    <x v="3"/>
    <x v="3"/>
    <s v="REGION 6"/>
    <x v="4"/>
    <s v="PRODID 12"/>
    <s v="PRODTYPE 3"/>
    <s v="PRODMKT 5"/>
    <n v="23078"/>
    <n v="14769.92"/>
    <n v="7"/>
    <n v="19847.079999999998"/>
    <n v="138929.56"/>
    <s v="SHIP REGION 4"/>
  </r>
  <r>
    <n v="35"/>
    <s v="CUSTID 176"/>
    <x v="2"/>
    <x v="3"/>
    <s v="REGION 7"/>
    <x v="3"/>
    <s v="PRODID 7"/>
    <s v="PRODTYPE 1"/>
    <s v="PRODMKT 4"/>
    <n v="19568"/>
    <n v="12327.84"/>
    <n v="7"/>
    <n v="17415.52"/>
    <n v="121908.64"/>
    <s v="SHIP REGION 2"/>
  </r>
  <r>
    <n v="36"/>
    <s v="CUSTID 191"/>
    <x v="3"/>
    <x v="1"/>
    <s v="REGION 3"/>
    <x v="3"/>
    <s v="PRODID 8"/>
    <s v="PRODTYPE 3"/>
    <s v="PRODMKT 4"/>
    <n v="2135"/>
    <n v="1174.25"/>
    <n v="2"/>
    <n v="1942.8500000000001"/>
    <n v="3885.7000000000003"/>
    <s v="SHIP REGION 7"/>
  </r>
  <r>
    <n v="37"/>
    <s v="CUSTID 193"/>
    <x v="2"/>
    <x v="0"/>
    <s v="REGION 2"/>
    <x v="1"/>
    <s v="PRODID 12"/>
    <s v="PRODTYPE 3"/>
    <s v="PRODMKT 5"/>
    <n v="23078"/>
    <n v="14769.92"/>
    <n v="6"/>
    <n v="21693.32"/>
    <n v="130159.92"/>
    <s v="SHIP REGION 4"/>
  </r>
  <r>
    <n v="38"/>
    <s v="CUSTID 67"/>
    <x v="4"/>
    <x v="4"/>
    <s v="REGION 1"/>
    <x v="1"/>
    <s v="PRODID 2"/>
    <s v="PRODTYPE 1"/>
    <s v="PRODMKT 1"/>
    <n v="11568"/>
    <n v="8097.6"/>
    <n v="7"/>
    <n v="10179.84"/>
    <n v="71258.880000000005"/>
    <s v="SHIP REGION 5"/>
  </r>
  <r>
    <n v="39"/>
    <s v="CUSTID 119"/>
    <x v="2"/>
    <x v="0"/>
    <s v="REGION 7"/>
    <x v="1"/>
    <s v="PRODID 20"/>
    <s v="PRODTYPE 4"/>
    <s v="PRODMKT 2"/>
    <n v="12004"/>
    <n v="8042.68"/>
    <n v="4"/>
    <n v="10203.4"/>
    <n v="40813.599999999999"/>
    <s v="SHIP REGION 6"/>
  </r>
  <r>
    <n v="40"/>
    <s v="CUSTID 21"/>
    <x v="4"/>
    <x v="0"/>
    <s v="REGION 1"/>
    <x v="2"/>
    <s v="PRODID 19"/>
    <s v="PRODTYPE 1"/>
    <s v="PRODMKT 4"/>
    <n v="9526"/>
    <n v="6572.94"/>
    <n v="3"/>
    <n v="9430.74"/>
    <n v="28292.22"/>
    <s v="SHIP REGION 8"/>
  </r>
  <r>
    <n v="41"/>
    <s v="CUSTID 176"/>
    <x v="2"/>
    <x v="3"/>
    <s v="REGION 7"/>
    <x v="3"/>
    <s v="PRODID 17"/>
    <s v="PRODTYPE 1"/>
    <s v="PRODMKT 3"/>
    <n v="18971"/>
    <n v="11762.02"/>
    <n v="6"/>
    <n v="16694.48"/>
    <n v="100166.88"/>
    <s v="SHIP REGION 3"/>
  </r>
  <r>
    <n v="42"/>
    <s v="CUSTID 101"/>
    <x v="3"/>
    <x v="2"/>
    <s v="REGION 2"/>
    <x v="4"/>
    <s v="PRODID 20"/>
    <s v="PRODTYPE 4"/>
    <s v="PRODMKT 2"/>
    <n v="12004"/>
    <n v="8042.68"/>
    <n v="8"/>
    <n v="11523.84"/>
    <n v="92190.720000000001"/>
    <s v="SHIP REGION 5"/>
  </r>
  <r>
    <n v="43"/>
    <s v="CUSTID 128"/>
    <x v="1"/>
    <x v="1"/>
    <s v="REGION 1"/>
    <x v="2"/>
    <s v="PRODID 17"/>
    <s v="PRODTYPE 1"/>
    <s v="PRODMKT 3"/>
    <n v="18971"/>
    <n v="11762.02"/>
    <n v="3"/>
    <n v="16315.06"/>
    <n v="48945.18"/>
    <s v="SHIP REGION 1"/>
  </r>
  <r>
    <n v="44"/>
    <s v="CUSTID 185"/>
    <x v="1"/>
    <x v="2"/>
    <s v="REGION 6"/>
    <x v="2"/>
    <s v="PRODID 9"/>
    <s v="PRODTYPE 2"/>
    <s v="PRODMKT 5"/>
    <n v="3263"/>
    <n v="2186.21"/>
    <n v="2"/>
    <n v="2969.33"/>
    <n v="5938.66"/>
    <s v="SHIP REGION 8"/>
  </r>
  <r>
    <n v="45"/>
    <s v="CUSTID 130"/>
    <x v="1"/>
    <x v="2"/>
    <s v="REGION 6"/>
    <x v="1"/>
    <s v="PRODID 8"/>
    <s v="PRODTYPE 3"/>
    <s v="PRODMKT 4"/>
    <n v="2135"/>
    <n v="1174.25"/>
    <n v="2"/>
    <n v="1964.2"/>
    <n v="3928.4"/>
    <s v="SHIP REGION 6"/>
  </r>
  <r>
    <n v="46"/>
    <s v="CUSTID 150"/>
    <x v="2"/>
    <x v="1"/>
    <s v="REGION 6"/>
    <x v="2"/>
    <s v="PRODID 7"/>
    <s v="PRODTYPE 1"/>
    <s v="PRODMKT 4"/>
    <n v="19568"/>
    <n v="12327.84"/>
    <n v="6"/>
    <n v="18980.96"/>
    <n v="113885.75999999999"/>
    <s v="SHIP REGION 7"/>
  </r>
  <r>
    <n v="47"/>
    <s v="CUSTID 194"/>
    <x v="0"/>
    <x v="0"/>
    <s v="REGION 8"/>
    <x v="1"/>
    <s v="PRODID 11"/>
    <s v="PRODTYPE 1"/>
    <s v="PRODMKT 4"/>
    <n v="21670"/>
    <n v="15169"/>
    <n v="1"/>
    <n v="20586.5"/>
    <n v="20586.5"/>
    <s v="SHIP REGION 2"/>
  </r>
  <r>
    <n v="48"/>
    <s v="CUSTID 120"/>
    <x v="4"/>
    <x v="1"/>
    <s v="REGION 6"/>
    <x v="3"/>
    <s v="PRODID 4"/>
    <s v="PRODTYPE 4"/>
    <s v="PRODMKT 1"/>
    <n v="8989"/>
    <n v="5663.07"/>
    <n v="5"/>
    <n v="8090.1"/>
    <n v="40450.5"/>
    <s v="SHIP REGION 1"/>
  </r>
  <r>
    <n v="49"/>
    <s v="CUSTID 191"/>
    <x v="3"/>
    <x v="1"/>
    <s v="REGION 3"/>
    <x v="4"/>
    <s v="PRODID 10"/>
    <s v="PRODTYPE 2"/>
    <s v="PRODMKT 3"/>
    <n v="6690"/>
    <n v="4080.9"/>
    <n v="5"/>
    <n v="6288.5999999999995"/>
    <n v="31442.999999999996"/>
    <s v="SHIP REGION 6"/>
  </r>
  <r>
    <n v="50"/>
    <s v="CUSTID 79"/>
    <x v="4"/>
    <x v="0"/>
    <s v="REGION 6"/>
    <x v="4"/>
    <s v="PRODID 20"/>
    <s v="PRODTYPE 4"/>
    <s v="PRODMKT 2"/>
    <n v="12004"/>
    <n v="8042.68"/>
    <n v="4"/>
    <n v="10923.640000000001"/>
    <n v="43694.560000000005"/>
    <s v="SHIP REGION 7"/>
  </r>
  <r>
    <n v="51"/>
    <s v="CUSTID 103"/>
    <x v="3"/>
    <x v="4"/>
    <s v="REGION 8"/>
    <x v="2"/>
    <s v="PRODID 15"/>
    <s v="PRODTYPE 4"/>
    <s v="PRODMKT 5"/>
    <n v="10590"/>
    <n v="6671.7"/>
    <n v="6"/>
    <n v="9954.5999999999985"/>
    <n v="59727.599999999991"/>
    <s v="SHIP REGION 8"/>
  </r>
  <r>
    <n v="52"/>
    <s v="CUSTID 99"/>
    <x v="0"/>
    <x v="1"/>
    <s v="REGION 6"/>
    <x v="2"/>
    <s v="PRODID 14"/>
    <s v="PRODTYPE 1"/>
    <s v="PRODMKT 3"/>
    <n v="24110"/>
    <n v="16153.7"/>
    <n v="3"/>
    <n v="22181.200000000001"/>
    <n v="66543.600000000006"/>
    <s v="SHIP REGION 3"/>
  </r>
  <r>
    <n v="53"/>
    <s v="CUSTID 195"/>
    <x v="0"/>
    <x v="4"/>
    <s v="REGION 5"/>
    <x v="3"/>
    <s v="PRODID 10"/>
    <s v="PRODTYPE 2"/>
    <s v="PRODMKT 3"/>
    <n v="6690"/>
    <n v="4080.9"/>
    <n v="5"/>
    <n v="6288.5999999999995"/>
    <n v="31442.999999999996"/>
    <s v="SHIP REGION 8"/>
  </r>
  <r>
    <n v="54"/>
    <s v="CUSTID 174"/>
    <x v="4"/>
    <x v="2"/>
    <s v="REGION 2"/>
    <x v="3"/>
    <s v="PRODID 9"/>
    <s v="PRODTYPE 2"/>
    <s v="PRODMKT 5"/>
    <n v="3263"/>
    <n v="2186.21"/>
    <n v="3"/>
    <n v="3165.11"/>
    <n v="9495.33"/>
    <s v="SHIP REGION 6"/>
  </r>
  <r>
    <n v="55"/>
    <s v="CUSTID 22"/>
    <x v="1"/>
    <x v="0"/>
    <s v="REGION 4"/>
    <x v="2"/>
    <s v="PRODID 12"/>
    <s v="PRODTYPE 3"/>
    <s v="PRODMKT 5"/>
    <n v="23078"/>
    <n v="14769.92"/>
    <n v="7"/>
    <n v="20770.2"/>
    <n v="145391.4"/>
    <s v="SHIP REGION 1"/>
  </r>
  <r>
    <n v="56"/>
    <s v="CUSTID 189"/>
    <x v="2"/>
    <x v="1"/>
    <s v="REGION 8"/>
    <x v="4"/>
    <s v="PRODID 7"/>
    <s v="PRODTYPE 1"/>
    <s v="PRODMKT 4"/>
    <n v="19568"/>
    <n v="12327.84"/>
    <n v="1"/>
    <n v="19372.32"/>
    <n v="19372.32"/>
    <s v="SHIP REGION 7"/>
  </r>
  <r>
    <n v="57"/>
    <s v="CUSTID 51"/>
    <x v="0"/>
    <x v="1"/>
    <s v="REGION 5"/>
    <x v="4"/>
    <s v="PRODID 17"/>
    <s v="PRODTYPE 1"/>
    <s v="PRODMKT 3"/>
    <n v="18971"/>
    <n v="11762.02"/>
    <n v="4"/>
    <n v="16315.06"/>
    <n v="65260.24"/>
    <s v="SHIP REGION 2"/>
  </r>
  <r>
    <n v="58"/>
    <s v="CUSTID 129"/>
    <x v="0"/>
    <x v="3"/>
    <s v="REGION 8"/>
    <x v="3"/>
    <s v="PRODID 1"/>
    <s v="PRODTYPE 1"/>
    <s v="PRODMKT 3"/>
    <n v="16325"/>
    <n v="10611.25"/>
    <n v="1"/>
    <n v="13876.25"/>
    <n v="13876.25"/>
    <s v="SHIP REGION 1"/>
  </r>
  <r>
    <n v="59"/>
    <s v="CUSTID 194"/>
    <x v="0"/>
    <x v="0"/>
    <s v="REGION 8"/>
    <x v="3"/>
    <s v="PRODID 2"/>
    <s v="PRODTYPE 1"/>
    <s v="PRODMKT 1"/>
    <n v="11568"/>
    <n v="8097.6"/>
    <n v="5"/>
    <n v="11452.32"/>
    <n v="57261.599999999999"/>
    <s v="SHIP REGION 2"/>
  </r>
  <r>
    <n v="60"/>
    <s v="CUSTID 76"/>
    <x v="4"/>
    <x v="2"/>
    <s v="REGION 6"/>
    <x v="1"/>
    <s v="PRODID 13"/>
    <s v="PRODTYPE 4"/>
    <s v="PRODMKT 7"/>
    <n v="4269"/>
    <n v="2561.4"/>
    <n v="6"/>
    <n v="3970.1699999999996"/>
    <n v="23821.019999999997"/>
    <s v="SHIP REGION 2"/>
  </r>
  <r>
    <n v="61"/>
    <s v="CUSTID 92"/>
    <x v="3"/>
    <x v="4"/>
    <s v="REGION 7"/>
    <x v="2"/>
    <s v="PRODID 16"/>
    <s v="PRODTYPE 2"/>
    <s v="PRODMKT 3"/>
    <n v="13223"/>
    <n v="8991.64"/>
    <n v="4"/>
    <n v="11768.47"/>
    <n v="47073.88"/>
    <s v="SHIP REGION 7"/>
  </r>
  <r>
    <n v="62"/>
    <s v="CUSTID 69"/>
    <x v="0"/>
    <x v="2"/>
    <s v="REGION 8"/>
    <x v="2"/>
    <s v="PRODID 7"/>
    <s v="PRODTYPE 1"/>
    <s v="PRODMKT 4"/>
    <n v="19568"/>
    <n v="12327.84"/>
    <n v="7"/>
    <n v="16828.48"/>
    <n v="117799.36"/>
    <s v="SHIP REGION 4"/>
  </r>
  <r>
    <n v="63"/>
    <s v="CUSTID 180"/>
    <x v="4"/>
    <x v="4"/>
    <s v="REGION 7"/>
    <x v="3"/>
    <s v="PRODID 2"/>
    <s v="PRODTYPE 1"/>
    <s v="PRODMKT 1"/>
    <n v="11568"/>
    <n v="8097.6"/>
    <n v="9"/>
    <n v="10064.16"/>
    <n v="90577.44"/>
    <s v="SHIP REGION 2"/>
  </r>
  <r>
    <n v="64"/>
    <s v="CUSTID 25"/>
    <x v="0"/>
    <x v="4"/>
    <s v="REGION 3"/>
    <x v="2"/>
    <s v="PRODID 14"/>
    <s v="PRODTYPE 1"/>
    <s v="PRODMKT 3"/>
    <n v="24110"/>
    <n v="16153.7"/>
    <n v="6"/>
    <n v="22422.3"/>
    <n v="134533.79999999999"/>
    <s v="SHIP REGION 1"/>
  </r>
  <r>
    <n v="65"/>
    <s v="CUSTID 73"/>
    <x v="2"/>
    <x v="1"/>
    <s v="REGION 6"/>
    <x v="3"/>
    <s v="PRODID 4"/>
    <s v="PRODTYPE 4"/>
    <s v="PRODMKT 1"/>
    <n v="8989"/>
    <n v="5663.07"/>
    <n v="5"/>
    <n v="8179.9900000000007"/>
    <n v="40899.950000000004"/>
    <s v="SHIP REGION 4"/>
  </r>
  <r>
    <n v="66"/>
    <s v="CUSTID 49"/>
    <x v="3"/>
    <x v="2"/>
    <s v="REGION 2"/>
    <x v="3"/>
    <s v="PRODID 7"/>
    <s v="PRODTYPE 1"/>
    <s v="PRODMKT 4"/>
    <n v="19568"/>
    <n v="12327.84"/>
    <n v="6"/>
    <n v="17415.52"/>
    <n v="104493.12"/>
    <s v="SHIP REGION 5"/>
  </r>
  <r>
    <n v="67"/>
    <s v="CUSTID 87"/>
    <x v="0"/>
    <x v="0"/>
    <s v="REGION 3"/>
    <x v="1"/>
    <s v="PRODID 19"/>
    <s v="PRODTYPE 1"/>
    <s v="PRODMKT 4"/>
    <n v="9526"/>
    <n v="6572.94"/>
    <n v="3"/>
    <n v="8573.4"/>
    <n v="25720.199999999997"/>
    <s v="SHIP REGION 1"/>
  </r>
  <r>
    <n v="68"/>
    <s v="CUSTID 30"/>
    <x v="2"/>
    <x v="4"/>
    <s v="REGION 7"/>
    <x v="2"/>
    <s v="PRODID 4"/>
    <s v="PRODTYPE 4"/>
    <s v="PRODMKT 1"/>
    <n v="8989"/>
    <n v="5663.07"/>
    <n v="7"/>
    <n v="7820.43"/>
    <n v="54743.01"/>
    <s v="SHIP REGION 3"/>
  </r>
  <r>
    <n v="69"/>
    <s v="CUSTID 121"/>
    <x v="3"/>
    <x v="4"/>
    <s v="REGION 1"/>
    <x v="3"/>
    <s v="PRODID 10"/>
    <s v="PRODTYPE 2"/>
    <s v="PRODMKT 3"/>
    <n v="6690"/>
    <n v="4080.9"/>
    <n v="8"/>
    <n v="6288.5999999999995"/>
    <n v="50308.799999999996"/>
    <s v="SHIP REGION 6"/>
  </r>
  <r>
    <n v="70"/>
    <s v="CUSTID 175"/>
    <x v="2"/>
    <x v="0"/>
    <s v="REGION 5"/>
    <x v="3"/>
    <s v="PRODID 18"/>
    <s v="PRODTYPE 4"/>
    <s v="PRODMKT 5"/>
    <n v="24315"/>
    <n v="14589"/>
    <n v="2"/>
    <n v="22369.8"/>
    <n v="44739.6"/>
    <s v="SHIP REGION 4"/>
  </r>
  <r>
    <n v="71"/>
    <s v="CUSTID 168"/>
    <x v="1"/>
    <x v="4"/>
    <s v="REGION 2"/>
    <x v="4"/>
    <s v="PRODID 8"/>
    <s v="PRODTYPE 3"/>
    <s v="PRODMKT 4"/>
    <n v="2135"/>
    <n v="1174.25"/>
    <n v="3"/>
    <n v="1964.2"/>
    <n v="5892.6"/>
    <s v="SHIP REGION 6"/>
  </r>
  <r>
    <n v="72"/>
    <s v="CUSTID 45"/>
    <x v="0"/>
    <x v="2"/>
    <s v="REGION 1"/>
    <x v="2"/>
    <s v="PRODID 6"/>
    <s v="PRODTYPE 1"/>
    <s v="PRODMKT 1"/>
    <n v="20386"/>
    <n v="14270.2"/>
    <n v="9"/>
    <n v="18755.120000000003"/>
    <n v="168796.08000000002"/>
    <s v="SHIP REGION 1"/>
  </r>
  <r>
    <n v="73"/>
    <s v="CUSTID 93"/>
    <x v="0"/>
    <x v="1"/>
    <s v="REGION 7"/>
    <x v="2"/>
    <s v="PRODID 6"/>
    <s v="PRODTYPE 1"/>
    <s v="PRODMKT 1"/>
    <n v="20386"/>
    <n v="14270.2"/>
    <n v="4"/>
    <n v="18143.54"/>
    <n v="72574.16"/>
    <s v="SHIP REGION 7"/>
  </r>
  <r>
    <n v="74"/>
    <s v="CUSTID 70"/>
    <x v="1"/>
    <x v="2"/>
    <s v="REGION 6"/>
    <x v="2"/>
    <s v="PRODID 5"/>
    <s v="PRODTYPE 3"/>
    <s v="PRODMKT 3"/>
    <n v="16064"/>
    <n v="10762.88"/>
    <n v="1"/>
    <n v="14296.960000000001"/>
    <n v="14296.960000000001"/>
    <s v="SHIP REGION 1"/>
  </r>
  <r>
    <n v="75"/>
    <s v="CUSTID 119"/>
    <x v="2"/>
    <x v="0"/>
    <s v="REGION 7"/>
    <x v="3"/>
    <s v="PRODID 3"/>
    <s v="PRODTYPE 2"/>
    <s v="PRODMKT 2"/>
    <n v="22050"/>
    <n v="15435"/>
    <n v="1"/>
    <n v="20506.5"/>
    <n v="20506.5"/>
    <s v="SHIP REGION 3"/>
  </r>
  <r>
    <n v="76"/>
    <s v="CUSTID 154"/>
    <x v="2"/>
    <x v="2"/>
    <s v="REGION 5"/>
    <x v="3"/>
    <s v="PRODID 16"/>
    <s v="PRODTYPE 2"/>
    <s v="PRODMKT 3"/>
    <n v="13223"/>
    <n v="8991.64"/>
    <n v="2"/>
    <n v="11768.47"/>
    <n v="23536.94"/>
    <s v="SHIP REGION 2"/>
  </r>
  <r>
    <n v="77"/>
    <s v="CUSTID 99"/>
    <x v="0"/>
    <x v="1"/>
    <s v="REGION 6"/>
    <x v="2"/>
    <s v="PRODID 8"/>
    <s v="PRODTYPE 3"/>
    <s v="PRODMKT 4"/>
    <n v="2135"/>
    <n v="1174.25"/>
    <n v="8"/>
    <n v="2006.8999999999999"/>
    <n v="16055.199999999999"/>
    <s v="SHIP REGION 2"/>
  </r>
  <r>
    <n v="78"/>
    <s v="CUSTID 151"/>
    <x v="3"/>
    <x v="4"/>
    <s v="REGION 6"/>
    <x v="3"/>
    <s v="PRODID 11"/>
    <s v="PRODTYPE 1"/>
    <s v="PRODMKT 4"/>
    <n v="21670"/>
    <n v="15169"/>
    <n v="3"/>
    <n v="19503"/>
    <n v="58509"/>
    <s v="SHIP REGION 4"/>
  </r>
  <r>
    <n v="79"/>
    <s v="CUSTID 146"/>
    <x v="1"/>
    <x v="2"/>
    <s v="REGION 7"/>
    <x v="3"/>
    <s v="PRODID 11"/>
    <s v="PRODTYPE 1"/>
    <s v="PRODMKT 4"/>
    <n v="21670"/>
    <n v="15169"/>
    <n v="1"/>
    <n v="21236.6"/>
    <n v="21236.6"/>
    <s v="SHIP REGION 3"/>
  </r>
  <r>
    <n v="80"/>
    <s v="CUSTID 120"/>
    <x v="4"/>
    <x v="1"/>
    <s v="REGION 6"/>
    <x v="2"/>
    <s v="PRODID 7"/>
    <s v="PRODTYPE 1"/>
    <s v="PRODMKT 4"/>
    <n v="19568"/>
    <n v="12327.84"/>
    <n v="4"/>
    <n v="18393.919999999998"/>
    <n v="73575.679999999993"/>
    <s v="SHIP REGION 7"/>
  </r>
  <r>
    <n v="81"/>
    <s v="CUSTID 62"/>
    <x v="4"/>
    <x v="2"/>
    <s v="REGION 8"/>
    <x v="2"/>
    <s v="PRODID 10"/>
    <s v="PRODTYPE 2"/>
    <s v="PRODMKT 3"/>
    <n v="6690"/>
    <n v="4080.9"/>
    <n v="9"/>
    <n v="5887.2"/>
    <n v="52984.799999999996"/>
    <s v="SHIP REGION 5"/>
  </r>
  <r>
    <n v="82"/>
    <s v="CUSTID 103"/>
    <x v="3"/>
    <x v="4"/>
    <s v="REGION 8"/>
    <x v="1"/>
    <s v="PRODID 4"/>
    <s v="PRODTYPE 4"/>
    <s v="PRODMKT 1"/>
    <n v="8989"/>
    <n v="5663.07"/>
    <n v="3"/>
    <n v="8899.11"/>
    <n v="26697.33"/>
    <s v="SHIP REGION 3"/>
  </r>
  <r>
    <n v="83"/>
    <s v="CUSTID 190"/>
    <x v="4"/>
    <x v="4"/>
    <s v="REGION 4"/>
    <x v="2"/>
    <s v="PRODID 9"/>
    <s v="PRODTYPE 2"/>
    <s v="PRODMKT 5"/>
    <n v="3263"/>
    <n v="2186.21"/>
    <n v="2"/>
    <n v="2969.33"/>
    <n v="5938.66"/>
    <s v="SHIP REGION 3"/>
  </r>
  <r>
    <n v="84"/>
    <s v="CUSTID 35"/>
    <x v="0"/>
    <x v="2"/>
    <s v="REGION 6"/>
    <x v="1"/>
    <s v="PRODID 14"/>
    <s v="PRODTYPE 1"/>
    <s v="PRODMKT 3"/>
    <n v="24110"/>
    <n v="16153.7"/>
    <n v="9"/>
    <n v="21216.799999999999"/>
    <n v="190951.19999999998"/>
    <s v="SHIP REGION 8"/>
  </r>
  <r>
    <n v="85"/>
    <s v="CUSTID 40"/>
    <x v="4"/>
    <x v="0"/>
    <s v="REGION 7"/>
    <x v="3"/>
    <s v="PRODID 17"/>
    <s v="PRODTYPE 1"/>
    <s v="PRODMKT 3"/>
    <n v="18971"/>
    <n v="11762.02"/>
    <n v="1"/>
    <n v="17073.900000000001"/>
    <n v="17073.900000000001"/>
    <s v="SHIP REGION 1"/>
  </r>
  <r>
    <n v="86"/>
    <s v="CUSTID 103"/>
    <x v="3"/>
    <x v="4"/>
    <s v="REGION 8"/>
    <x v="4"/>
    <s v="PRODID 4"/>
    <s v="PRODTYPE 4"/>
    <s v="PRODMKT 1"/>
    <n v="8989"/>
    <n v="5663.07"/>
    <n v="3"/>
    <n v="8000.21"/>
    <n v="24000.63"/>
    <s v="SHIP REGION 4"/>
  </r>
  <r>
    <n v="87"/>
    <s v="CUSTID 98"/>
    <x v="0"/>
    <x v="1"/>
    <s v="REGION 1"/>
    <x v="1"/>
    <s v="PRODID 1"/>
    <s v="PRODTYPE 1"/>
    <s v="PRODMKT 3"/>
    <n v="16325"/>
    <n v="10611.25"/>
    <n v="5"/>
    <n v="14855.75"/>
    <n v="74278.75"/>
    <s v="SHIP REGION 1"/>
  </r>
  <r>
    <n v="88"/>
    <s v="CUSTID 165"/>
    <x v="4"/>
    <x v="2"/>
    <s v="REGION 5"/>
    <x v="2"/>
    <s v="PRODID 16"/>
    <s v="PRODTYPE 2"/>
    <s v="PRODMKT 3"/>
    <n v="13223"/>
    <n v="8991.64"/>
    <n v="5"/>
    <n v="11504.01"/>
    <n v="57520.05"/>
    <s v="SHIP REGION 5"/>
  </r>
  <r>
    <n v="89"/>
    <s v="CUSTID 97"/>
    <x v="2"/>
    <x v="4"/>
    <s v="REGION 8"/>
    <x v="4"/>
    <s v="PRODID 17"/>
    <s v="PRODTYPE 1"/>
    <s v="PRODMKT 3"/>
    <n v="18971"/>
    <n v="11762.02"/>
    <n v="6"/>
    <n v="16884.189999999999"/>
    <n v="101305.13999999998"/>
    <s v="SHIP REGION 6"/>
  </r>
  <r>
    <n v="90"/>
    <s v="CUSTID 172"/>
    <x v="1"/>
    <x v="0"/>
    <s v="REGION 2"/>
    <x v="1"/>
    <s v="PRODID 15"/>
    <s v="PRODTYPE 4"/>
    <s v="PRODMKT 5"/>
    <n v="10590"/>
    <n v="6671.7"/>
    <n v="6"/>
    <n v="9742.8000000000011"/>
    <n v="58456.800000000003"/>
    <s v="SHIP REGION 8"/>
  </r>
  <r>
    <n v="91"/>
    <s v="CUSTID 162"/>
    <x v="0"/>
    <x v="0"/>
    <s v="REGION 5"/>
    <x v="1"/>
    <s v="PRODID 6"/>
    <s v="PRODTYPE 1"/>
    <s v="PRODMKT 1"/>
    <n v="20386"/>
    <n v="14270.2"/>
    <n v="8"/>
    <n v="20182.14"/>
    <n v="161457.12"/>
    <s v="SHIP REGION 2"/>
  </r>
  <r>
    <n v="92"/>
    <s v="CUSTID 24"/>
    <x v="3"/>
    <x v="2"/>
    <s v="REGION 4"/>
    <x v="1"/>
    <s v="PRODID 13"/>
    <s v="PRODTYPE 4"/>
    <s v="PRODMKT 7"/>
    <n v="4269"/>
    <n v="2561.4"/>
    <n v="8"/>
    <n v="3756.72"/>
    <n v="30053.759999999998"/>
    <s v="SHIP REGION 4"/>
  </r>
  <r>
    <n v="93"/>
    <s v="CUSTID 71"/>
    <x v="1"/>
    <x v="0"/>
    <s v="REGION 8"/>
    <x v="3"/>
    <s v="PRODID 6"/>
    <s v="PRODTYPE 1"/>
    <s v="PRODMKT 1"/>
    <n v="20386"/>
    <n v="14270.2"/>
    <n v="3"/>
    <n v="19570.559999999998"/>
    <n v="58711.679999999993"/>
    <s v="SHIP REGION 8"/>
  </r>
  <r>
    <n v="94"/>
    <s v="CUSTID 199"/>
    <x v="4"/>
    <x v="4"/>
    <s v="REGION 6"/>
    <x v="3"/>
    <s v="PRODID 18"/>
    <s v="PRODTYPE 4"/>
    <s v="PRODMKT 5"/>
    <n v="24315"/>
    <n v="14589"/>
    <n v="6"/>
    <n v="23585.55"/>
    <n v="141513.29999999999"/>
    <s v="SHIP REGION 5"/>
  </r>
  <r>
    <n v="95"/>
    <s v="CUSTID 148"/>
    <x v="1"/>
    <x v="2"/>
    <s v="REGION 8"/>
    <x v="1"/>
    <s v="PRODID 9"/>
    <s v="PRODTYPE 2"/>
    <s v="PRODMKT 5"/>
    <n v="3263"/>
    <n v="2186.21"/>
    <n v="3"/>
    <n v="3099.85"/>
    <n v="9299.5499999999993"/>
    <s v="SHIP REGION 8"/>
  </r>
  <r>
    <n v="96"/>
    <s v="CUSTID 194"/>
    <x v="0"/>
    <x v="0"/>
    <s v="REGION 8"/>
    <x v="4"/>
    <s v="PRODID 5"/>
    <s v="PRODTYPE 3"/>
    <s v="PRODMKT 3"/>
    <n v="16064"/>
    <n v="10762.88"/>
    <n v="4"/>
    <n v="15260.8"/>
    <n v="61043.199999999997"/>
    <s v="SHIP REGION 8"/>
  </r>
  <r>
    <n v="97"/>
    <s v="CUSTID 80"/>
    <x v="1"/>
    <x v="2"/>
    <s v="REGION 3"/>
    <x v="2"/>
    <s v="PRODID 13"/>
    <s v="PRODTYPE 4"/>
    <s v="PRODMKT 7"/>
    <n v="4269"/>
    <n v="2561.4"/>
    <n v="6"/>
    <n v="3671.34"/>
    <n v="22028.04"/>
    <s v="SHIP REGION 8"/>
  </r>
  <r>
    <n v="98"/>
    <s v="CUSTID 87"/>
    <x v="0"/>
    <x v="0"/>
    <s v="REGION 3"/>
    <x v="1"/>
    <s v="PRODID 14"/>
    <s v="PRODTYPE 1"/>
    <s v="PRODMKT 3"/>
    <n v="24110"/>
    <n v="16153.7"/>
    <n v="1"/>
    <n v="23627.8"/>
    <n v="23627.8"/>
    <s v="SHIP REGION 2"/>
  </r>
  <r>
    <n v="99"/>
    <s v="CUSTID 4"/>
    <x v="3"/>
    <x v="3"/>
    <s v="REGION 2"/>
    <x v="3"/>
    <s v="PRODID 6"/>
    <s v="PRODTYPE 1"/>
    <s v="PRODMKT 1"/>
    <n v="20386"/>
    <n v="14270.2"/>
    <n v="7"/>
    <n v="17735.82"/>
    <n v="124150.73999999999"/>
    <s v="SHIP REGION 5"/>
  </r>
  <r>
    <n v="100"/>
    <s v="CUSTID 26"/>
    <x v="2"/>
    <x v="3"/>
    <s v="REGION 7"/>
    <x v="3"/>
    <s v="PRODID 15"/>
    <s v="PRODTYPE 4"/>
    <s v="PRODMKT 5"/>
    <n v="10590"/>
    <n v="6671.7"/>
    <n v="5"/>
    <n v="10378.199999999999"/>
    <n v="51890.999999999993"/>
    <s v="SHIP REGION 5"/>
  </r>
  <r>
    <n v="101"/>
    <s v="CUSTID 59"/>
    <x v="1"/>
    <x v="2"/>
    <s v="REGION 5"/>
    <x v="3"/>
    <s v="PRODID 18"/>
    <s v="PRODTYPE 4"/>
    <s v="PRODMKT 5"/>
    <n v="24315"/>
    <n v="14589"/>
    <n v="5"/>
    <n v="21397.200000000001"/>
    <n v="106986"/>
    <s v="SHIP REGION 1"/>
  </r>
  <r>
    <n v="102"/>
    <s v="CUSTID 197"/>
    <x v="0"/>
    <x v="0"/>
    <s v="REGION 4"/>
    <x v="3"/>
    <s v="PRODID 7"/>
    <s v="PRODTYPE 1"/>
    <s v="PRODMKT 4"/>
    <n v="19568"/>
    <n v="12327.84"/>
    <n v="9"/>
    <n v="18589.599999999999"/>
    <n v="167306.4"/>
    <s v="SHIP REGION 3"/>
  </r>
  <r>
    <n v="103"/>
    <s v="CUSTID 65"/>
    <x v="2"/>
    <x v="3"/>
    <s v="REGION 1"/>
    <x v="3"/>
    <s v="PRODID 11"/>
    <s v="PRODTYPE 1"/>
    <s v="PRODMKT 4"/>
    <n v="21670"/>
    <n v="15169"/>
    <n v="9"/>
    <n v="18419.5"/>
    <n v="165775.5"/>
    <s v="SHIP REGION 4"/>
  </r>
  <r>
    <n v="104"/>
    <s v="CUSTID 173"/>
    <x v="3"/>
    <x v="4"/>
    <s v="REGION 4"/>
    <x v="1"/>
    <s v="PRODID 16"/>
    <s v="PRODTYPE 2"/>
    <s v="PRODMKT 3"/>
    <n v="13223"/>
    <n v="8991.64"/>
    <n v="2"/>
    <n v="12958.539999999999"/>
    <n v="25917.079999999998"/>
    <s v="SHIP REGION 7"/>
  </r>
  <r>
    <n v="105"/>
    <s v="CUSTID 38"/>
    <x v="1"/>
    <x v="2"/>
    <s v="REGION 4"/>
    <x v="1"/>
    <s v="PRODID 7"/>
    <s v="PRODTYPE 1"/>
    <s v="PRODMKT 4"/>
    <n v="19568"/>
    <n v="12327.84"/>
    <n v="7"/>
    <n v="19176.64"/>
    <n v="134236.47999999998"/>
    <s v="SHIP REGION 5"/>
  </r>
  <r>
    <n v="106"/>
    <s v="CUSTID 144"/>
    <x v="4"/>
    <x v="4"/>
    <s v="REGION 6"/>
    <x v="2"/>
    <s v="PRODID 7"/>
    <s v="PRODTYPE 1"/>
    <s v="PRODMKT 4"/>
    <n v="19568"/>
    <n v="12327.84"/>
    <n v="4"/>
    <n v="18198.239999999998"/>
    <n v="72792.959999999992"/>
    <s v="SHIP REGION 8"/>
  </r>
  <r>
    <n v="107"/>
    <s v="CUSTID 91"/>
    <x v="1"/>
    <x v="3"/>
    <s v="REGION 7"/>
    <x v="2"/>
    <s v="PRODID 7"/>
    <s v="PRODTYPE 1"/>
    <s v="PRODMKT 4"/>
    <n v="19568"/>
    <n v="12327.84"/>
    <n v="2"/>
    <n v="19176.64"/>
    <n v="38353.279999999999"/>
    <s v="SHIP REGION 4"/>
  </r>
  <r>
    <n v="108"/>
    <s v="CUSTID 118"/>
    <x v="0"/>
    <x v="4"/>
    <s v="REGION 6"/>
    <x v="3"/>
    <s v="PRODID 15"/>
    <s v="PRODTYPE 4"/>
    <s v="PRODMKT 5"/>
    <n v="10590"/>
    <n v="6671.7"/>
    <n v="7"/>
    <n v="9001.5"/>
    <n v="63010.5"/>
    <s v="SHIP REGION 4"/>
  </r>
  <r>
    <n v="109"/>
    <s v="CUSTID 72"/>
    <x v="3"/>
    <x v="2"/>
    <s v="REGION 2"/>
    <x v="2"/>
    <s v="PRODID 6"/>
    <s v="PRODTYPE 1"/>
    <s v="PRODMKT 1"/>
    <n v="20386"/>
    <n v="14270.2"/>
    <n v="6"/>
    <n v="19774.419999999998"/>
    <n v="118646.51999999999"/>
    <s v="SHIP REGION 8"/>
  </r>
  <r>
    <n v="110"/>
    <s v="CUSTID 9"/>
    <x v="3"/>
    <x v="0"/>
    <s v="REGION 5"/>
    <x v="4"/>
    <s v="PRODID 6"/>
    <s v="PRODTYPE 1"/>
    <s v="PRODMKT 1"/>
    <n v="20386"/>
    <n v="14270.2"/>
    <n v="3"/>
    <n v="17939.68"/>
    <n v="53819.040000000001"/>
    <s v="SHIP REGION 2"/>
  </r>
  <r>
    <n v="111"/>
    <s v="CUSTID 123"/>
    <x v="2"/>
    <x v="1"/>
    <s v="REGION 4"/>
    <x v="3"/>
    <s v="PRODID 6"/>
    <s v="PRODTYPE 1"/>
    <s v="PRODMKT 1"/>
    <n v="20386"/>
    <n v="14270.2"/>
    <n v="4"/>
    <n v="19162.84"/>
    <n v="76651.360000000001"/>
    <s v="SHIP REGION 8"/>
  </r>
  <r>
    <n v="112"/>
    <s v="CUSTID 93"/>
    <x v="0"/>
    <x v="1"/>
    <s v="REGION 7"/>
    <x v="3"/>
    <s v="PRODID 14"/>
    <s v="PRODTYPE 1"/>
    <s v="PRODMKT 3"/>
    <n v="24110"/>
    <n v="16153.7"/>
    <n v="4"/>
    <n v="21216.799999999999"/>
    <n v="84867.199999999997"/>
    <s v="SHIP REGION 4"/>
  </r>
  <r>
    <n v="113"/>
    <s v="CUSTID 45"/>
    <x v="0"/>
    <x v="2"/>
    <s v="REGION 1"/>
    <x v="4"/>
    <s v="PRODID 5"/>
    <s v="PRODTYPE 3"/>
    <s v="PRODMKT 3"/>
    <n v="16064"/>
    <n v="10762.88"/>
    <n v="8"/>
    <n v="14778.880000000001"/>
    <n v="118231.04000000001"/>
    <s v="SHIP REGION 5"/>
  </r>
  <r>
    <n v="114"/>
    <s v="CUSTID 111"/>
    <x v="2"/>
    <x v="4"/>
    <s v="REGION 7"/>
    <x v="3"/>
    <s v="PRODID 1"/>
    <s v="PRODTYPE 1"/>
    <s v="PRODMKT 3"/>
    <n v="16325"/>
    <n v="10611.25"/>
    <n v="5"/>
    <n v="15508.75"/>
    <n v="77543.75"/>
    <s v="SHIP REGION 2"/>
  </r>
  <r>
    <n v="115"/>
    <s v="CUSTID 119"/>
    <x v="2"/>
    <x v="0"/>
    <s v="REGION 7"/>
    <x v="3"/>
    <s v="PRODID 12"/>
    <s v="PRODTYPE 3"/>
    <s v="PRODMKT 5"/>
    <n v="23078"/>
    <n v="14769.92"/>
    <n v="9"/>
    <n v="21000.98"/>
    <n v="189008.82"/>
    <s v="SHIP REGION 4"/>
  </r>
  <r>
    <n v="116"/>
    <s v="CUSTID 54"/>
    <x v="3"/>
    <x v="1"/>
    <s v="REGION 5"/>
    <x v="2"/>
    <s v="PRODID 10"/>
    <s v="PRODTYPE 2"/>
    <s v="PRODMKT 3"/>
    <n v="6690"/>
    <n v="4080.9"/>
    <n v="6"/>
    <n v="6087.9000000000005"/>
    <n v="36527.4"/>
    <s v="SHIP REGION 1"/>
  </r>
  <r>
    <n v="117"/>
    <s v="CUSTID 9"/>
    <x v="3"/>
    <x v="0"/>
    <s v="REGION 5"/>
    <x v="4"/>
    <s v="PRODID 16"/>
    <s v="PRODTYPE 2"/>
    <s v="PRODMKT 3"/>
    <n v="13223"/>
    <n v="8991.64"/>
    <n v="6"/>
    <n v="12826.31"/>
    <n v="76957.86"/>
    <s v="SHIP REGION 4"/>
  </r>
  <r>
    <n v="118"/>
    <s v="CUSTID 100"/>
    <x v="0"/>
    <x v="2"/>
    <s v="REGION 2"/>
    <x v="2"/>
    <s v="PRODID 20"/>
    <s v="PRODTYPE 4"/>
    <s v="PRODMKT 2"/>
    <n v="12004"/>
    <n v="8042.68"/>
    <n v="7"/>
    <n v="11403.8"/>
    <n v="79826.599999999991"/>
    <s v="SHIP REGION 3"/>
  </r>
  <r>
    <n v="119"/>
    <s v="CUSTID 113"/>
    <x v="0"/>
    <x v="4"/>
    <s v="REGION 2"/>
    <x v="3"/>
    <s v="PRODID 11"/>
    <s v="PRODTYPE 1"/>
    <s v="PRODMKT 4"/>
    <n v="21670"/>
    <n v="15169"/>
    <n v="7"/>
    <n v="20586.5"/>
    <n v="144105.5"/>
    <s v="SHIP REGION 8"/>
  </r>
  <r>
    <n v="120"/>
    <s v="CUSTID 193"/>
    <x v="2"/>
    <x v="0"/>
    <s v="REGION 2"/>
    <x v="1"/>
    <s v="PRODID 2"/>
    <s v="PRODTYPE 1"/>
    <s v="PRODMKT 1"/>
    <n v="11568"/>
    <n v="8097.6"/>
    <n v="6"/>
    <n v="10758.24"/>
    <n v="64549.440000000002"/>
    <s v="SHIP REGION 3"/>
  </r>
  <r>
    <n v="121"/>
    <s v="CUSTID 114"/>
    <x v="2"/>
    <x v="0"/>
    <s v="REGION 3"/>
    <x v="2"/>
    <s v="PRODID 3"/>
    <s v="PRODTYPE 2"/>
    <s v="PRODMKT 2"/>
    <n v="22050"/>
    <n v="15435"/>
    <n v="6"/>
    <n v="19404"/>
    <n v="116424"/>
    <s v="SHIP REGION 6"/>
  </r>
  <r>
    <n v="122"/>
    <s v="CUSTID 3"/>
    <x v="1"/>
    <x v="1"/>
    <s v="REGION 7"/>
    <x v="2"/>
    <s v="PRODID 4"/>
    <s v="PRODTYPE 4"/>
    <s v="PRODMKT 1"/>
    <n v="8989"/>
    <n v="5663.07"/>
    <n v="1"/>
    <n v="8539.5499999999993"/>
    <n v="8539.5499999999993"/>
    <s v="SHIP REGION 7"/>
  </r>
  <r>
    <n v="123"/>
    <s v="CUSTID 165"/>
    <x v="4"/>
    <x v="2"/>
    <s v="REGION 5"/>
    <x v="1"/>
    <s v="PRODID 11"/>
    <s v="PRODTYPE 1"/>
    <s v="PRODMKT 4"/>
    <n v="21670"/>
    <n v="15169"/>
    <n v="6"/>
    <n v="20153.099999999999"/>
    <n v="120918.59999999999"/>
    <s v="SHIP REGION 5"/>
  </r>
  <r>
    <n v="124"/>
    <s v="CUSTID 180"/>
    <x v="4"/>
    <x v="4"/>
    <s v="REGION 7"/>
    <x v="2"/>
    <s v="PRODID 5"/>
    <s v="PRODTYPE 3"/>
    <s v="PRODMKT 3"/>
    <n v="16064"/>
    <n v="10762.88"/>
    <n v="1"/>
    <n v="15582.08"/>
    <n v="15582.08"/>
    <s v="SHIP REGION 5"/>
  </r>
  <r>
    <n v="125"/>
    <s v="CUSTID 142"/>
    <x v="3"/>
    <x v="3"/>
    <s v="REGION 6"/>
    <x v="3"/>
    <s v="PRODID 1"/>
    <s v="PRODTYPE 1"/>
    <s v="PRODMKT 3"/>
    <n v="16325"/>
    <n v="10611.25"/>
    <n v="9"/>
    <n v="13876.25"/>
    <n v="124886.25"/>
    <s v="SHIP REGION 7"/>
  </r>
  <r>
    <n v="126"/>
    <s v="CUSTID 161"/>
    <x v="1"/>
    <x v="2"/>
    <s v="REGION 7"/>
    <x v="1"/>
    <s v="PRODID 2"/>
    <s v="PRODTYPE 1"/>
    <s v="PRODMKT 1"/>
    <n v="11568"/>
    <n v="8097.6"/>
    <n v="9"/>
    <n v="10526.880000000001"/>
    <n v="94741.920000000013"/>
    <s v="SHIP REGION 3"/>
  </r>
  <r>
    <n v="127"/>
    <s v="CUSTID 17"/>
    <x v="3"/>
    <x v="4"/>
    <s v="REGION 7"/>
    <x v="3"/>
    <s v="PRODID 7"/>
    <s v="PRODTYPE 1"/>
    <s v="PRODMKT 4"/>
    <n v="19568"/>
    <n v="12327.84"/>
    <n v="4"/>
    <n v="19176.64"/>
    <n v="76706.559999999998"/>
    <s v="SHIP REGION 3"/>
  </r>
  <r>
    <n v="128"/>
    <s v="CUSTID 71"/>
    <x v="1"/>
    <x v="0"/>
    <s v="REGION 8"/>
    <x v="4"/>
    <s v="PRODID 1"/>
    <s v="PRODTYPE 1"/>
    <s v="PRODMKT 3"/>
    <n v="16325"/>
    <n v="10611.25"/>
    <n v="8"/>
    <n v="14039.5"/>
    <n v="112316"/>
    <s v="SHIP REGION 1"/>
  </r>
  <r>
    <n v="129"/>
    <s v="CUSTID 61"/>
    <x v="0"/>
    <x v="0"/>
    <s v="REGION 2"/>
    <x v="3"/>
    <s v="PRODID 8"/>
    <s v="PRODTYPE 3"/>
    <s v="PRODMKT 4"/>
    <n v="2135"/>
    <n v="1174.25"/>
    <n v="7"/>
    <n v="1857.45"/>
    <n v="13002.15"/>
    <s v="SHIP REGION 4"/>
  </r>
  <r>
    <n v="130"/>
    <s v="CUSTID 193"/>
    <x v="2"/>
    <x v="0"/>
    <s v="REGION 2"/>
    <x v="4"/>
    <s v="PRODID 17"/>
    <s v="PRODTYPE 1"/>
    <s v="PRODMKT 3"/>
    <n v="18971"/>
    <n v="11762.02"/>
    <n v="1"/>
    <n v="18591.579999999998"/>
    <n v="18591.579999999998"/>
    <s v="SHIP REGION 7"/>
  </r>
  <r>
    <n v="131"/>
    <s v="CUSTID 80"/>
    <x v="1"/>
    <x v="2"/>
    <s v="REGION 3"/>
    <x v="4"/>
    <s v="PRODID 11"/>
    <s v="PRODTYPE 1"/>
    <s v="PRODMKT 4"/>
    <n v="21670"/>
    <n v="15169"/>
    <n v="6"/>
    <n v="19503"/>
    <n v="117018"/>
    <s v="SHIP REGION 3"/>
  </r>
  <r>
    <n v="132"/>
    <s v="CUSTID 162"/>
    <x v="0"/>
    <x v="0"/>
    <s v="REGION 5"/>
    <x v="1"/>
    <s v="PRODID 12"/>
    <s v="PRODTYPE 3"/>
    <s v="PRODMKT 5"/>
    <n v="23078"/>
    <n v="14769.92"/>
    <n v="9"/>
    <n v="22385.66"/>
    <n v="201470.94"/>
    <s v="SHIP REGION 7"/>
  </r>
  <r>
    <n v="133"/>
    <s v="CUSTID 89"/>
    <x v="1"/>
    <x v="2"/>
    <s v="REGION 5"/>
    <x v="1"/>
    <s v="PRODID 16"/>
    <s v="PRODTYPE 2"/>
    <s v="PRODMKT 3"/>
    <n v="13223"/>
    <n v="8991.64"/>
    <n v="9"/>
    <n v="12694.08"/>
    <n v="114246.72"/>
    <s v="SHIP REGION 3"/>
  </r>
  <r>
    <n v="134"/>
    <s v="CUSTID 81"/>
    <x v="0"/>
    <x v="1"/>
    <s v="REGION 3"/>
    <x v="1"/>
    <s v="PRODID 12"/>
    <s v="PRODTYPE 3"/>
    <s v="PRODMKT 5"/>
    <n v="23078"/>
    <n v="14769.92"/>
    <n v="3"/>
    <n v="20770.2"/>
    <n v="62310.600000000006"/>
    <s v="SHIP REGION 2"/>
  </r>
  <r>
    <n v="135"/>
    <s v="CUSTID 56"/>
    <x v="1"/>
    <x v="1"/>
    <s v="REGION 5"/>
    <x v="4"/>
    <s v="PRODID 18"/>
    <s v="PRODTYPE 4"/>
    <s v="PRODMKT 5"/>
    <n v="24315"/>
    <n v="14589"/>
    <n v="5"/>
    <n v="21397.200000000001"/>
    <n v="106986"/>
    <s v="SHIP REGION 2"/>
  </r>
  <r>
    <n v="136"/>
    <s v="CUSTID 31"/>
    <x v="2"/>
    <x v="2"/>
    <s v="REGION 7"/>
    <x v="4"/>
    <s v="PRODID 14"/>
    <s v="PRODTYPE 1"/>
    <s v="PRODMKT 3"/>
    <n v="24110"/>
    <n v="16153.7"/>
    <n v="2"/>
    <n v="20493.5"/>
    <n v="40987"/>
    <s v="SHIP REGION 5"/>
  </r>
  <r>
    <n v="137"/>
    <s v="CUSTID 170"/>
    <x v="3"/>
    <x v="4"/>
    <s v="REGION 2"/>
    <x v="2"/>
    <s v="PRODID 15"/>
    <s v="PRODTYPE 4"/>
    <s v="PRODMKT 5"/>
    <n v="10590"/>
    <n v="6671.7"/>
    <n v="6"/>
    <n v="9425.1"/>
    <n v="56550.600000000006"/>
    <s v="SHIP REGION 1"/>
  </r>
  <r>
    <n v="138"/>
    <s v="CUSTID 162"/>
    <x v="0"/>
    <x v="0"/>
    <s v="REGION 5"/>
    <x v="1"/>
    <s v="PRODID 8"/>
    <s v="PRODTYPE 3"/>
    <s v="PRODMKT 4"/>
    <n v="2135"/>
    <n v="1174.25"/>
    <n v="4"/>
    <n v="1857.45"/>
    <n v="7429.8"/>
    <s v="SHIP REGION 7"/>
  </r>
  <r>
    <n v="139"/>
    <s v="CUSTID 183"/>
    <x v="4"/>
    <x v="2"/>
    <s v="REGION 2"/>
    <x v="4"/>
    <s v="PRODID 19"/>
    <s v="PRODTYPE 1"/>
    <s v="PRODMKT 4"/>
    <n v="9526"/>
    <n v="6572.94"/>
    <n v="7"/>
    <n v="8478.14"/>
    <n v="59346.979999999996"/>
    <s v="SHIP REGION 6"/>
  </r>
  <r>
    <n v="140"/>
    <s v="CUSTID 116"/>
    <x v="4"/>
    <x v="3"/>
    <s v="REGION 1"/>
    <x v="1"/>
    <s v="PRODID 8"/>
    <s v="PRODTYPE 3"/>
    <s v="PRODMKT 4"/>
    <n v="2135"/>
    <n v="1174.25"/>
    <n v="1"/>
    <n v="1814.75"/>
    <n v="1814.75"/>
    <s v="SHIP REGION 5"/>
  </r>
  <r>
    <n v="141"/>
    <s v="CUSTID 130"/>
    <x v="1"/>
    <x v="2"/>
    <s v="REGION 6"/>
    <x v="1"/>
    <s v="PRODID 6"/>
    <s v="PRODTYPE 1"/>
    <s v="PRODMKT 1"/>
    <n v="20386"/>
    <n v="14270.2"/>
    <n v="7"/>
    <n v="18347.400000000001"/>
    <n v="128431.80000000002"/>
    <s v="SHIP REGION 8"/>
  </r>
  <r>
    <n v="142"/>
    <s v="CUSTID 4"/>
    <x v="3"/>
    <x v="3"/>
    <s v="REGION 2"/>
    <x v="2"/>
    <s v="PRODID 1"/>
    <s v="PRODTYPE 1"/>
    <s v="PRODMKT 3"/>
    <n v="16325"/>
    <n v="10611.25"/>
    <n v="5"/>
    <n v="15019"/>
    <n v="75095"/>
    <s v="SHIP REGION 6"/>
  </r>
  <r>
    <n v="143"/>
    <s v="CUSTID 45"/>
    <x v="0"/>
    <x v="2"/>
    <s v="REGION 1"/>
    <x v="3"/>
    <s v="PRODID 1"/>
    <s v="PRODTYPE 1"/>
    <s v="PRODMKT 3"/>
    <n v="16325"/>
    <n v="10611.25"/>
    <n v="3"/>
    <n v="15835.25"/>
    <n v="47505.75"/>
    <s v="SHIP REGION 6"/>
  </r>
  <r>
    <n v="144"/>
    <s v="CUSTID 20"/>
    <x v="0"/>
    <x v="4"/>
    <s v="REGION 3"/>
    <x v="1"/>
    <s v="PRODID 2"/>
    <s v="PRODTYPE 1"/>
    <s v="PRODMKT 1"/>
    <n v="11568"/>
    <n v="8097.6"/>
    <n v="6"/>
    <n v="11220.96"/>
    <n v="67325.759999999995"/>
    <s v="SHIP REGION 5"/>
  </r>
  <r>
    <n v="145"/>
    <s v="CUSTID 22"/>
    <x v="1"/>
    <x v="0"/>
    <s v="REGION 4"/>
    <x v="1"/>
    <s v="PRODID 17"/>
    <s v="PRODTYPE 1"/>
    <s v="PRODMKT 3"/>
    <n v="18971"/>
    <n v="11762.02"/>
    <n v="1"/>
    <n v="17643.03"/>
    <n v="17643.03"/>
    <s v="SHIP REGION 4"/>
  </r>
  <r>
    <n v="146"/>
    <s v="CUSTID 73"/>
    <x v="2"/>
    <x v="1"/>
    <s v="REGION 6"/>
    <x v="3"/>
    <s v="PRODID 20"/>
    <s v="PRODTYPE 4"/>
    <s v="PRODMKT 2"/>
    <n v="12004"/>
    <n v="8042.68"/>
    <n v="6"/>
    <n v="11163.72"/>
    <n v="66982.319999999992"/>
    <s v="SHIP REGION 3"/>
  </r>
  <r>
    <n v="147"/>
    <s v="CUSTID 54"/>
    <x v="3"/>
    <x v="1"/>
    <s v="REGION 5"/>
    <x v="1"/>
    <s v="PRODID 11"/>
    <s v="PRODTYPE 1"/>
    <s v="PRODMKT 4"/>
    <n v="21670"/>
    <n v="15169"/>
    <n v="4"/>
    <n v="19936.400000000001"/>
    <n v="79745.600000000006"/>
    <s v="SHIP REGION 8"/>
  </r>
  <r>
    <n v="148"/>
    <s v="CUSTID 116"/>
    <x v="4"/>
    <x v="3"/>
    <s v="REGION 1"/>
    <x v="4"/>
    <s v="PRODID 12"/>
    <s v="PRODTYPE 3"/>
    <s v="PRODMKT 5"/>
    <n v="23078"/>
    <n v="14769.92"/>
    <n v="8"/>
    <n v="21000.98"/>
    <n v="168007.84"/>
    <s v="SHIP REGION 5"/>
  </r>
  <r>
    <n v="149"/>
    <s v="CUSTID 22"/>
    <x v="1"/>
    <x v="0"/>
    <s v="REGION 4"/>
    <x v="1"/>
    <s v="PRODID 2"/>
    <s v="PRODTYPE 1"/>
    <s v="PRODMKT 1"/>
    <n v="11568"/>
    <n v="8097.6"/>
    <n v="3"/>
    <n v="10758.24"/>
    <n v="32274.720000000001"/>
    <s v="SHIP REGION 5"/>
  </r>
  <r>
    <n v="150"/>
    <s v="CUSTID 197"/>
    <x v="0"/>
    <x v="0"/>
    <s v="REGION 4"/>
    <x v="3"/>
    <s v="PRODID 4"/>
    <s v="PRODTYPE 4"/>
    <s v="PRODMKT 1"/>
    <n v="8989"/>
    <n v="5663.07"/>
    <n v="4"/>
    <n v="8719.33"/>
    <n v="34877.32"/>
    <s v="SHIP REGION 3"/>
  </r>
  <r>
    <n v="151"/>
    <s v="CUSTID 107"/>
    <x v="3"/>
    <x v="4"/>
    <s v="REGION 1"/>
    <x v="1"/>
    <s v="PRODID 19"/>
    <s v="PRODTYPE 1"/>
    <s v="PRODMKT 4"/>
    <n v="9526"/>
    <n v="6572.94"/>
    <n v="7"/>
    <n v="8287.6200000000008"/>
    <n v="58013.340000000004"/>
    <s v="SHIP REGION 5"/>
  </r>
  <r>
    <n v="152"/>
    <s v="CUSTID 69"/>
    <x v="0"/>
    <x v="2"/>
    <s v="REGION 8"/>
    <x v="3"/>
    <s v="PRODID 9"/>
    <s v="PRODTYPE 2"/>
    <s v="PRODMKT 5"/>
    <n v="3263"/>
    <n v="2186.21"/>
    <n v="7"/>
    <n v="2773.5499999999997"/>
    <n v="19414.849999999999"/>
    <s v="SHIP REGION 8"/>
  </r>
  <r>
    <n v="153"/>
    <s v="CUSTID 69"/>
    <x v="0"/>
    <x v="2"/>
    <s v="REGION 8"/>
    <x v="1"/>
    <s v="PRODID 8"/>
    <s v="PRODTYPE 3"/>
    <s v="PRODMKT 4"/>
    <n v="2135"/>
    <n v="1174.25"/>
    <n v="7"/>
    <n v="2049.6"/>
    <n v="14347.199999999999"/>
    <s v="SHIP REGION 8"/>
  </r>
  <r>
    <n v="154"/>
    <s v="CUSTID 189"/>
    <x v="2"/>
    <x v="1"/>
    <s v="REGION 8"/>
    <x v="3"/>
    <s v="PRODID 4"/>
    <s v="PRODTYPE 4"/>
    <s v="PRODMKT 1"/>
    <n v="8989"/>
    <n v="5663.07"/>
    <n v="6"/>
    <n v="8539.5499999999993"/>
    <n v="51237.299999999996"/>
    <s v="SHIP REGION 8"/>
  </r>
  <r>
    <n v="155"/>
    <s v="CUSTID 58"/>
    <x v="3"/>
    <x v="3"/>
    <s v="REGION 2"/>
    <x v="1"/>
    <s v="PRODID 7"/>
    <s v="PRODTYPE 1"/>
    <s v="PRODMKT 4"/>
    <n v="19568"/>
    <n v="12327.84"/>
    <n v="8"/>
    <n v="18393.919999999998"/>
    <n v="147151.35999999999"/>
    <s v="SHIP REGION 3"/>
  </r>
  <r>
    <n v="156"/>
    <s v="CUSTID 147"/>
    <x v="3"/>
    <x v="0"/>
    <s v="REGION 8"/>
    <x v="1"/>
    <s v="PRODID 7"/>
    <s v="PRODTYPE 1"/>
    <s v="PRODMKT 4"/>
    <n v="19568"/>
    <n v="12327.84"/>
    <n v="7"/>
    <n v="18198.239999999998"/>
    <n v="127387.68"/>
    <s v="SHIP REGION 7"/>
  </r>
  <r>
    <n v="157"/>
    <s v="CUSTID 92"/>
    <x v="3"/>
    <x v="4"/>
    <s v="REGION 7"/>
    <x v="1"/>
    <s v="PRODID 9"/>
    <s v="PRODTYPE 2"/>
    <s v="PRODMKT 5"/>
    <n v="3263"/>
    <n v="2186.21"/>
    <n v="3"/>
    <n v="3230.37"/>
    <n v="9691.11"/>
    <s v="SHIP REGION 7"/>
  </r>
  <r>
    <n v="158"/>
    <s v="CUSTID 180"/>
    <x v="4"/>
    <x v="4"/>
    <s v="REGION 7"/>
    <x v="3"/>
    <s v="PRODID 20"/>
    <s v="PRODTYPE 4"/>
    <s v="PRODMKT 2"/>
    <n v="12004"/>
    <n v="8042.68"/>
    <n v="8"/>
    <n v="11763.92"/>
    <n v="94111.360000000001"/>
    <s v="SHIP REGION 6"/>
  </r>
  <r>
    <n v="159"/>
    <s v="CUSTID 166"/>
    <x v="2"/>
    <x v="1"/>
    <s v="REGION 8"/>
    <x v="2"/>
    <s v="PRODID 14"/>
    <s v="PRODTYPE 1"/>
    <s v="PRODMKT 3"/>
    <n v="24110"/>
    <n v="16153.7"/>
    <n v="5"/>
    <n v="21940.100000000002"/>
    <n v="109700.50000000001"/>
    <s v="SHIP REGION 6"/>
  </r>
  <r>
    <n v="160"/>
    <s v="CUSTID 38"/>
    <x v="1"/>
    <x v="2"/>
    <s v="REGION 4"/>
    <x v="3"/>
    <s v="PRODID 6"/>
    <s v="PRODTYPE 1"/>
    <s v="PRODMKT 1"/>
    <n v="20386"/>
    <n v="14270.2"/>
    <n v="1"/>
    <n v="18958.98"/>
    <n v="18958.98"/>
    <s v="SHIP REGION 1"/>
  </r>
  <r>
    <n v="161"/>
    <s v="CUSTID 178"/>
    <x v="2"/>
    <x v="2"/>
    <s v="REGION 3"/>
    <x v="1"/>
    <s v="PRODID 16"/>
    <s v="PRODTYPE 2"/>
    <s v="PRODMKT 3"/>
    <n v="13223"/>
    <n v="8991.64"/>
    <n v="6"/>
    <n v="11900.7"/>
    <n v="71404.200000000012"/>
    <s v="SHIP REGION 2"/>
  </r>
  <r>
    <n v="162"/>
    <s v="CUSTID 193"/>
    <x v="2"/>
    <x v="0"/>
    <s v="REGION 2"/>
    <x v="4"/>
    <s v="PRODID 10"/>
    <s v="PRODTYPE 2"/>
    <s v="PRODMKT 3"/>
    <n v="6690"/>
    <n v="4080.9"/>
    <n v="7"/>
    <n v="5887.2"/>
    <n v="41210.400000000001"/>
    <s v="SHIP REGION 3"/>
  </r>
  <r>
    <n v="163"/>
    <s v="CUSTID 100"/>
    <x v="0"/>
    <x v="2"/>
    <s v="REGION 2"/>
    <x v="1"/>
    <s v="PRODID 15"/>
    <s v="PRODTYPE 4"/>
    <s v="PRODMKT 5"/>
    <n v="10590"/>
    <n v="6671.7"/>
    <n v="5"/>
    <n v="9319.2000000000007"/>
    <n v="46596"/>
    <s v="SHIP REGION 7"/>
  </r>
  <r>
    <n v="164"/>
    <s v="CUSTID 87"/>
    <x v="0"/>
    <x v="0"/>
    <s v="REGION 3"/>
    <x v="3"/>
    <s v="PRODID 19"/>
    <s v="PRODTYPE 1"/>
    <s v="PRODMKT 4"/>
    <n v="9526"/>
    <n v="6572.94"/>
    <n v="7"/>
    <n v="8573.4"/>
    <n v="60013.799999999996"/>
    <s v="SHIP REGION 7"/>
  </r>
  <r>
    <n v="165"/>
    <s v="CUSTID 30"/>
    <x v="2"/>
    <x v="4"/>
    <s v="REGION 7"/>
    <x v="3"/>
    <s v="PRODID 15"/>
    <s v="PRODTYPE 4"/>
    <s v="PRODMKT 5"/>
    <n v="10590"/>
    <n v="6671.7"/>
    <n v="1"/>
    <n v="9213.2999999999993"/>
    <n v="9213.2999999999993"/>
    <s v="SHIP REGION 1"/>
  </r>
  <r>
    <n v="166"/>
    <s v="CUSTID 134"/>
    <x v="1"/>
    <x v="2"/>
    <s v="REGION 5"/>
    <x v="1"/>
    <s v="PRODID 13"/>
    <s v="PRODTYPE 4"/>
    <s v="PRODMKT 7"/>
    <n v="4269"/>
    <n v="2561.4"/>
    <n v="7"/>
    <n v="3714.03"/>
    <n v="25998.210000000003"/>
    <s v="SHIP REGION 6"/>
  </r>
  <r>
    <n v="167"/>
    <s v="CUSTID 94"/>
    <x v="4"/>
    <x v="1"/>
    <s v="REGION 3"/>
    <x v="3"/>
    <s v="PRODID 2"/>
    <s v="PRODTYPE 1"/>
    <s v="PRODMKT 1"/>
    <n v="11568"/>
    <n v="8097.6"/>
    <n v="3"/>
    <n v="10179.84"/>
    <n v="30539.52"/>
    <s v="SHIP REGION 8"/>
  </r>
  <r>
    <n v="168"/>
    <s v="CUSTID 109"/>
    <x v="2"/>
    <x v="0"/>
    <s v="REGION 3"/>
    <x v="2"/>
    <s v="PRODID 18"/>
    <s v="PRODTYPE 4"/>
    <s v="PRODMKT 5"/>
    <n v="24315"/>
    <n v="14589"/>
    <n v="3"/>
    <n v="22612.949999999997"/>
    <n v="67838.849999999991"/>
    <s v="SHIP REGION 5"/>
  </r>
  <r>
    <n v="169"/>
    <s v="CUSTID 12"/>
    <x v="4"/>
    <x v="1"/>
    <s v="REGION 3"/>
    <x v="3"/>
    <s v="PRODID 15"/>
    <s v="PRODTYPE 4"/>
    <s v="PRODMKT 5"/>
    <n v="10590"/>
    <n v="6671.7"/>
    <n v="2"/>
    <n v="9213.2999999999993"/>
    <n v="18426.599999999999"/>
    <s v="SHIP REGION 6"/>
  </r>
  <r>
    <n v="170"/>
    <s v="CUSTID 177"/>
    <x v="2"/>
    <x v="4"/>
    <s v="REGION 7"/>
    <x v="2"/>
    <s v="PRODID 11"/>
    <s v="PRODTYPE 1"/>
    <s v="PRODMKT 4"/>
    <n v="21670"/>
    <n v="15169"/>
    <n v="5"/>
    <n v="21236.6"/>
    <n v="106183"/>
    <s v="SHIP REGION 6"/>
  </r>
  <r>
    <n v="171"/>
    <s v="CUSTID 105"/>
    <x v="2"/>
    <x v="1"/>
    <s v="REGION 2"/>
    <x v="2"/>
    <s v="PRODID 17"/>
    <s v="PRODTYPE 1"/>
    <s v="PRODMKT 3"/>
    <n v="18971"/>
    <n v="11762.02"/>
    <n v="5"/>
    <n v="16694.48"/>
    <n v="83472.399999999994"/>
    <s v="SHIP REGION 5"/>
  </r>
  <r>
    <n v="172"/>
    <s v="CUSTID 164"/>
    <x v="0"/>
    <x v="1"/>
    <s v="REGION 6"/>
    <x v="4"/>
    <s v="PRODID 15"/>
    <s v="PRODTYPE 4"/>
    <s v="PRODMKT 5"/>
    <n v="10590"/>
    <n v="6671.7"/>
    <n v="1"/>
    <n v="10484.1"/>
    <n v="10484.1"/>
    <s v="SHIP REGION 1"/>
  </r>
  <r>
    <n v="173"/>
    <s v="CUSTID 54"/>
    <x v="3"/>
    <x v="1"/>
    <s v="REGION 5"/>
    <x v="1"/>
    <s v="PRODID 2"/>
    <s v="PRODTYPE 1"/>
    <s v="PRODMKT 1"/>
    <n v="11568"/>
    <n v="8097.6"/>
    <n v="8"/>
    <n v="11452.32"/>
    <n v="91618.559999999998"/>
    <s v="SHIP REGION 7"/>
  </r>
  <r>
    <n v="174"/>
    <s v="CUSTID 148"/>
    <x v="1"/>
    <x v="2"/>
    <s v="REGION 8"/>
    <x v="3"/>
    <s v="PRODID 17"/>
    <s v="PRODTYPE 1"/>
    <s v="PRODMKT 3"/>
    <n v="18971"/>
    <n v="11762.02"/>
    <n v="8"/>
    <n v="17263.61"/>
    <n v="138108.88"/>
    <s v="SHIP REGION 4"/>
  </r>
  <r>
    <n v="175"/>
    <s v="CUSTID 40"/>
    <x v="4"/>
    <x v="0"/>
    <s v="REGION 7"/>
    <x v="1"/>
    <s v="PRODID 6"/>
    <s v="PRODTYPE 1"/>
    <s v="PRODMKT 1"/>
    <n v="20386"/>
    <n v="14270.2"/>
    <n v="7"/>
    <n v="19978.28"/>
    <n v="139847.96"/>
    <s v="SHIP REGION 3"/>
  </r>
  <r>
    <n v="176"/>
    <s v="CUSTID 90"/>
    <x v="1"/>
    <x v="0"/>
    <s v="REGION 5"/>
    <x v="3"/>
    <s v="PRODID 9"/>
    <s v="PRODTYPE 2"/>
    <s v="PRODMKT 5"/>
    <n v="3263"/>
    <n v="2186.21"/>
    <n v="9"/>
    <n v="3001.96"/>
    <n v="27017.64"/>
    <s v="SHIP REGION 3"/>
  </r>
  <r>
    <n v="177"/>
    <s v="CUSTID 100"/>
    <x v="0"/>
    <x v="2"/>
    <s v="REGION 2"/>
    <x v="1"/>
    <s v="PRODID 16"/>
    <s v="PRODTYPE 2"/>
    <s v="PRODMKT 3"/>
    <n v="13223"/>
    <n v="8991.64"/>
    <n v="3"/>
    <n v="11768.47"/>
    <n v="35305.409999999996"/>
    <s v="SHIP REGION 8"/>
  </r>
  <r>
    <n v="178"/>
    <s v="CUSTID 99"/>
    <x v="0"/>
    <x v="1"/>
    <s v="REGION 6"/>
    <x v="4"/>
    <s v="PRODID 7"/>
    <s v="PRODTYPE 1"/>
    <s v="PRODMKT 4"/>
    <n v="19568"/>
    <n v="12327.84"/>
    <n v="9"/>
    <n v="16632.8"/>
    <n v="149695.19999999998"/>
    <s v="SHIP REGION 5"/>
  </r>
  <r>
    <n v="179"/>
    <s v="CUSTID 27"/>
    <x v="4"/>
    <x v="4"/>
    <s v="REGION 3"/>
    <x v="2"/>
    <s v="PRODID 2"/>
    <s v="PRODTYPE 1"/>
    <s v="PRODMKT 1"/>
    <n v="11568"/>
    <n v="8097.6"/>
    <n v="9"/>
    <n v="10411.200000000001"/>
    <n v="93700.800000000003"/>
    <s v="SHIP REGION 4"/>
  </r>
  <r>
    <n v="180"/>
    <s v="CUSTID 79"/>
    <x v="4"/>
    <x v="0"/>
    <s v="REGION 6"/>
    <x v="1"/>
    <s v="PRODID 19"/>
    <s v="PRODTYPE 1"/>
    <s v="PRODMKT 4"/>
    <n v="9526"/>
    <n v="6572.94"/>
    <n v="9"/>
    <n v="8668.66"/>
    <n v="78017.94"/>
    <s v="SHIP REGION 2"/>
  </r>
  <r>
    <n v="181"/>
    <s v="CUSTID 43"/>
    <x v="2"/>
    <x v="4"/>
    <s v="REGION 4"/>
    <x v="1"/>
    <s v="PRODID 16"/>
    <s v="PRODTYPE 2"/>
    <s v="PRODMKT 3"/>
    <n v="13223"/>
    <n v="8991.64"/>
    <n v="2"/>
    <n v="11900.7"/>
    <n v="23801.4"/>
    <s v="SHIP REGION 4"/>
  </r>
  <r>
    <n v="182"/>
    <s v="CUSTID 184"/>
    <x v="3"/>
    <x v="3"/>
    <s v="REGION 5"/>
    <x v="2"/>
    <s v="PRODID 5"/>
    <s v="PRODTYPE 3"/>
    <s v="PRODMKT 3"/>
    <n v="16064"/>
    <n v="10762.88"/>
    <n v="7"/>
    <n v="15100.16"/>
    <n v="105701.12"/>
    <s v="SHIP REGION 1"/>
  </r>
  <r>
    <n v="183"/>
    <s v="CUSTID 58"/>
    <x v="3"/>
    <x v="3"/>
    <s v="REGION 2"/>
    <x v="2"/>
    <s v="PRODID 14"/>
    <s v="PRODTYPE 1"/>
    <s v="PRODMKT 3"/>
    <n v="24110"/>
    <n v="16153.7"/>
    <n v="6"/>
    <n v="20734.599999999999"/>
    <n v="124407.59999999999"/>
    <s v="SHIP REGION 3"/>
  </r>
  <r>
    <n v="184"/>
    <s v="CUSTID 65"/>
    <x v="2"/>
    <x v="3"/>
    <s v="REGION 1"/>
    <x v="1"/>
    <s v="PRODID 4"/>
    <s v="PRODTYPE 4"/>
    <s v="PRODMKT 1"/>
    <n v="8989"/>
    <n v="5663.07"/>
    <n v="7"/>
    <n v="7910.32"/>
    <n v="55372.24"/>
    <s v="SHIP REGION 7"/>
  </r>
  <r>
    <n v="185"/>
    <s v="CUSTID 54"/>
    <x v="3"/>
    <x v="1"/>
    <s v="REGION 5"/>
    <x v="3"/>
    <s v="PRODID 19"/>
    <s v="PRODTYPE 1"/>
    <s v="PRODMKT 4"/>
    <n v="9526"/>
    <n v="6572.94"/>
    <n v="9"/>
    <n v="9335.48"/>
    <n v="84019.319999999992"/>
    <s v="SHIP REGION 8"/>
  </r>
  <r>
    <n v="186"/>
    <s v="CUSTID 65"/>
    <x v="2"/>
    <x v="3"/>
    <s v="REGION 1"/>
    <x v="3"/>
    <s v="PRODID 9"/>
    <s v="PRODTYPE 2"/>
    <s v="PRODMKT 5"/>
    <n v="3263"/>
    <n v="2186.21"/>
    <n v="3"/>
    <n v="3197.74"/>
    <n v="9593.2199999999993"/>
    <s v="SHIP REGION 1"/>
  </r>
  <r>
    <n v="187"/>
    <s v="CUSTID 39"/>
    <x v="4"/>
    <x v="3"/>
    <s v="REGION 1"/>
    <x v="3"/>
    <s v="PRODID 12"/>
    <s v="PRODTYPE 3"/>
    <s v="PRODMKT 5"/>
    <n v="23078"/>
    <n v="14769.92"/>
    <n v="1"/>
    <n v="22385.66"/>
    <n v="22385.66"/>
    <s v="SHIP REGION 4"/>
  </r>
  <r>
    <n v="188"/>
    <s v="CUSTID 102"/>
    <x v="0"/>
    <x v="1"/>
    <s v="REGION 7"/>
    <x v="3"/>
    <s v="PRODID 5"/>
    <s v="PRODTYPE 3"/>
    <s v="PRODMKT 3"/>
    <n v="16064"/>
    <n v="10762.88"/>
    <n v="8"/>
    <n v="13975.68"/>
    <n v="111805.44"/>
    <s v="SHIP REGION 7"/>
  </r>
  <r>
    <n v="189"/>
    <s v="CUSTID 150"/>
    <x v="2"/>
    <x v="1"/>
    <s v="REGION 6"/>
    <x v="1"/>
    <s v="PRODID 20"/>
    <s v="PRODTYPE 4"/>
    <s v="PRODMKT 2"/>
    <n v="12004"/>
    <n v="8042.68"/>
    <n v="6"/>
    <n v="11283.76"/>
    <n v="67702.559999999998"/>
    <s v="SHIP REGION 5"/>
  </r>
  <r>
    <n v="190"/>
    <s v="CUSTID 172"/>
    <x v="1"/>
    <x v="0"/>
    <s v="REGION 2"/>
    <x v="2"/>
    <s v="PRODID 10"/>
    <s v="PRODTYPE 2"/>
    <s v="PRODMKT 3"/>
    <n v="6690"/>
    <n v="4080.9"/>
    <n v="4"/>
    <n v="5686.5"/>
    <n v="22746"/>
    <s v="SHIP REGION 3"/>
  </r>
  <r>
    <n v="191"/>
    <s v="CUSTID 86"/>
    <x v="4"/>
    <x v="4"/>
    <s v="REGION 3"/>
    <x v="2"/>
    <s v="PRODID 2"/>
    <s v="PRODTYPE 1"/>
    <s v="PRODMKT 1"/>
    <n v="11568"/>
    <n v="8097.6"/>
    <n v="1"/>
    <n v="11220.96"/>
    <n v="11220.96"/>
    <s v="SHIP REGION 3"/>
  </r>
  <r>
    <n v="192"/>
    <s v="CUSTID 198"/>
    <x v="1"/>
    <x v="4"/>
    <s v="REGION 4"/>
    <x v="4"/>
    <s v="PRODID 13"/>
    <s v="PRODTYPE 4"/>
    <s v="PRODMKT 7"/>
    <n v="4269"/>
    <n v="2561.4"/>
    <n v="5"/>
    <n v="4183.62"/>
    <n v="20918.099999999999"/>
    <s v="SHIP REGION 7"/>
  </r>
  <r>
    <n v="193"/>
    <s v="CUSTID 57"/>
    <x v="4"/>
    <x v="3"/>
    <s v="REGION 5"/>
    <x v="4"/>
    <s v="PRODID 1"/>
    <s v="PRODTYPE 1"/>
    <s v="PRODMKT 3"/>
    <n v="16325"/>
    <n v="10611.25"/>
    <n v="8"/>
    <n v="15672"/>
    <n v="125376"/>
    <s v="SHIP REGION 6"/>
  </r>
  <r>
    <n v="194"/>
    <s v="CUSTID 96"/>
    <x v="3"/>
    <x v="2"/>
    <s v="REGION 1"/>
    <x v="1"/>
    <s v="PRODID 1"/>
    <s v="PRODTYPE 1"/>
    <s v="PRODMKT 3"/>
    <n v="16325"/>
    <n v="10611.25"/>
    <n v="5"/>
    <n v="14039.5"/>
    <n v="70197.5"/>
    <s v="SHIP REGION 6"/>
  </r>
  <r>
    <n v="195"/>
    <s v="CUSTID 100"/>
    <x v="0"/>
    <x v="2"/>
    <s v="REGION 2"/>
    <x v="1"/>
    <s v="PRODID 16"/>
    <s v="PRODTYPE 2"/>
    <s v="PRODMKT 3"/>
    <n v="13223"/>
    <n v="8991.64"/>
    <n v="9"/>
    <n v="12826.31"/>
    <n v="115436.79"/>
    <s v="SHIP REGION 3"/>
  </r>
  <r>
    <n v="196"/>
    <s v="CUSTID 114"/>
    <x v="2"/>
    <x v="0"/>
    <s v="REGION 3"/>
    <x v="1"/>
    <s v="PRODID 8"/>
    <s v="PRODTYPE 3"/>
    <s v="PRODMKT 4"/>
    <n v="2135"/>
    <n v="1174.25"/>
    <n v="4"/>
    <n v="1942.8500000000001"/>
    <n v="7771.4000000000005"/>
    <s v="SHIP REGION 6"/>
  </r>
  <r>
    <n v="197"/>
    <s v="CUSTID 24"/>
    <x v="3"/>
    <x v="2"/>
    <s v="REGION 4"/>
    <x v="2"/>
    <s v="PRODID 20"/>
    <s v="PRODTYPE 4"/>
    <s v="PRODMKT 2"/>
    <n v="12004"/>
    <n v="8042.68"/>
    <n v="3"/>
    <n v="10923.640000000001"/>
    <n v="32770.920000000006"/>
    <s v="SHIP REGION 8"/>
  </r>
  <r>
    <n v="198"/>
    <s v="CUSTID 149"/>
    <x v="1"/>
    <x v="0"/>
    <s v="REGION 1"/>
    <x v="1"/>
    <s v="PRODID 4"/>
    <s v="PRODTYPE 4"/>
    <s v="PRODMKT 1"/>
    <n v="8989"/>
    <n v="5663.07"/>
    <n v="3"/>
    <n v="7730.54"/>
    <n v="23191.62"/>
    <s v="SHIP REGION 6"/>
  </r>
  <r>
    <n v="199"/>
    <s v="CUSTID 153"/>
    <x v="1"/>
    <x v="2"/>
    <s v="REGION 2"/>
    <x v="4"/>
    <s v="PRODID 9"/>
    <s v="PRODTYPE 2"/>
    <s v="PRODMKT 5"/>
    <n v="3263"/>
    <n v="2186.21"/>
    <n v="1"/>
    <n v="2969.33"/>
    <n v="2969.33"/>
    <s v="SHIP REGION 7"/>
  </r>
  <r>
    <n v="200"/>
    <s v="CUSTID 124"/>
    <x v="4"/>
    <x v="0"/>
    <s v="REGION 1"/>
    <x v="4"/>
    <s v="PRODID 13"/>
    <s v="PRODTYPE 4"/>
    <s v="PRODMKT 7"/>
    <n v="4269"/>
    <n v="2561.4"/>
    <n v="1"/>
    <n v="4183.62"/>
    <n v="4183.62"/>
    <s v="SHIP REGION 4"/>
  </r>
  <r>
    <n v="201"/>
    <s v="CUSTID 4"/>
    <x v="3"/>
    <x v="3"/>
    <s v="REGION 2"/>
    <x v="3"/>
    <s v="PRODID 6"/>
    <s v="PRODTYPE 1"/>
    <s v="PRODMKT 1"/>
    <n v="20386"/>
    <n v="14270.2"/>
    <n v="6"/>
    <n v="18755.120000000003"/>
    <n v="112530.72000000002"/>
    <s v="SHIP REGION 7"/>
  </r>
  <r>
    <n v="202"/>
    <s v="CUSTID 128"/>
    <x v="1"/>
    <x v="1"/>
    <s v="REGION 1"/>
    <x v="4"/>
    <s v="PRODID 3"/>
    <s v="PRODTYPE 2"/>
    <s v="PRODMKT 2"/>
    <n v="22050"/>
    <n v="15435"/>
    <n v="8"/>
    <n v="19624.5"/>
    <n v="156996"/>
    <s v="SHIP REGION 6"/>
  </r>
  <r>
    <n v="203"/>
    <s v="CUSTID 129"/>
    <x v="0"/>
    <x v="3"/>
    <s v="REGION 8"/>
    <x v="3"/>
    <s v="PRODID 12"/>
    <s v="PRODTYPE 3"/>
    <s v="PRODMKT 5"/>
    <n v="23078"/>
    <n v="14769.92"/>
    <n v="3"/>
    <n v="21231.760000000002"/>
    <n v="63695.280000000006"/>
    <s v="SHIP REGION 5"/>
  </r>
  <r>
    <n v="204"/>
    <s v="CUSTID 193"/>
    <x v="2"/>
    <x v="0"/>
    <s v="REGION 2"/>
    <x v="2"/>
    <s v="PRODID 14"/>
    <s v="PRODTYPE 1"/>
    <s v="PRODMKT 3"/>
    <n v="24110"/>
    <n v="16153.7"/>
    <n v="6"/>
    <n v="20975.7"/>
    <n v="125854.20000000001"/>
    <s v="SHIP REGION 2"/>
  </r>
  <r>
    <n v="205"/>
    <s v="CUSTID 164"/>
    <x v="0"/>
    <x v="1"/>
    <s v="REGION 6"/>
    <x v="3"/>
    <s v="PRODID 20"/>
    <s v="PRODTYPE 4"/>
    <s v="PRODMKT 2"/>
    <n v="12004"/>
    <n v="8042.68"/>
    <n v="1"/>
    <n v="10923.640000000001"/>
    <n v="10923.640000000001"/>
    <s v="SHIP REGION 6"/>
  </r>
  <r>
    <n v="206"/>
    <s v="CUSTID 122"/>
    <x v="4"/>
    <x v="4"/>
    <s v="REGION 5"/>
    <x v="3"/>
    <s v="PRODID 11"/>
    <s v="PRODTYPE 1"/>
    <s v="PRODMKT 4"/>
    <n v="21670"/>
    <n v="15169"/>
    <n v="3"/>
    <n v="20153.099999999999"/>
    <n v="60459.299999999996"/>
    <s v="SHIP REGION 4"/>
  </r>
  <r>
    <n v="207"/>
    <s v="CUSTID 131"/>
    <x v="1"/>
    <x v="2"/>
    <s v="REGION 4"/>
    <x v="3"/>
    <s v="PRODID 8"/>
    <s v="PRODTYPE 3"/>
    <s v="PRODMKT 4"/>
    <n v="2135"/>
    <n v="1174.25"/>
    <n v="3"/>
    <n v="2006.8999999999999"/>
    <n v="6020.7"/>
    <s v="SHIP REGION 8"/>
  </r>
  <r>
    <n v="208"/>
    <s v="CUSTID 132"/>
    <x v="0"/>
    <x v="4"/>
    <s v="REGION 1"/>
    <x v="4"/>
    <s v="PRODID 13"/>
    <s v="PRODTYPE 4"/>
    <s v="PRODMKT 7"/>
    <n v="4269"/>
    <n v="2561.4"/>
    <n v="3"/>
    <n v="3799.41"/>
    <n v="11398.23"/>
    <s v="SHIP REGION 6"/>
  </r>
  <r>
    <n v="209"/>
    <s v="CUSTID 141"/>
    <x v="2"/>
    <x v="3"/>
    <s v="REGION 2"/>
    <x v="2"/>
    <s v="PRODID 2"/>
    <s v="PRODTYPE 1"/>
    <s v="PRODMKT 1"/>
    <n v="11568"/>
    <n v="8097.6"/>
    <n v="6"/>
    <n v="10295.52"/>
    <n v="61773.120000000003"/>
    <s v="SHIP REGION 7"/>
  </r>
  <r>
    <n v="210"/>
    <s v="CUSTID 7"/>
    <x v="4"/>
    <x v="4"/>
    <s v="REGION 2"/>
    <x v="4"/>
    <s v="PRODID 13"/>
    <s v="PRODTYPE 4"/>
    <s v="PRODMKT 7"/>
    <n v="4269"/>
    <n v="2561.4"/>
    <n v="9"/>
    <n v="3628.65"/>
    <n v="32657.850000000002"/>
    <s v="SHIP REGION 3"/>
  </r>
  <r>
    <n v="211"/>
    <s v="CUSTID 45"/>
    <x v="0"/>
    <x v="2"/>
    <s v="REGION 1"/>
    <x v="1"/>
    <s v="PRODID 1"/>
    <s v="PRODTYPE 1"/>
    <s v="PRODMKT 3"/>
    <n v="16325"/>
    <n v="10611.25"/>
    <n v="5"/>
    <n v="14692.5"/>
    <n v="73462.5"/>
    <s v="SHIP REGION 2"/>
  </r>
  <r>
    <n v="212"/>
    <s v="CUSTID 25"/>
    <x v="0"/>
    <x v="4"/>
    <s v="REGION 3"/>
    <x v="2"/>
    <s v="PRODID 7"/>
    <s v="PRODTYPE 1"/>
    <s v="PRODMKT 4"/>
    <n v="19568"/>
    <n v="12327.84"/>
    <n v="5"/>
    <n v="18980.96"/>
    <n v="94904.799999999988"/>
    <s v="SHIP REGION 8"/>
  </r>
  <r>
    <n v="213"/>
    <s v="CUSTID 133"/>
    <x v="4"/>
    <x v="0"/>
    <s v="REGION 3"/>
    <x v="1"/>
    <s v="PRODID 17"/>
    <s v="PRODTYPE 1"/>
    <s v="PRODMKT 3"/>
    <n v="18971"/>
    <n v="11762.02"/>
    <n v="3"/>
    <n v="18212.16"/>
    <n v="54636.479999999996"/>
    <s v="SHIP REGION 2"/>
  </r>
  <r>
    <n v="214"/>
    <s v="CUSTID 60"/>
    <x v="0"/>
    <x v="3"/>
    <s v="REGION 2"/>
    <x v="3"/>
    <s v="PRODID 14"/>
    <s v="PRODTYPE 1"/>
    <s v="PRODMKT 3"/>
    <n v="24110"/>
    <n v="16153.7"/>
    <n v="3"/>
    <n v="23627.8"/>
    <n v="70883.399999999994"/>
    <s v="SHIP REGION 4"/>
  </r>
  <r>
    <n v="215"/>
    <s v="CUSTID 55"/>
    <x v="3"/>
    <x v="0"/>
    <s v="REGION 6"/>
    <x v="1"/>
    <s v="PRODID 17"/>
    <s v="PRODTYPE 1"/>
    <s v="PRODMKT 3"/>
    <n v="18971"/>
    <n v="11762.02"/>
    <n v="2"/>
    <n v="16884.189999999999"/>
    <n v="33768.379999999997"/>
    <s v="SHIP REGION 1"/>
  </r>
  <r>
    <n v="216"/>
    <s v="CUSTID 76"/>
    <x v="4"/>
    <x v="2"/>
    <s v="REGION 6"/>
    <x v="2"/>
    <s v="PRODID 13"/>
    <s v="PRODTYPE 4"/>
    <s v="PRODMKT 7"/>
    <n v="4269"/>
    <n v="2561.4"/>
    <n v="2"/>
    <n v="3628.65"/>
    <n v="7257.3"/>
    <s v="SHIP REGION 8"/>
  </r>
  <r>
    <n v="217"/>
    <s v="CUSTID 4"/>
    <x v="3"/>
    <x v="3"/>
    <s v="REGION 2"/>
    <x v="1"/>
    <s v="PRODID 11"/>
    <s v="PRODTYPE 1"/>
    <s v="PRODMKT 4"/>
    <n v="21670"/>
    <n v="15169"/>
    <n v="6"/>
    <n v="18636.2"/>
    <n v="111817.20000000001"/>
    <s v="SHIP REGION 5"/>
  </r>
  <r>
    <n v="218"/>
    <s v="CUSTID 62"/>
    <x v="4"/>
    <x v="2"/>
    <s v="REGION 8"/>
    <x v="3"/>
    <s v="PRODID 3"/>
    <s v="PRODTYPE 2"/>
    <s v="PRODMKT 2"/>
    <n v="22050"/>
    <n v="15435"/>
    <n v="1"/>
    <n v="18963"/>
    <n v="18963"/>
    <s v="SHIP REGION 7"/>
  </r>
  <r>
    <n v="219"/>
    <s v="CUSTID 91"/>
    <x v="1"/>
    <x v="3"/>
    <s v="REGION 7"/>
    <x v="1"/>
    <s v="PRODID 18"/>
    <s v="PRODTYPE 4"/>
    <s v="PRODMKT 5"/>
    <n v="24315"/>
    <n v="14589"/>
    <n v="2"/>
    <n v="21640.35"/>
    <n v="43280.7"/>
    <s v="SHIP REGION 7"/>
  </r>
  <r>
    <n v="220"/>
    <s v="CUSTID 174"/>
    <x v="4"/>
    <x v="2"/>
    <s v="REGION 2"/>
    <x v="4"/>
    <s v="PRODID 5"/>
    <s v="PRODTYPE 3"/>
    <s v="PRODMKT 3"/>
    <n v="16064"/>
    <n v="10762.88"/>
    <n v="8"/>
    <n v="14296.960000000001"/>
    <n v="114375.68000000001"/>
    <s v="SHIP REGION 6"/>
  </r>
  <r>
    <n v="221"/>
    <s v="CUSTID 106"/>
    <x v="4"/>
    <x v="2"/>
    <s v="REGION 5"/>
    <x v="4"/>
    <s v="PRODID 4"/>
    <s v="PRODTYPE 4"/>
    <s v="PRODMKT 1"/>
    <n v="8989"/>
    <n v="5663.07"/>
    <n v="3"/>
    <n v="8269.880000000001"/>
    <n v="24809.640000000003"/>
    <s v="SHIP REGION 1"/>
  </r>
  <r>
    <n v="222"/>
    <s v="CUSTID 33"/>
    <x v="4"/>
    <x v="4"/>
    <s v="REGION 8"/>
    <x v="3"/>
    <s v="PRODID 3"/>
    <s v="PRODTYPE 2"/>
    <s v="PRODMKT 2"/>
    <n v="22050"/>
    <n v="15435"/>
    <n v="9"/>
    <n v="20727"/>
    <n v="186543"/>
    <s v="SHIP REGION 6"/>
  </r>
  <r>
    <n v="223"/>
    <s v="CUSTID 30"/>
    <x v="2"/>
    <x v="4"/>
    <s v="REGION 7"/>
    <x v="4"/>
    <s v="PRODID 1"/>
    <s v="PRODTYPE 1"/>
    <s v="PRODMKT 3"/>
    <n v="16325"/>
    <n v="10611.25"/>
    <n v="1"/>
    <n v="15182.249999999998"/>
    <n v="15182.249999999998"/>
    <s v="SHIP REGION 5"/>
  </r>
  <r>
    <n v="224"/>
    <s v="CUSTID 8"/>
    <x v="1"/>
    <x v="2"/>
    <s v="REGION 4"/>
    <x v="2"/>
    <s v="PRODID 13"/>
    <s v="PRODTYPE 4"/>
    <s v="PRODMKT 7"/>
    <n v="4269"/>
    <n v="2561.4"/>
    <n v="4"/>
    <n v="3799.41"/>
    <n v="15197.64"/>
    <s v="SHIP REGION 4"/>
  </r>
  <r>
    <n v="225"/>
    <s v="CUSTID 164"/>
    <x v="0"/>
    <x v="1"/>
    <s v="REGION 6"/>
    <x v="3"/>
    <s v="PRODID 1"/>
    <s v="PRODTYPE 1"/>
    <s v="PRODMKT 3"/>
    <n v="16325"/>
    <n v="10611.25"/>
    <n v="6"/>
    <n v="15835.25"/>
    <n v="95011.5"/>
    <s v="SHIP REGION 8"/>
  </r>
  <r>
    <n v="226"/>
    <s v="CUSTID 191"/>
    <x v="3"/>
    <x v="1"/>
    <s v="REGION 3"/>
    <x v="1"/>
    <s v="PRODID 20"/>
    <s v="PRODTYPE 4"/>
    <s v="PRODMKT 2"/>
    <n v="12004"/>
    <n v="8042.68"/>
    <n v="1"/>
    <n v="11763.92"/>
    <n v="11763.92"/>
    <s v="SHIP REGION 4"/>
  </r>
  <r>
    <n v="227"/>
    <s v="CUSTID 23"/>
    <x v="3"/>
    <x v="0"/>
    <s v="REGION 4"/>
    <x v="2"/>
    <s v="PRODID 20"/>
    <s v="PRODTYPE 4"/>
    <s v="PRODMKT 2"/>
    <n v="12004"/>
    <n v="8042.68"/>
    <n v="6"/>
    <n v="11523.84"/>
    <n v="69143.040000000008"/>
    <s v="SHIP REGION 8"/>
  </r>
  <r>
    <n v="228"/>
    <s v="CUSTID 50"/>
    <x v="0"/>
    <x v="2"/>
    <s v="REGION 8"/>
    <x v="2"/>
    <s v="PRODID 2"/>
    <s v="PRODTYPE 1"/>
    <s v="PRODMKT 1"/>
    <n v="11568"/>
    <n v="8097.6"/>
    <n v="6"/>
    <n v="10295.52"/>
    <n v="61773.120000000003"/>
    <s v="SHIP REGION 3"/>
  </r>
  <r>
    <n v="229"/>
    <s v="CUSTID 159"/>
    <x v="4"/>
    <x v="4"/>
    <s v="REGION 2"/>
    <x v="2"/>
    <s v="PRODID 3"/>
    <s v="PRODTYPE 2"/>
    <s v="PRODMKT 2"/>
    <n v="22050"/>
    <n v="15435"/>
    <n v="1"/>
    <n v="20065.5"/>
    <n v="20065.5"/>
    <s v="SHIP REGION 8"/>
  </r>
  <r>
    <n v="230"/>
    <s v="CUSTID 159"/>
    <x v="4"/>
    <x v="4"/>
    <s v="REGION 2"/>
    <x v="3"/>
    <s v="PRODID 16"/>
    <s v="PRODTYPE 2"/>
    <s v="PRODMKT 3"/>
    <n v="13223"/>
    <n v="8991.64"/>
    <n v="5"/>
    <n v="11900.7"/>
    <n v="59503.5"/>
    <s v="SHIP REGION 5"/>
  </r>
  <r>
    <n v="231"/>
    <s v="CUSTID 136"/>
    <x v="1"/>
    <x v="3"/>
    <s v="REGION 1"/>
    <x v="2"/>
    <s v="PRODID 20"/>
    <s v="PRODTYPE 4"/>
    <s v="PRODMKT 2"/>
    <n v="12004"/>
    <n v="8042.68"/>
    <n v="8"/>
    <n v="10323.44"/>
    <n v="82587.520000000004"/>
    <s v="SHIP REGION 4"/>
  </r>
  <r>
    <n v="232"/>
    <s v="CUSTID 91"/>
    <x v="1"/>
    <x v="3"/>
    <s v="REGION 7"/>
    <x v="1"/>
    <s v="PRODID 5"/>
    <s v="PRODTYPE 3"/>
    <s v="PRODMKT 3"/>
    <n v="16064"/>
    <n v="10762.88"/>
    <n v="7"/>
    <n v="14136.32"/>
    <n v="98954.239999999991"/>
    <s v="SHIP REGION 7"/>
  </r>
  <r>
    <n v="233"/>
    <s v="CUSTID 118"/>
    <x v="0"/>
    <x v="4"/>
    <s v="REGION 6"/>
    <x v="2"/>
    <s v="PRODID 5"/>
    <s v="PRODTYPE 3"/>
    <s v="PRODMKT 3"/>
    <n v="16064"/>
    <n v="10762.88"/>
    <n v="3"/>
    <n v="15742.72"/>
    <n v="47228.159999999996"/>
    <s v="SHIP REGION 6"/>
  </r>
  <r>
    <n v="234"/>
    <s v="CUSTID 57"/>
    <x v="4"/>
    <x v="3"/>
    <s v="REGION 5"/>
    <x v="4"/>
    <s v="PRODID 9"/>
    <s v="PRODTYPE 2"/>
    <s v="PRODMKT 5"/>
    <n v="3263"/>
    <n v="2186.21"/>
    <n v="3"/>
    <n v="3001.96"/>
    <n v="9005.880000000001"/>
    <s v="SHIP REGION 2"/>
  </r>
  <r>
    <n v="235"/>
    <s v="CUSTID 50"/>
    <x v="0"/>
    <x v="2"/>
    <s v="REGION 8"/>
    <x v="2"/>
    <s v="PRODID 6"/>
    <s v="PRODTYPE 1"/>
    <s v="PRODMKT 1"/>
    <n v="20386"/>
    <n v="14270.2"/>
    <n v="8"/>
    <n v="19978.28"/>
    <n v="159826.23999999999"/>
    <s v="SHIP REGION 3"/>
  </r>
  <r>
    <n v="236"/>
    <s v="CUSTID 154"/>
    <x v="2"/>
    <x v="2"/>
    <s v="REGION 5"/>
    <x v="4"/>
    <s v="PRODID 1"/>
    <s v="PRODTYPE 1"/>
    <s v="PRODMKT 3"/>
    <n v="16325"/>
    <n v="10611.25"/>
    <n v="3"/>
    <n v="13876.25"/>
    <n v="41628.75"/>
    <s v="SHIP REGION 5"/>
  </r>
  <r>
    <n v="237"/>
    <s v="CUSTID 168"/>
    <x v="1"/>
    <x v="4"/>
    <s v="REGION 2"/>
    <x v="3"/>
    <s v="PRODID 6"/>
    <s v="PRODTYPE 1"/>
    <s v="PRODMKT 1"/>
    <n v="20386"/>
    <n v="14270.2"/>
    <n v="9"/>
    <n v="19978.28"/>
    <n v="179804.52"/>
    <s v="SHIP REGION 5"/>
  </r>
  <r>
    <n v="238"/>
    <s v="CUSTID 160"/>
    <x v="1"/>
    <x v="0"/>
    <s v="REGION 1"/>
    <x v="2"/>
    <s v="PRODID 19"/>
    <s v="PRODTYPE 1"/>
    <s v="PRODMKT 4"/>
    <n v="9526"/>
    <n v="6572.94"/>
    <n v="5"/>
    <n v="8954.4399999999987"/>
    <n v="44772.2"/>
    <s v="SHIP REGION 4"/>
  </r>
  <r>
    <n v="239"/>
    <s v="CUSTID 181"/>
    <x v="0"/>
    <x v="1"/>
    <s v="REGION 2"/>
    <x v="4"/>
    <s v="PRODID 2"/>
    <s v="PRODTYPE 1"/>
    <s v="PRODMKT 1"/>
    <n v="11568"/>
    <n v="8097.6"/>
    <n v="4"/>
    <n v="9832.7999999999993"/>
    <n v="39331.199999999997"/>
    <s v="SHIP REGION 5"/>
  </r>
  <r>
    <n v="240"/>
    <s v="CUSTID 191"/>
    <x v="3"/>
    <x v="1"/>
    <s v="REGION 3"/>
    <x v="1"/>
    <s v="PRODID 13"/>
    <s v="PRODTYPE 4"/>
    <s v="PRODMKT 7"/>
    <n v="4269"/>
    <n v="2561.4"/>
    <n v="1"/>
    <n v="4226.3100000000004"/>
    <n v="4226.3100000000004"/>
    <s v="SHIP REGION 3"/>
  </r>
  <r>
    <n v="241"/>
    <s v="CUSTID 9"/>
    <x v="3"/>
    <x v="0"/>
    <s v="REGION 5"/>
    <x v="4"/>
    <s v="PRODID 5"/>
    <s v="PRODTYPE 3"/>
    <s v="PRODMKT 3"/>
    <n v="16064"/>
    <n v="10762.88"/>
    <n v="3"/>
    <n v="14618.24"/>
    <n v="43854.720000000001"/>
    <s v="SHIP REGION 1"/>
  </r>
  <r>
    <n v="242"/>
    <s v="CUSTID 71"/>
    <x v="1"/>
    <x v="0"/>
    <s v="REGION 8"/>
    <x v="1"/>
    <s v="PRODID 11"/>
    <s v="PRODTYPE 1"/>
    <s v="PRODMKT 4"/>
    <n v="21670"/>
    <n v="15169"/>
    <n v="7"/>
    <n v="21236.6"/>
    <n v="148656.19999999998"/>
    <s v="SHIP REGION 3"/>
  </r>
  <r>
    <n v="243"/>
    <s v="CUSTID 145"/>
    <x v="2"/>
    <x v="0"/>
    <s v="REGION 5"/>
    <x v="2"/>
    <s v="PRODID 16"/>
    <s v="PRODTYPE 2"/>
    <s v="PRODMKT 3"/>
    <n v="13223"/>
    <n v="8991.64"/>
    <n v="7"/>
    <n v="11504.01"/>
    <n v="80528.070000000007"/>
    <s v="SHIP REGION 2"/>
  </r>
  <r>
    <n v="244"/>
    <s v="CUSTID 156"/>
    <x v="0"/>
    <x v="3"/>
    <s v="REGION 2"/>
    <x v="2"/>
    <s v="PRODID 4"/>
    <s v="PRODTYPE 4"/>
    <s v="PRODMKT 1"/>
    <n v="8989"/>
    <n v="5663.07"/>
    <n v="1"/>
    <n v="8090.1"/>
    <n v="8090.1"/>
    <s v="SHIP REGION 7"/>
  </r>
  <r>
    <n v="245"/>
    <s v="CUSTID 85"/>
    <x v="1"/>
    <x v="1"/>
    <s v="REGION 8"/>
    <x v="4"/>
    <s v="PRODID 18"/>
    <s v="PRODTYPE 4"/>
    <s v="PRODMKT 5"/>
    <n v="24315"/>
    <n v="14589"/>
    <n v="4"/>
    <n v="22369.8"/>
    <n v="89479.2"/>
    <s v="SHIP REGION 8"/>
  </r>
  <r>
    <n v="246"/>
    <s v="CUSTID 152"/>
    <x v="1"/>
    <x v="1"/>
    <s v="REGION 4"/>
    <x v="1"/>
    <s v="PRODID 1"/>
    <s v="PRODTYPE 1"/>
    <s v="PRODMKT 3"/>
    <n v="16325"/>
    <n v="10611.25"/>
    <n v="2"/>
    <n v="15672"/>
    <n v="31344"/>
    <s v="SHIP REGION 2"/>
  </r>
  <r>
    <n v="247"/>
    <s v="CUSTID 32"/>
    <x v="4"/>
    <x v="1"/>
    <s v="REGION 1"/>
    <x v="3"/>
    <s v="PRODID 8"/>
    <s v="PRODTYPE 3"/>
    <s v="PRODMKT 4"/>
    <n v="2135"/>
    <n v="1174.25"/>
    <n v="9"/>
    <n v="1878.8"/>
    <n v="16909.2"/>
    <s v="SHIP REGION 3"/>
  </r>
  <r>
    <n v="248"/>
    <s v="CUSTID 147"/>
    <x v="3"/>
    <x v="0"/>
    <s v="REGION 8"/>
    <x v="2"/>
    <s v="PRODID 19"/>
    <s v="PRODTYPE 1"/>
    <s v="PRODMKT 4"/>
    <n v="9526"/>
    <n v="6572.94"/>
    <n v="9"/>
    <n v="8478.14"/>
    <n v="76303.259999999995"/>
    <s v="SHIP REGION 1"/>
  </r>
  <r>
    <n v="249"/>
    <s v="CUSTID 159"/>
    <x v="4"/>
    <x v="4"/>
    <s v="REGION 2"/>
    <x v="2"/>
    <s v="PRODID 2"/>
    <s v="PRODTYPE 1"/>
    <s v="PRODMKT 1"/>
    <n v="11568"/>
    <n v="8097.6"/>
    <n v="9"/>
    <n v="10179.84"/>
    <n v="91618.559999999998"/>
    <s v="SHIP REGION 7"/>
  </r>
  <r>
    <n v="250"/>
    <s v="CUSTID 59"/>
    <x v="1"/>
    <x v="2"/>
    <s v="REGION 5"/>
    <x v="2"/>
    <s v="PRODID 4"/>
    <s v="PRODTYPE 4"/>
    <s v="PRODMKT 1"/>
    <n v="8989"/>
    <n v="5663.07"/>
    <n v="6"/>
    <n v="8090.1"/>
    <n v="48540.600000000006"/>
    <s v="SHIP REGION 1"/>
  </r>
  <r>
    <n v="251"/>
    <s v="CUSTID 63"/>
    <x v="0"/>
    <x v="1"/>
    <s v="REGION 3"/>
    <x v="2"/>
    <s v="PRODID 16"/>
    <s v="PRODTYPE 2"/>
    <s v="PRODMKT 3"/>
    <n v="13223"/>
    <n v="8991.64"/>
    <n v="5"/>
    <n v="12297.39"/>
    <n v="61486.95"/>
    <s v="SHIP REGION 2"/>
  </r>
  <r>
    <n v="252"/>
    <s v="CUSTID 50"/>
    <x v="0"/>
    <x v="2"/>
    <s v="REGION 8"/>
    <x v="4"/>
    <s v="PRODID 9"/>
    <s v="PRODTYPE 2"/>
    <s v="PRODMKT 5"/>
    <n v="3263"/>
    <n v="2186.21"/>
    <n v="8"/>
    <n v="2838.81"/>
    <n v="22710.48"/>
    <s v="SHIP REGION 1"/>
  </r>
  <r>
    <n v="253"/>
    <s v="CUSTID 150"/>
    <x v="2"/>
    <x v="1"/>
    <s v="REGION 6"/>
    <x v="2"/>
    <s v="PRODID 11"/>
    <s v="PRODTYPE 1"/>
    <s v="PRODMKT 4"/>
    <n v="21670"/>
    <n v="15169"/>
    <n v="5"/>
    <n v="21019.899999999998"/>
    <n v="105099.49999999999"/>
    <s v="SHIP REGION 5"/>
  </r>
  <r>
    <n v="254"/>
    <s v="CUSTID 78"/>
    <x v="3"/>
    <x v="0"/>
    <s v="REGION 1"/>
    <x v="1"/>
    <s v="PRODID 16"/>
    <s v="PRODTYPE 2"/>
    <s v="PRODMKT 3"/>
    <n v="13223"/>
    <n v="8991.64"/>
    <n v="6"/>
    <n v="12694.08"/>
    <n v="76164.479999999996"/>
    <s v="SHIP REGION 7"/>
  </r>
  <r>
    <n v="255"/>
    <s v="CUSTID 187"/>
    <x v="4"/>
    <x v="2"/>
    <s v="REGION 3"/>
    <x v="1"/>
    <s v="PRODID 12"/>
    <s v="PRODTYPE 3"/>
    <s v="PRODMKT 5"/>
    <n v="23078"/>
    <n v="14769.92"/>
    <n v="1"/>
    <n v="22616.44"/>
    <n v="22616.44"/>
    <s v="SHIP REGION 2"/>
  </r>
  <r>
    <n v="256"/>
    <s v="CUSTID 6"/>
    <x v="1"/>
    <x v="1"/>
    <s v="REGION 8"/>
    <x v="3"/>
    <s v="PRODID 19"/>
    <s v="PRODTYPE 1"/>
    <s v="PRODMKT 4"/>
    <n v="9526"/>
    <n v="6572.94"/>
    <n v="8"/>
    <n v="8668.66"/>
    <n v="69349.279999999999"/>
    <s v="SHIP REGION 5"/>
  </r>
  <r>
    <n v="257"/>
    <s v="CUSTID 130"/>
    <x v="1"/>
    <x v="2"/>
    <s v="REGION 6"/>
    <x v="4"/>
    <s v="PRODID 11"/>
    <s v="PRODTYPE 1"/>
    <s v="PRODMKT 4"/>
    <n v="21670"/>
    <n v="15169"/>
    <n v="2"/>
    <n v="18419.5"/>
    <n v="36839"/>
    <s v="SHIP REGION 1"/>
  </r>
  <r>
    <n v="258"/>
    <s v="CUSTID 24"/>
    <x v="3"/>
    <x v="2"/>
    <s v="REGION 4"/>
    <x v="4"/>
    <s v="PRODID 8"/>
    <s v="PRODTYPE 3"/>
    <s v="PRODMKT 4"/>
    <n v="2135"/>
    <n v="1174.25"/>
    <n v="2"/>
    <n v="2070.9499999999998"/>
    <n v="4141.8999999999996"/>
    <s v="SHIP REGION 6"/>
  </r>
  <r>
    <n v="259"/>
    <s v="CUSTID 45"/>
    <x v="0"/>
    <x v="2"/>
    <s v="REGION 1"/>
    <x v="1"/>
    <s v="PRODID 7"/>
    <s v="PRODTYPE 1"/>
    <s v="PRODMKT 4"/>
    <n v="19568"/>
    <n v="12327.84"/>
    <n v="9"/>
    <n v="18980.96"/>
    <n v="170828.63999999998"/>
    <s v="SHIP REGION 7"/>
  </r>
  <r>
    <n v="260"/>
    <s v="CUSTID 159"/>
    <x v="4"/>
    <x v="4"/>
    <s v="REGION 2"/>
    <x v="1"/>
    <s v="PRODID 14"/>
    <s v="PRODTYPE 1"/>
    <s v="PRODMKT 3"/>
    <n v="24110"/>
    <n v="16153.7"/>
    <n v="9"/>
    <n v="21216.799999999999"/>
    <n v="190951.19999999998"/>
    <s v="SHIP REGION 7"/>
  </r>
  <r>
    <n v="261"/>
    <s v="CUSTID 93"/>
    <x v="0"/>
    <x v="1"/>
    <s v="REGION 7"/>
    <x v="4"/>
    <s v="PRODID 7"/>
    <s v="PRODTYPE 1"/>
    <s v="PRODMKT 4"/>
    <n v="19568"/>
    <n v="12327.84"/>
    <n v="1"/>
    <n v="17806.88"/>
    <n v="17806.88"/>
    <s v="SHIP REGION 5"/>
  </r>
  <r>
    <n v="262"/>
    <s v="CUSTID 127"/>
    <x v="3"/>
    <x v="2"/>
    <s v="REGION 3"/>
    <x v="3"/>
    <s v="PRODID 15"/>
    <s v="PRODTYPE 4"/>
    <s v="PRODMKT 5"/>
    <n v="10590"/>
    <n v="6671.7"/>
    <n v="4"/>
    <n v="10166.4"/>
    <n v="40665.599999999999"/>
    <s v="SHIP REGION 5"/>
  </r>
  <r>
    <n v="263"/>
    <s v="CUSTID 108"/>
    <x v="4"/>
    <x v="4"/>
    <s v="REGION 2"/>
    <x v="1"/>
    <s v="PRODID 14"/>
    <s v="PRODTYPE 1"/>
    <s v="PRODMKT 3"/>
    <n v="24110"/>
    <n v="16153.7"/>
    <n v="4"/>
    <n v="23627.8"/>
    <n v="94511.2"/>
    <s v="SHIP REGION 6"/>
  </r>
  <r>
    <n v="264"/>
    <s v="CUSTID 118"/>
    <x v="0"/>
    <x v="4"/>
    <s v="REGION 6"/>
    <x v="3"/>
    <s v="PRODID 7"/>
    <s v="PRODTYPE 1"/>
    <s v="PRODMKT 4"/>
    <n v="19568"/>
    <n v="12327.84"/>
    <n v="6"/>
    <n v="16632.8"/>
    <n v="99796.799999999988"/>
    <s v="SHIP REGION 2"/>
  </r>
  <r>
    <n v="265"/>
    <s v="CUSTID 29"/>
    <x v="1"/>
    <x v="4"/>
    <s v="REGION 3"/>
    <x v="1"/>
    <s v="PRODID 3"/>
    <s v="PRODTYPE 2"/>
    <s v="PRODMKT 2"/>
    <n v="22050"/>
    <n v="15435"/>
    <n v="3"/>
    <n v="18963"/>
    <n v="56889"/>
    <s v="SHIP REGION 2"/>
  </r>
  <r>
    <n v="266"/>
    <s v="CUSTID 190"/>
    <x v="4"/>
    <x v="4"/>
    <s v="REGION 4"/>
    <x v="2"/>
    <s v="PRODID 3"/>
    <s v="PRODTYPE 2"/>
    <s v="PRODMKT 2"/>
    <n v="22050"/>
    <n v="15435"/>
    <n v="6"/>
    <n v="20286"/>
    <n v="121716"/>
    <s v="SHIP REGION 3"/>
  </r>
  <r>
    <n v="267"/>
    <s v="CUSTID 88"/>
    <x v="4"/>
    <x v="1"/>
    <s v="REGION 5"/>
    <x v="2"/>
    <s v="PRODID 20"/>
    <s v="PRODTYPE 4"/>
    <s v="PRODMKT 2"/>
    <n v="12004"/>
    <n v="8042.68"/>
    <n v="1"/>
    <n v="11883.96"/>
    <n v="11883.96"/>
    <s v="SHIP REGION 3"/>
  </r>
  <r>
    <n v="268"/>
    <s v="CUSTID 135"/>
    <x v="1"/>
    <x v="1"/>
    <s v="REGION 7"/>
    <x v="2"/>
    <s v="PRODID 20"/>
    <s v="PRODTYPE 4"/>
    <s v="PRODMKT 2"/>
    <n v="12004"/>
    <n v="8042.68"/>
    <n v="3"/>
    <n v="10323.44"/>
    <n v="30970.32"/>
    <s v="SHIP REGION 8"/>
  </r>
  <r>
    <n v="269"/>
    <s v="CUSTID 109"/>
    <x v="2"/>
    <x v="0"/>
    <s v="REGION 3"/>
    <x v="1"/>
    <s v="PRODID 9"/>
    <s v="PRODTYPE 2"/>
    <s v="PRODMKT 5"/>
    <n v="3263"/>
    <n v="2186.21"/>
    <n v="5"/>
    <n v="3165.11"/>
    <n v="15825.550000000001"/>
    <s v="SHIP REGION 1"/>
  </r>
  <r>
    <n v="270"/>
    <s v="CUSTID 53"/>
    <x v="3"/>
    <x v="0"/>
    <s v="REGION 1"/>
    <x v="2"/>
    <s v="PRODID 18"/>
    <s v="PRODTYPE 4"/>
    <s v="PRODMKT 5"/>
    <n v="24315"/>
    <n v="14589"/>
    <n v="4"/>
    <n v="22126.65"/>
    <n v="88506.6"/>
    <s v="SHIP REGION 2"/>
  </r>
  <r>
    <n v="271"/>
    <s v="CUSTID 152"/>
    <x v="1"/>
    <x v="1"/>
    <s v="REGION 4"/>
    <x v="3"/>
    <s v="PRODID 9"/>
    <s v="PRODTYPE 2"/>
    <s v="PRODMKT 5"/>
    <n v="3263"/>
    <n v="2186.21"/>
    <n v="9"/>
    <n v="3165.11"/>
    <n v="28485.99"/>
    <s v="SHIP REGION 4"/>
  </r>
  <r>
    <n v="272"/>
    <s v="CUSTID 178"/>
    <x v="2"/>
    <x v="2"/>
    <s v="REGION 3"/>
    <x v="2"/>
    <s v="PRODID 19"/>
    <s v="PRODTYPE 1"/>
    <s v="PRODMKT 4"/>
    <n v="9526"/>
    <n v="6572.94"/>
    <n v="6"/>
    <n v="9240.2199999999993"/>
    <n v="55441.319999999992"/>
    <s v="SHIP REGION 5"/>
  </r>
  <r>
    <n v="273"/>
    <s v="CUSTID 86"/>
    <x v="4"/>
    <x v="4"/>
    <s v="REGION 3"/>
    <x v="1"/>
    <s v="PRODID 2"/>
    <s v="PRODTYPE 1"/>
    <s v="PRODMKT 1"/>
    <n v="11568"/>
    <n v="8097.6"/>
    <n v="1"/>
    <n v="10411.200000000001"/>
    <n v="10411.200000000001"/>
    <s v="SHIP REGION 2"/>
  </r>
  <r>
    <n v="274"/>
    <s v="CUSTID 35"/>
    <x v="0"/>
    <x v="2"/>
    <s v="REGION 6"/>
    <x v="2"/>
    <s v="PRODID 17"/>
    <s v="PRODTYPE 1"/>
    <s v="PRODMKT 3"/>
    <n v="18971"/>
    <n v="11762.02"/>
    <n v="7"/>
    <n v="17263.61"/>
    <n v="120845.27"/>
    <s v="SHIP REGION 3"/>
  </r>
  <r>
    <n v="275"/>
    <s v="CUSTID 122"/>
    <x v="4"/>
    <x v="4"/>
    <s v="REGION 5"/>
    <x v="1"/>
    <s v="PRODID 15"/>
    <s v="PRODTYPE 4"/>
    <s v="PRODMKT 5"/>
    <n v="10590"/>
    <n v="6671.7"/>
    <n v="6"/>
    <n v="9954.5999999999985"/>
    <n v="59727.599999999991"/>
    <s v="SHIP REGION 3"/>
  </r>
  <r>
    <n v="276"/>
    <s v="CUSTID 124"/>
    <x v="4"/>
    <x v="0"/>
    <s v="REGION 1"/>
    <x v="1"/>
    <s v="PRODID 2"/>
    <s v="PRODTYPE 1"/>
    <s v="PRODMKT 1"/>
    <n v="11568"/>
    <n v="8097.6"/>
    <n v="5"/>
    <n v="11336.64"/>
    <n v="56683.199999999997"/>
    <s v="SHIP REGION 1"/>
  </r>
  <r>
    <n v="277"/>
    <s v="CUSTID 198"/>
    <x v="1"/>
    <x v="4"/>
    <s v="REGION 4"/>
    <x v="3"/>
    <s v="PRODID 12"/>
    <s v="PRODTYPE 3"/>
    <s v="PRODMKT 5"/>
    <n v="23078"/>
    <n v="14769.92"/>
    <n v="8"/>
    <n v="21693.32"/>
    <n v="173546.56"/>
    <s v="SHIP REGION 8"/>
  </r>
  <r>
    <n v="278"/>
    <s v="CUSTID 134"/>
    <x v="1"/>
    <x v="2"/>
    <s v="REGION 5"/>
    <x v="3"/>
    <s v="PRODID 19"/>
    <s v="PRODTYPE 1"/>
    <s v="PRODMKT 4"/>
    <n v="9526"/>
    <n v="6572.94"/>
    <n v="1"/>
    <n v="8097.0999999999995"/>
    <n v="8097.0999999999995"/>
    <s v="SHIP REGION 5"/>
  </r>
  <r>
    <n v="279"/>
    <s v="CUSTID 182"/>
    <x v="0"/>
    <x v="0"/>
    <s v="REGION 3"/>
    <x v="1"/>
    <s v="PRODID 5"/>
    <s v="PRODTYPE 3"/>
    <s v="PRODMKT 3"/>
    <n v="16064"/>
    <n v="10762.88"/>
    <n v="4"/>
    <n v="14136.32"/>
    <n v="56545.279999999999"/>
    <s v="SHIP REGION 4"/>
  </r>
  <r>
    <n v="280"/>
    <s v="CUSTID 104"/>
    <x v="1"/>
    <x v="1"/>
    <s v="REGION 7"/>
    <x v="4"/>
    <s v="PRODID 6"/>
    <s v="PRODTYPE 1"/>
    <s v="PRODMKT 1"/>
    <n v="20386"/>
    <n v="14270.2"/>
    <n v="2"/>
    <n v="18143.54"/>
    <n v="36287.08"/>
    <s v="SHIP REGION 6"/>
  </r>
  <r>
    <n v="281"/>
    <s v="CUSTID 101"/>
    <x v="3"/>
    <x v="2"/>
    <s v="REGION 2"/>
    <x v="2"/>
    <s v="PRODID 1"/>
    <s v="PRODTYPE 1"/>
    <s v="PRODMKT 3"/>
    <n v="16325"/>
    <n v="10611.25"/>
    <n v="5"/>
    <n v="15672"/>
    <n v="78360"/>
    <s v="SHIP REGION 6"/>
  </r>
  <r>
    <n v="282"/>
    <s v="CUSTID 117"/>
    <x v="2"/>
    <x v="4"/>
    <s v="REGION 2"/>
    <x v="3"/>
    <s v="PRODID 10"/>
    <s v="PRODTYPE 2"/>
    <s v="PRODMKT 3"/>
    <n v="6690"/>
    <n v="4080.9"/>
    <n v="8"/>
    <n v="5954.1"/>
    <n v="47632.800000000003"/>
    <s v="SHIP REGION 7"/>
  </r>
  <r>
    <n v="283"/>
    <s v="CUSTID 47"/>
    <x v="2"/>
    <x v="1"/>
    <s v="REGION 1"/>
    <x v="1"/>
    <s v="PRODID 12"/>
    <s v="PRODTYPE 3"/>
    <s v="PRODMKT 5"/>
    <n v="23078"/>
    <n v="14769.92"/>
    <n v="4"/>
    <n v="21231.760000000002"/>
    <n v="84927.040000000008"/>
    <s v="SHIP REGION 8"/>
  </r>
  <r>
    <n v="284"/>
    <s v="CUSTID 81"/>
    <x v="0"/>
    <x v="1"/>
    <s v="REGION 3"/>
    <x v="1"/>
    <s v="PRODID 9"/>
    <s v="PRODTYPE 2"/>
    <s v="PRODMKT 5"/>
    <n v="3263"/>
    <n v="2186.21"/>
    <n v="1"/>
    <n v="3197.74"/>
    <n v="3197.74"/>
    <s v="SHIP REGION 4"/>
  </r>
  <r>
    <n v="285"/>
    <s v="CUSTID 129"/>
    <x v="0"/>
    <x v="3"/>
    <s v="REGION 8"/>
    <x v="3"/>
    <s v="PRODID 8"/>
    <s v="PRODTYPE 3"/>
    <s v="PRODMKT 4"/>
    <n v="2135"/>
    <n v="1174.25"/>
    <n v="5"/>
    <n v="1942.8500000000001"/>
    <n v="9714.25"/>
    <s v="SHIP REGION 5"/>
  </r>
  <r>
    <n v="286"/>
    <s v="CUSTID 128"/>
    <x v="1"/>
    <x v="1"/>
    <s v="REGION 1"/>
    <x v="3"/>
    <s v="PRODID 14"/>
    <s v="PRODTYPE 1"/>
    <s v="PRODMKT 3"/>
    <n v="24110"/>
    <n v="16153.7"/>
    <n v="4"/>
    <n v="21457.9"/>
    <n v="85831.6"/>
    <s v="SHIP REGION 2"/>
  </r>
  <r>
    <n v="287"/>
    <s v="CUSTID 190"/>
    <x v="4"/>
    <x v="4"/>
    <s v="REGION 4"/>
    <x v="4"/>
    <s v="PRODID 13"/>
    <s v="PRODTYPE 4"/>
    <s v="PRODMKT 7"/>
    <n v="4269"/>
    <n v="2561.4"/>
    <n v="2"/>
    <n v="4055.5499999999997"/>
    <n v="8111.0999999999995"/>
    <s v="SHIP REGION 5"/>
  </r>
  <r>
    <n v="288"/>
    <s v="CUSTID 21"/>
    <x v="4"/>
    <x v="0"/>
    <s v="REGION 1"/>
    <x v="3"/>
    <s v="PRODID 14"/>
    <s v="PRODTYPE 1"/>
    <s v="PRODMKT 3"/>
    <n v="24110"/>
    <n v="16153.7"/>
    <n v="8"/>
    <n v="21216.799999999999"/>
    <n v="169734.39999999999"/>
    <s v="SHIP REGION 2"/>
  </r>
  <r>
    <n v="289"/>
    <s v="CUSTID 122"/>
    <x v="4"/>
    <x v="4"/>
    <s v="REGION 5"/>
    <x v="1"/>
    <s v="PRODID 12"/>
    <s v="PRODTYPE 3"/>
    <s v="PRODMKT 5"/>
    <n v="23078"/>
    <n v="14769.92"/>
    <n v="3"/>
    <n v="21462.539999999997"/>
    <n v="64387.619999999995"/>
    <s v="SHIP REGION 2"/>
  </r>
  <r>
    <n v="290"/>
    <s v="CUSTID 45"/>
    <x v="0"/>
    <x v="2"/>
    <s v="REGION 1"/>
    <x v="4"/>
    <s v="PRODID 16"/>
    <s v="PRODTYPE 2"/>
    <s v="PRODMKT 3"/>
    <n v="13223"/>
    <n v="8991.64"/>
    <n v="7"/>
    <n v="12297.39"/>
    <n v="86081.73"/>
    <s v="SHIP REGION 2"/>
  </r>
  <r>
    <n v="291"/>
    <s v="CUSTID 92"/>
    <x v="3"/>
    <x v="4"/>
    <s v="REGION 7"/>
    <x v="3"/>
    <s v="PRODID 4"/>
    <s v="PRODTYPE 4"/>
    <s v="PRODMKT 1"/>
    <n v="8989"/>
    <n v="5663.07"/>
    <n v="1"/>
    <n v="8359.7699999999986"/>
    <n v="8359.7699999999986"/>
    <s v="SHIP REGION 6"/>
  </r>
  <r>
    <n v="292"/>
    <s v="CUSTID 62"/>
    <x v="4"/>
    <x v="2"/>
    <s v="REGION 8"/>
    <x v="1"/>
    <s v="PRODID 18"/>
    <s v="PRODTYPE 4"/>
    <s v="PRODMKT 5"/>
    <n v="24315"/>
    <n v="14589"/>
    <n v="3"/>
    <n v="23828.7"/>
    <n v="71486.100000000006"/>
    <s v="SHIP REGION 2"/>
  </r>
  <r>
    <n v="293"/>
    <s v="CUSTID 155"/>
    <x v="2"/>
    <x v="3"/>
    <s v="REGION 2"/>
    <x v="2"/>
    <s v="PRODID 11"/>
    <s v="PRODTYPE 1"/>
    <s v="PRODMKT 4"/>
    <n v="21670"/>
    <n v="15169"/>
    <n v="4"/>
    <n v="19069.599999999999"/>
    <n v="76278.399999999994"/>
    <s v="SHIP REGION 3"/>
  </r>
  <r>
    <n v="294"/>
    <s v="CUSTID 103"/>
    <x v="3"/>
    <x v="4"/>
    <s v="REGION 8"/>
    <x v="3"/>
    <s v="PRODID 6"/>
    <s v="PRODTYPE 1"/>
    <s v="PRODMKT 1"/>
    <n v="20386"/>
    <n v="14270.2"/>
    <n v="3"/>
    <n v="19570.559999999998"/>
    <n v="58711.679999999993"/>
    <s v="SHIP REGION 6"/>
  </r>
  <r>
    <n v="295"/>
    <s v="CUSTID 80"/>
    <x v="1"/>
    <x v="2"/>
    <s v="REGION 3"/>
    <x v="2"/>
    <s v="PRODID 8"/>
    <s v="PRODTYPE 3"/>
    <s v="PRODMKT 4"/>
    <n v="2135"/>
    <n v="1174.25"/>
    <n v="4"/>
    <n v="1878.8"/>
    <n v="7515.2"/>
    <s v="SHIP REGION 1"/>
  </r>
  <r>
    <n v="296"/>
    <s v="CUSTID 14"/>
    <x v="0"/>
    <x v="3"/>
    <s v="REGION 2"/>
    <x v="4"/>
    <s v="PRODID 2"/>
    <s v="PRODTYPE 1"/>
    <s v="PRODMKT 1"/>
    <n v="11568"/>
    <n v="8097.6"/>
    <n v="5"/>
    <n v="9948.48"/>
    <n v="49742.399999999994"/>
    <s v="SHIP REGION 1"/>
  </r>
  <r>
    <n v="297"/>
    <s v="CUSTID 121"/>
    <x v="3"/>
    <x v="4"/>
    <s v="REGION 1"/>
    <x v="4"/>
    <s v="PRODID 10"/>
    <s v="PRODTYPE 2"/>
    <s v="PRODMKT 3"/>
    <n v="6690"/>
    <n v="4080.9"/>
    <n v="5"/>
    <n v="6489.3"/>
    <n v="32446.5"/>
    <s v="SHIP REGION 1"/>
  </r>
  <r>
    <n v="298"/>
    <s v="CUSTID 28"/>
    <x v="0"/>
    <x v="3"/>
    <s v="REGION 3"/>
    <x v="4"/>
    <s v="PRODID 6"/>
    <s v="PRODTYPE 1"/>
    <s v="PRODMKT 1"/>
    <n v="20386"/>
    <n v="14270.2"/>
    <n v="1"/>
    <n v="17939.68"/>
    <n v="17939.68"/>
    <s v="SHIP REGION 6"/>
  </r>
  <r>
    <n v="299"/>
    <s v="CUSTID 193"/>
    <x v="2"/>
    <x v="0"/>
    <s v="REGION 2"/>
    <x v="3"/>
    <s v="PRODID 8"/>
    <s v="PRODTYPE 3"/>
    <s v="PRODMKT 4"/>
    <n v="2135"/>
    <n v="1174.25"/>
    <n v="8"/>
    <n v="1857.45"/>
    <n v="14859.6"/>
    <s v="SHIP REGION 6"/>
  </r>
  <r>
    <n v="300"/>
    <s v="CUSTID 15"/>
    <x v="0"/>
    <x v="0"/>
    <s v="REGION 6"/>
    <x v="2"/>
    <s v="PRODID 9"/>
    <s v="PRODTYPE 2"/>
    <s v="PRODMKT 5"/>
    <n v="3263"/>
    <n v="2186.21"/>
    <n v="8"/>
    <n v="3197.74"/>
    <n v="25581.919999999998"/>
    <s v="SHIP REGION 4"/>
  </r>
  <r>
    <n v="301"/>
    <s v="CUSTID 55"/>
    <x v="3"/>
    <x v="0"/>
    <s v="REGION 6"/>
    <x v="2"/>
    <s v="PRODID 9"/>
    <s v="PRODTYPE 2"/>
    <s v="PRODMKT 5"/>
    <n v="3263"/>
    <n v="2186.21"/>
    <n v="9"/>
    <n v="2969.33"/>
    <n v="26723.97"/>
    <s v="SHIP REGION 7"/>
  </r>
  <r>
    <n v="302"/>
    <s v="CUSTID 78"/>
    <x v="3"/>
    <x v="0"/>
    <s v="REGION 1"/>
    <x v="1"/>
    <s v="PRODID 12"/>
    <s v="PRODTYPE 3"/>
    <s v="PRODMKT 5"/>
    <n v="23078"/>
    <n v="14769.92"/>
    <n v="5"/>
    <n v="21000.98"/>
    <n v="105004.9"/>
    <s v="SHIP REGION 2"/>
  </r>
  <r>
    <n v="303"/>
    <s v="CUSTID 113"/>
    <x v="0"/>
    <x v="4"/>
    <s v="REGION 2"/>
    <x v="4"/>
    <s v="PRODID 9"/>
    <s v="PRODTYPE 2"/>
    <s v="PRODMKT 5"/>
    <n v="3263"/>
    <n v="2186.21"/>
    <n v="5"/>
    <n v="2936.7000000000003"/>
    <n v="14683.500000000002"/>
    <s v="SHIP REGION 4"/>
  </r>
  <r>
    <n v="304"/>
    <s v="CUSTID 68"/>
    <x v="2"/>
    <x v="3"/>
    <s v="REGION 7"/>
    <x v="4"/>
    <s v="PRODID 16"/>
    <s v="PRODTYPE 2"/>
    <s v="PRODMKT 3"/>
    <n v="13223"/>
    <n v="8991.64"/>
    <n v="3"/>
    <n v="11900.7"/>
    <n v="35702.100000000006"/>
    <s v="SHIP REGION 8"/>
  </r>
  <r>
    <n v="305"/>
    <s v="CUSTID 149"/>
    <x v="1"/>
    <x v="0"/>
    <s v="REGION 1"/>
    <x v="4"/>
    <s v="PRODID 8"/>
    <s v="PRODTYPE 3"/>
    <s v="PRODMKT 4"/>
    <n v="2135"/>
    <n v="1174.25"/>
    <n v="1"/>
    <n v="1878.8"/>
    <n v="1878.8"/>
    <s v="SHIP REGION 5"/>
  </r>
  <r>
    <n v="306"/>
    <s v="CUSTID 26"/>
    <x v="2"/>
    <x v="3"/>
    <s v="REGION 7"/>
    <x v="3"/>
    <s v="PRODID 14"/>
    <s v="PRODTYPE 1"/>
    <s v="PRODMKT 3"/>
    <n v="24110"/>
    <n v="16153.7"/>
    <n v="6"/>
    <n v="23627.8"/>
    <n v="141766.79999999999"/>
    <s v="SHIP REGION 3"/>
  </r>
  <r>
    <n v="307"/>
    <s v="CUSTID 61"/>
    <x v="0"/>
    <x v="0"/>
    <s v="REGION 2"/>
    <x v="4"/>
    <s v="PRODID 5"/>
    <s v="PRODTYPE 3"/>
    <s v="PRODMKT 3"/>
    <n v="16064"/>
    <n v="10762.88"/>
    <n v="7"/>
    <n v="14136.32"/>
    <n v="98954.239999999991"/>
    <s v="SHIP REGION 7"/>
  </r>
  <r>
    <n v="308"/>
    <s v="CUSTID 37"/>
    <x v="1"/>
    <x v="2"/>
    <s v="REGION 3"/>
    <x v="4"/>
    <s v="PRODID 6"/>
    <s v="PRODTYPE 1"/>
    <s v="PRODMKT 1"/>
    <n v="20386"/>
    <n v="14270.2"/>
    <n v="2"/>
    <n v="17328.099999999999"/>
    <n v="34656.199999999997"/>
    <s v="SHIP REGION 5"/>
  </r>
  <r>
    <n v="309"/>
    <s v="CUSTID 33"/>
    <x v="4"/>
    <x v="4"/>
    <s v="REGION 8"/>
    <x v="3"/>
    <s v="PRODID 3"/>
    <s v="PRODTYPE 2"/>
    <s v="PRODMKT 2"/>
    <n v="22050"/>
    <n v="15435"/>
    <n v="1"/>
    <n v="19624.5"/>
    <n v="19624.5"/>
    <s v="SHIP REGION 4"/>
  </r>
  <r>
    <n v="310"/>
    <s v="CUSTID 40"/>
    <x v="4"/>
    <x v="0"/>
    <s v="REGION 7"/>
    <x v="1"/>
    <s v="PRODID 10"/>
    <s v="PRODTYPE 2"/>
    <s v="PRODMKT 3"/>
    <n v="6690"/>
    <n v="4080.9"/>
    <n v="4"/>
    <n v="6021"/>
    <n v="24084"/>
    <s v="SHIP REGION 6"/>
  </r>
  <r>
    <n v="311"/>
    <s v="CUSTID 185"/>
    <x v="1"/>
    <x v="2"/>
    <s v="REGION 6"/>
    <x v="1"/>
    <s v="PRODID 7"/>
    <s v="PRODTYPE 1"/>
    <s v="PRODMKT 4"/>
    <n v="19568"/>
    <n v="12327.84"/>
    <n v="3"/>
    <n v="18198.239999999998"/>
    <n v="54594.719999999994"/>
    <s v="SHIP REGION 1"/>
  </r>
  <r>
    <n v="312"/>
    <s v="CUSTID 141"/>
    <x v="2"/>
    <x v="3"/>
    <s v="REGION 2"/>
    <x v="2"/>
    <s v="PRODID 8"/>
    <s v="PRODTYPE 3"/>
    <s v="PRODMKT 4"/>
    <n v="2135"/>
    <n v="1174.25"/>
    <n v="1"/>
    <n v="1964.2"/>
    <n v="1964.2"/>
    <s v="SHIP REGION 6"/>
  </r>
  <r>
    <n v="313"/>
    <s v="CUSTID 189"/>
    <x v="2"/>
    <x v="1"/>
    <s v="REGION 8"/>
    <x v="1"/>
    <s v="PRODID 15"/>
    <s v="PRODTYPE 4"/>
    <s v="PRODMKT 5"/>
    <n v="10590"/>
    <n v="6671.7"/>
    <n v="1"/>
    <n v="10484.1"/>
    <n v="10484.1"/>
    <s v="SHIP REGION 7"/>
  </r>
  <r>
    <n v="314"/>
    <s v="CUSTID 106"/>
    <x v="4"/>
    <x v="2"/>
    <s v="REGION 5"/>
    <x v="4"/>
    <s v="PRODID 2"/>
    <s v="PRODTYPE 1"/>
    <s v="PRODMKT 1"/>
    <n v="11568"/>
    <n v="8097.6"/>
    <n v="8"/>
    <n v="9948.48"/>
    <n v="79587.839999999997"/>
    <s v="SHIP REGION 2"/>
  </r>
  <r>
    <n v="315"/>
    <s v="CUSTID 68"/>
    <x v="2"/>
    <x v="3"/>
    <s v="REGION 7"/>
    <x v="2"/>
    <s v="PRODID 10"/>
    <s v="PRODTYPE 2"/>
    <s v="PRODMKT 3"/>
    <n v="6690"/>
    <n v="4080.9"/>
    <n v="5"/>
    <n v="6087.9000000000005"/>
    <n v="30439.500000000004"/>
    <s v="SHIP REGION 8"/>
  </r>
  <r>
    <n v="316"/>
    <s v="CUSTID 12"/>
    <x v="4"/>
    <x v="1"/>
    <s v="REGION 3"/>
    <x v="4"/>
    <s v="PRODID 14"/>
    <s v="PRODTYPE 1"/>
    <s v="PRODMKT 3"/>
    <n v="24110"/>
    <n v="16153.7"/>
    <n v="9"/>
    <n v="21457.9"/>
    <n v="193121.1"/>
    <s v="SHIP REGION 8"/>
  </r>
  <r>
    <n v="317"/>
    <s v="CUSTID 135"/>
    <x v="1"/>
    <x v="1"/>
    <s v="REGION 7"/>
    <x v="2"/>
    <s v="PRODID 20"/>
    <s v="PRODTYPE 4"/>
    <s v="PRODMKT 2"/>
    <n v="12004"/>
    <n v="8042.68"/>
    <n v="6"/>
    <n v="11403.8"/>
    <n v="68422.799999999988"/>
    <s v="SHIP REGION 2"/>
  </r>
  <r>
    <n v="318"/>
    <s v="CUSTID 56"/>
    <x v="1"/>
    <x v="1"/>
    <s v="REGION 5"/>
    <x v="3"/>
    <s v="PRODID 13"/>
    <s v="PRODTYPE 4"/>
    <s v="PRODMKT 7"/>
    <n v="4269"/>
    <n v="2561.4"/>
    <n v="9"/>
    <n v="3756.72"/>
    <n v="33810.479999999996"/>
    <s v="SHIP REGION 3"/>
  </r>
  <r>
    <n v="319"/>
    <s v="CUSTID 163"/>
    <x v="0"/>
    <x v="1"/>
    <s v="REGION 6"/>
    <x v="4"/>
    <s v="PRODID 15"/>
    <s v="PRODTYPE 4"/>
    <s v="PRODMKT 5"/>
    <n v="10590"/>
    <n v="6671.7"/>
    <n v="9"/>
    <n v="10272.299999999999"/>
    <n v="92450.7"/>
    <s v="SHIP REGION 2"/>
  </r>
  <r>
    <n v="320"/>
    <s v="CUSTID 179"/>
    <x v="4"/>
    <x v="1"/>
    <s v="REGION 3"/>
    <x v="2"/>
    <s v="PRODID 5"/>
    <s v="PRODTYPE 3"/>
    <s v="PRODMKT 3"/>
    <n v="16064"/>
    <n v="10762.88"/>
    <n v="9"/>
    <n v="15100.16"/>
    <n v="135901.44"/>
    <s v="SHIP REGION 5"/>
  </r>
  <r>
    <n v="321"/>
    <s v="CUSTID 148"/>
    <x v="1"/>
    <x v="2"/>
    <s v="REGION 8"/>
    <x v="2"/>
    <s v="PRODID 19"/>
    <s v="PRODTYPE 1"/>
    <s v="PRODMKT 4"/>
    <n v="9526"/>
    <n v="6572.94"/>
    <n v="5"/>
    <n v="9049.6999999999989"/>
    <n v="45248.499999999993"/>
    <s v="SHIP REGION 2"/>
  </r>
  <r>
    <n v="322"/>
    <s v="CUSTID 85"/>
    <x v="1"/>
    <x v="1"/>
    <s v="REGION 8"/>
    <x v="4"/>
    <s v="PRODID 1"/>
    <s v="PRODTYPE 1"/>
    <s v="PRODMKT 3"/>
    <n v="16325"/>
    <n v="10611.25"/>
    <n v="9"/>
    <n v="15672"/>
    <n v="141048"/>
    <s v="SHIP REGION 1"/>
  </r>
  <r>
    <n v="323"/>
    <s v="CUSTID 125"/>
    <x v="0"/>
    <x v="3"/>
    <s v="REGION 8"/>
    <x v="4"/>
    <s v="PRODID 15"/>
    <s v="PRODTYPE 4"/>
    <s v="PRODMKT 5"/>
    <n v="10590"/>
    <n v="6671.7"/>
    <n v="6"/>
    <n v="9001.5"/>
    <n v="54009"/>
    <s v="SHIP REGION 8"/>
  </r>
  <r>
    <n v="324"/>
    <s v="CUSTID 187"/>
    <x v="4"/>
    <x v="2"/>
    <s v="REGION 3"/>
    <x v="4"/>
    <s v="PRODID 13"/>
    <s v="PRODTYPE 4"/>
    <s v="PRODMKT 7"/>
    <n v="4269"/>
    <n v="2561.4"/>
    <n v="6"/>
    <n v="4055.5499999999997"/>
    <n v="24333.3"/>
    <s v="SHIP REGION 1"/>
  </r>
  <r>
    <n v="325"/>
    <s v="CUSTID 173"/>
    <x v="3"/>
    <x v="4"/>
    <s v="REGION 4"/>
    <x v="4"/>
    <s v="PRODID 16"/>
    <s v="PRODTYPE 2"/>
    <s v="PRODMKT 3"/>
    <n v="13223"/>
    <n v="8991.64"/>
    <n v="5"/>
    <n v="12694.08"/>
    <n v="63470.400000000001"/>
    <s v="SHIP REGION 3"/>
  </r>
  <r>
    <n v="326"/>
    <s v="CUSTID 126"/>
    <x v="0"/>
    <x v="4"/>
    <s v="REGION 5"/>
    <x v="3"/>
    <s v="PRODID 2"/>
    <s v="PRODTYPE 1"/>
    <s v="PRODMKT 1"/>
    <n v="11568"/>
    <n v="8097.6"/>
    <n v="2"/>
    <n v="10989.6"/>
    <n v="21979.200000000001"/>
    <s v="SHIP REGION 1"/>
  </r>
  <r>
    <n v="327"/>
    <s v="CUSTID 189"/>
    <x v="2"/>
    <x v="1"/>
    <s v="REGION 8"/>
    <x v="2"/>
    <s v="PRODID 8"/>
    <s v="PRODTYPE 3"/>
    <s v="PRODMKT 4"/>
    <n v="2135"/>
    <n v="1174.25"/>
    <n v="6"/>
    <n v="2049.6"/>
    <n v="12297.599999999999"/>
    <s v="SHIP REGION 4"/>
  </r>
  <r>
    <n v="328"/>
    <s v="CUSTID 155"/>
    <x v="2"/>
    <x v="3"/>
    <s v="REGION 2"/>
    <x v="4"/>
    <s v="PRODID 20"/>
    <s v="PRODTYPE 4"/>
    <s v="PRODMKT 2"/>
    <n v="12004"/>
    <n v="8042.68"/>
    <n v="6"/>
    <n v="10683.56"/>
    <n v="64101.36"/>
    <s v="SHIP REGION 7"/>
  </r>
  <r>
    <n v="329"/>
    <s v="CUSTID 125"/>
    <x v="0"/>
    <x v="3"/>
    <s v="REGION 8"/>
    <x v="1"/>
    <s v="PRODID 1"/>
    <s v="PRODTYPE 1"/>
    <s v="PRODMKT 3"/>
    <n v="16325"/>
    <n v="10611.25"/>
    <n v="8"/>
    <n v="15835.25"/>
    <n v="126682"/>
    <s v="SHIP REGION 6"/>
  </r>
  <r>
    <n v="330"/>
    <s v="CUSTID 24"/>
    <x v="3"/>
    <x v="2"/>
    <s v="REGION 4"/>
    <x v="4"/>
    <s v="PRODID 16"/>
    <s v="PRODTYPE 2"/>
    <s v="PRODMKT 3"/>
    <n v="13223"/>
    <n v="8991.64"/>
    <n v="9"/>
    <n v="12694.08"/>
    <n v="114246.72"/>
    <s v="SHIP REGION 1"/>
  </r>
  <r>
    <n v="331"/>
    <s v="CUSTID 69"/>
    <x v="0"/>
    <x v="2"/>
    <s v="REGION 8"/>
    <x v="1"/>
    <s v="PRODID 13"/>
    <s v="PRODTYPE 4"/>
    <s v="PRODMKT 7"/>
    <n v="4269"/>
    <n v="2561.4"/>
    <n v="8"/>
    <n v="3799.41"/>
    <n v="30395.279999999999"/>
    <s v="SHIP REGION 3"/>
  </r>
  <r>
    <n v="332"/>
    <s v="CUSTID 37"/>
    <x v="1"/>
    <x v="2"/>
    <s v="REGION 3"/>
    <x v="2"/>
    <s v="PRODID 14"/>
    <s v="PRODTYPE 1"/>
    <s v="PRODMKT 3"/>
    <n v="24110"/>
    <n v="16153.7"/>
    <n v="8"/>
    <n v="20493.5"/>
    <n v="163948"/>
    <s v="SHIP REGION 2"/>
  </r>
  <r>
    <n v="333"/>
    <s v="CUSTID 36"/>
    <x v="0"/>
    <x v="4"/>
    <s v="REGION 2"/>
    <x v="3"/>
    <s v="PRODID 17"/>
    <s v="PRODTYPE 1"/>
    <s v="PRODMKT 3"/>
    <n v="18971"/>
    <n v="11762.02"/>
    <n v="9"/>
    <n v="16884.189999999999"/>
    <n v="151957.71"/>
    <s v="SHIP REGION 7"/>
  </r>
  <r>
    <n v="334"/>
    <s v="CUSTID 194"/>
    <x v="0"/>
    <x v="0"/>
    <s v="REGION 8"/>
    <x v="2"/>
    <s v="PRODID 20"/>
    <s v="PRODTYPE 4"/>
    <s v="PRODMKT 2"/>
    <n v="12004"/>
    <n v="8042.68"/>
    <n v="8"/>
    <n v="11763.92"/>
    <n v="94111.360000000001"/>
    <s v="SHIP REGION 3"/>
  </r>
  <r>
    <n v="335"/>
    <s v="CUSTID 79"/>
    <x v="4"/>
    <x v="0"/>
    <s v="REGION 6"/>
    <x v="4"/>
    <s v="PRODID 20"/>
    <s v="PRODTYPE 4"/>
    <s v="PRODMKT 2"/>
    <n v="12004"/>
    <n v="8042.68"/>
    <n v="8"/>
    <n v="10803.6"/>
    <n v="86428.800000000003"/>
    <s v="SHIP REGION 3"/>
  </r>
  <r>
    <n v="336"/>
    <s v="CUSTID 123"/>
    <x v="2"/>
    <x v="1"/>
    <s v="REGION 4"/>
    <x v="1"/>
    <s v="PRODID 12"/>
    <s v="PRODTYPE 3"/>
    <s v="PRODMKT 5"/>
    <n v="23078"/>
    <n v="14769.92"/>
    <n v="3"/>
    <n v="21462.539999999997"/>
    <n v="64387.619999999995"/>
    <s v="SHIP REGION 6"/>
  </r>
  <r>
    <n v="337"/>
    <s v="CUSTID 26"/>
    <x v="2"/>
    <x v="3"/>
    <s v="REGION 7"/>
    <x v="2"/>
    <s v="PRODID 10"/>
    <s v="PRODTYPE 2"/>
    <s v="PRODMKT 3"/>
    <n v="6690"/>
    <n v="4080.9"/>
    <n v="9"/>
    <n v="6489.3"/>
    <n v="58403.700000000004"/>
    <s v="SHIP REGION 3"/>
  </r>
  <r>
    <n v="338"/>
    <s v="CUSTID 24"/>
    <x v="3"/>
    <x v="2"/>
    <s v="REGION 4"/>
    <x v="2"/>
    <s v="PRODID 7"/>
    <s v="PRODTYPE 1"/>
    <s v="PRODMKT 4"/>
    <n v="19568"/>
    <n v="12327.84"/>
    <n v="9"/>
    <n v="18589.599999999999"/>
    <n v="167306.4"/>
    <s v="SHIP REGION 1"/>
  </r>
  <r>
    <n v="339"/>
    <s v="CUSTID 19"/>
    <x v="4"/>
    <x v="4"/>
    <s v="REGION 8"/>
    <x v="2"/>
    <s v="PRODID 1"/>
    <s v="PRODTYPE 1"/>
    <s v="PRODMKT 3"/>
    <n v="16325"/>
    <n v="10611.25"/>
    <n v="1"/>
    <n v="15508.75"/>
    <n v="15508.75"/>
    <s v="SHIP REGION 5"/>
  </r>
  <r>
    <n v="340"/>
    <s v="CUSTID 48"/>
    <x v="0"/>
    <x v="4"/>
    <s v="REGION 6"/>
    <x v="3"/>
    <s v="PRODID 6"/>
    <s v="PRODTYPE 1"/>
    <s v="PRODMKT 1"/>
    <n v="20386"/>
    <n v="14270.2"/>
    <n v="9"/>
    <n v="18755.120000000003"/>
    <n v="168796.08000000002"/>
    <s v="SHIP REGION 7"/>
  </r>
  <r>
    <n v="341"/>
    <s v="CUSTID 7"/>
    <x v="4"/>
    <x v="4"/>
    <s v="REGION 2"/>
    <x v="1"/>
    <s v="PRODID 6"/>
    <s v="PRODTYPE 1"/>
    <s v="PRODMKT 1"/>
    <n v="20386"/>
    <n v="14270.2"/>
    <n v="3"/>
    <n v="18143.54"/>
    <n v="54430.62"/>
    <s v="SHIP REGION 3"/>
  </r>
  <r>
    <n v="342"/>
    <s v="CUSTID 60"/>
    <x v="0"/>
    <x v="3"/>
    <s v="REGION 2"/>
    <x v="1"/>
    <s v="PRODID 8"/>
    <s v="PRODTYPE 3"/>
    <s v="PRODMKT 4"/>
    <n v="2135"/>
    <n v="1174.25"/>
    <n v="7"/>
    <n v="1836.1"/>
    <n v="12852.699999999999"/>
    <s v="SHIP REGION 7"/>
  </r>
  <r>
    <n v="343"/>
    <s v="CUSTID 19"/>
    <x v="4"/>
    <x v="4"/>
    <s v="REGION 8"/>
    <x v="3"/>
    <s v="PRODID 6"/>
    <s v="PRODTYPE 1"/>
    <s v="PRODMKT 1"/>
    <n v="20386"/>
    <n v="14270.2"/>
    <n v="5"/>
    <n v="19978.28"/>
    <n v="99891.4"/>
    <s v="SHIP REGION 6"/>
  </r>
  <r>
    <n v="344"/>
    <s v="CUSTID 171"/>
    <x v="2"/>
    <x v="2"/>
    <s v="REGION 1"/>
    <x v="2"/>
    <s v="PRODID 12"/>
    <s v="PRODTYPE 3"/>
    <s v="PRODMKT 5"/>
    <n v="23078"/>
    <n v="14769.92"/>
    <n v="5"/>
    <n v="22616.44"/>
    <n v="113082.2"/>
    <s v="SHIP REGION 1"/>
  </r>
  <r>
    <n v="345"/>
    <s v="CUSTID 181"/>
    <x v="0"/>
    <x v="1"/>
    <s v="REGION 2"/>
    <x v="1"/>
    <s v="PRODID 15"/>
    <s v="PRODTYPE 4"/>
    <s v="PRODMKT 5"/>
    <n v="10590"/>
    <n v="6671.7"/>
    <n v="2"/>
    <n v="9213.2999999999993"/>
    <n v="18426.599999999999"/>
    <s v="SHIP REGION 1"/>
  </r>
  <r>
    <n v="346"/>
    <s v="CUSTID 61"/>
    <x v="0"/>
    <x v="0"/>
    <s v="REGION 2"/>
    <x v="2"/>
    <s v="PRODID 15"/>
    <s v="PRODTYPE 4"/>
    <s v="PRODMKT 5"/>
    <n v="10590"/>
    <n v="6671.7"/>
    <n v="6"/>
    <n v="9213.2999999999993"/>
    <n v="55279.799999999996"/>
    <s v="SHIP REGION 2"/>
  </r>
  <r>
    <n v="347"/>
    <s v="CUSTID 49"/>
    <x v="3"/>
    <x v="2"/>
    <s v="REGION 2"/>
    <x v="4"/>
    <s v="PRODID 8"/>
    <s v="PRODTYPE 3"/>
    <s v="PRODMKT 4"/>
    <n v="2135"/>
    <n v="1174.25"/>
    <n v="3"/>
    <n v="2070.9499999999998"/>
    <n v="6212.8499999999995"/>
    <s v="SHIP REGION 7"/>
  </r>
  <r>
    <n v="348"/>
    <s v="CUSTID 196"/>
    <x v="1"/>
    <x v="2"/>
    <s v="REGION 5"/>
    <x v="1"/>
    <s v="PRODID 10"/>
    <s v="PRODTYPE 2"/>
    <s v="PRODMKT 3"/>
    <n v="6690"/>
    <n v="4080.9"/>
    <n v="2"/>
    <n v="6556.2"/>
    <n v="13112.4"/>
    <s v="SHIP REGION 8"/>
  </r>
  <r>
    <n v="349"/>
    <s v="CUSTID 80"/>
    <x v="1"/>
    <x v="2"/>
    <s v="REGION 3"/>
    <x v="3"/>
    <s v="PRODID 20"/>
    <s v="PRODTYPE 4"/>
    <s v="PRODMKT 2"/>
    <n v="12004"/>
    <n v="8042.68"/>
    <n v="3"/>
    <n v="11523.84"/>
    <n v="34571.520000000004"/>
    <s v="SHIP REGION 1"/>
  </r>
  <r>
    <n v="350"/>
    <s v="CUSTID 179"/>
    <x v="4"/>
    <x v="1"/>
    <s v="REGION 3"/>
    <x v="1"/>
    <s v="PRODID 18"/>
    <s v="PRODTYPE 4"/>
    <s v="PRODMKT 5"/>
    <n v="24315"/>
    <n v="14589"/>
    <n v="3"/>
    <n v="20910.900000000001"/>
    <n v="62732.700000000004"/>
    <s v="SHIP REGION 4"/>
  </r>
  <r>
    <n v="351"/>
    <s v="CUSTID 58"/>
    <x v="3"/>
    <x v="3"/>
    <s v="REGION 2"/>
    <x v="4"/>
    <s v="PRODID 18"/>
    <s v="PRODTYPE 4"/>
    <s v="PRODMKT 5"/>
    <n v="24315"/>
    <n v="14589"/>
    <n v="1"/>
    <n v="21640.35"/>
    <n v="21640.35"/>
    <s v="SHIP REGION 1"/>
  </r>
  <r>
    <n v="352"/>
    <s v="CUSTID 131"/>
    <x v="1"/>
    <x v="2"/>
    <s v="REGION 4"/>
    <x v="2"/>
    <s v="PRODID 13"/>
    <s v="PRODTYPE 4"/>
    <s v="PRODMKT 7"/>
    <n v="4269"/>
    <n v="2561.4"/>
    <n v="6"/>
    <n v="3756.72"/>
    <n v="22540.32"/>
    <s v="SHIP REGION 5"/>
  </r>
  <r>
    <n v="353"/>
    <s v="CUSTID 26"/>
    <x v="2"/>
    <x v="3"/>
    <s v="REGION 7"/>
    <x v="1"/>
    <s v="PRODID 4"/>
    <s v="PRODTYPE 4"/>
    <s v="PRODMKT 1"/>
    <n v="8989"/>
    <n v="5663.07"/>
    <n v="1"/>
    <n v="8899.11"/>
    <n v="8899.11"/>
    <s v="SHIP REGION 8"/>
  </r>
  <r>
    <n v="354"/>
    <s v="CUSTID 135"/>
    <x v="1"/>
    <x v="1"/>
    <s v="REGION 7"/>
    <x v="1"/>
    <s v="PRODID 17"/>
    <s v="PRODTYPE 1"/>
    <s v="PRODMKT 3"/>
    <n v="18971"/>
    <n v="11762.02"/>
    <n v="4"/>
    <n v="17643.03"/>
    <n v="70572.12"/>
    <s v="SHIP REGION 4"/>
  </r>
  <r>
    <n v="355"/>
    <s v="CUSTID 172"/>
    <x v="1"/>
    <x v="0"/>
    <s v="REGION 2"/>
    <x v="1"/>
    <s v="PRODID 17"/>
    <s v="PRODTYPE 1"/>
    <s v="PRODMKT 3"/>
    <n v="18971"/>
    <n v="11762.02"/>
    <n v="1"/>
    <n v="17643.03"/>
    <n v="17643.03"/>
    <s v="SHIP REGION 7"/>
  </r>
  <r>
    <n v="356"/>
    <s v="CUSTID 22"/>
    <x v="1"/>
    <x v="0"/>
    <s v="REGION 4"/>
    <x v="1"/>
    <s v="PRODID 13"/>
    <s v="PRODTYPE 4"/>
    <s v="PRODMKT 7"/>
    <n v="4269"/>
    <n v="2561.4"/>
    <n v="2"/>
    <n v="4140.93"/>
    <n v="8281.86"/>
    <s v="SHIP REGION 6"/>
  </r>
  <r>
    <n v="357"/>
    <s v="CUSTID 193"/>
    <x v="2"/>
    <x v="0"/>
    <s v="REGION 2"/>
    <x v="3"/>
    <s v="PRODID 11"/>
    <s v="PRODTYPE 1"/>
    <s v="PRODMKT 4"/>
    <n v="21670"/>
    <n v="15169"/>
    <n v="6"/>
    <n v="20153.099999999999"/>
    <n v="120918.59999999999"/>
    <s v="SHIP REGION 7"/>
  </r>
  <r>
    <n v="358"/>
    <s v="CUSTID 176"/>
    <x v="2"/>
    <x v="3"/>
    <s v="REGION 7"/>
    <x v="4"/>
    <s v="PRODID 11"/>
    <s v="PRODTYPE 1"/>
    <s v="PRODMKT 4"/>
    <n v="21670"/>
    <n v="15169"/>
    <n v="9"/>
    <n v="18636.2"/>
    <n v="167725.80000000002"/>
    <s v="SHIP REGION 5"/>
  </r>
  <r>
    <n v="359"/>
    <s v="CUSTID 99"/>
    <x v="0"/>
    <x v="1"/>
    <s v="REGION 6"/>
    <x v="1"/>
    <s v="PRODID 10"/>
    <s v="PRODTYPE 2"/>
    <s v="PRODMKT 3"/>
    <n v="6690"/>
    <n v="4080.9"/>
    <n v="8"/>
    <n v="6355.5"/>
    <n v="50844"/>
    <s v="SHIP REGION 4"/>
  </r>
  <r>
    <n v="360"/>
    <s v="CUSTID 146"/>
    <x v="1"/>
    <x v="2"/>
    <s v="REGION 7"/>
    <x v="3"/>
    <s v="PRODID 15"/>
    <s v="PRODTYPE 4"/>
    <s v="PRODMKT 5"/>
    <n v="10590"/>
    <n v="6671.7"/>
    <n v="2"/>
    <n v="10484.1"/>
    <n v="20968.2"/>
    <s v="SHIP REGION 2"/>
  </r>
  <r>
    <n v="361"/>
    <s v="CUSTID 138"/>
    <x v="2"/>
    <x v="0"/>
    <s v="REGION 8"/>
    <x v="4"/>
    <s v="PRODID 17"/>
    <s v="PRODTYPE 1"/>
    <s v="PRODMKT 3"/>
    <n v="18971"/>
    <n v="11762.02"/>
    <n v="2"/>
    <n v="17453.32"/>
    <n v="34906.639999999999"/>
    <s v="SHIP REGION 1"/>
  </r>
  <r>
    <n v="362"/>
    <s v="CUSTID 97"/>
    <x v="2"/>
    <x v="4"/>
    <s v="REGION 8"/>
    <x v="1"/>
    <s v="PRODID 6"/>
    <s v="PRODTYPE 1"/>
    <s v="PRODMKT 1"/>
    <n v="20386"/>
    <n v="14270.2"/>
    <n v="6"/>
    <n v="17531.96"/>
    <n v="105191.76"/>
    <s v="SHIP REGION 7"/>
  </r>
  <r>
    <n v="363"/>
    <s v="CUSTID 158"/>
    <x v="3"/>
    <x v="0"/>
    <s v="REGION 5"/>
    <x v="1"/>
    <s v="PRODID 11"/>
    <s v="PRODTYPE 1"/>
    <s v="PRODMKT 4"/>
    <n v="21670"/>
    <n v="15169"/>
    <n v="2"/>
    <n v="18852.900000000001"/>
    <n v="37705.800000000003"/>
    <s v="SHIP REGION 1"/>
  </r>
  <r>
    <n v="364"/>
    <s v="CUSTID 8"/>
    <x v="1"/>
    <x v="2"/>
    <s v="REGION 4"/>
    <x v="1"/>
    <s v="PRODID 18"/>
    <s v="PRODTYPE 4"/>
    <s v="PRODMKT 5"/>
    <n v="24315"/>
    <n v="14589"/>
    <n v="1"/>
    <n v="23342.399999999998"/>
    <n v="23342.399999999998"/>
    <s v="SHIP REGION 1"/>
  </r>
  <r>
    <n v="365"/>
    <s v="CUSTID 163"/>
    <x v="0"/>
    <x v="1"/>
    <s v="REGION 6"/>
    <x v="3"/>
    <s v="PRODID 13"/>
    <s v="PRODTYPE 4"/>
    <s v="PRODMKT 7"/>
    <n v="4269"/>
    <n v="2561.4"/>
    <n v="6"/>
    <n v="3799.41"/>
    <n v="22796.46"/>
    <s v="SHIP REGION 7"/>
  </r>
  <r>
    <n v="366"/>
    <s v="CUSTID 67"/>
    <x v="4"/>
    <x v="4"/>
    <s v="REGION 1"/>
    <x v="3"/>
    <s v="PRODID 8"/>
    <s v="PRODTYPE 3"/>
    <s v="PRODMKT 4"/>
    <n v="2135"/>
    <n v="1174.25"/>
    <n v="1"/>
    <n v="2070.9499999999998"/>
    <n v="2070.9499999999998"/>
    <s v="SHIP REGION 4"/>
  </r>
  <r>
    <n v="367"/>
    <s v="CUSTID 80"/>
    <x v="1"/>
    <x v="2"/>
    <s v="REGION 3"/>
    <x v="1"/>
    <s v="PRODID 5"/>
    <s v="PRODTYPE 3"/>
    <s v="PRODMKT 3"/>
    <n v="16064"/>
    <n v="10762.88"/>
    <n v="9"/>
    <n v="15742.72"/>
    <n v="141684.47999999998"/>
    <s v="SHIP REGION 1"/>
  </r>
  <r>
    <n v="368"/>
    <s v="CUSTID 195"/>
    <x v="0"/>
    <x v="4"/>
    <s v="REGION 5"/>
    <x v="4"/>
    <s v="PRODID 16"/>
    <s v="PRODTYPE 2"/>
    <s v="PRODMKT 3"/>
    <n v="13223"/>
    <n v="8991.64"/>
    <n v="9"/>
    <n v="11504.01"/>
    <n v="103536.09"/>
    <s v="SHIP REGION 1"/>
  </r>
  <r>
    <n v="369"/>
    <s v="CUSTID 43"/>
    <x v="2"/>
    <x v="4"/>
    <s v="REGION 4"/>
    <x v="4"/>
    <s v="PRODID 3"/>
    <s v="PRODTYPE 2"/>
    <s v="PRODMKT 2"/>
    <n v="22050"/>
    <n v="15435"/>
    <n v="3"/>
    <n v="20947.5"/>
    <n v="62842.5"/>
    <s v="SHIP REGION 3"/>
  </r>
  <r>
    <n v="370"/>
    <s v="CUSTID 52"/>
    <x v="1"/>
    <x v="4"/>
    <s v="REGION 2"/>
    <x v="3"/>
    <s v="PRODID 17"/>
    <s v="PRODTYPE 1"/>
    <s v="PRODMKT 3"/>
    <n v="18971"/>
    <n v="11762.02"/>
    <n v="6"/>
    <n v="17643.03"/>
    <n v="105858.18"/>
    <s v="SHIP REGION 3"/>
  </r>
  <r>
    <n v="371"/>
    <s v="CUSTID 151"/>
    <x v="3"/>
    <x v="4"/>
    <s v="REGION 6"/>
    <x v="1"/>
    <s v="PRODID 13"/>
    <s v="PRODTYPE 4"/>
    <s v="PRODMKT 7"/>
    <n v="4269"/>
    <n v="2561.4"/>
    <n v="7"/>
    <n v="4098.24"/>
    <n v="28687.68"/>
    <s v="SHIP REGION 5"/>
  </r>
  <r>
    <n v="372"/>
    <s v="CUSTID 86"/>
    <x v="4"/>
    <x v="4"/>
    <s v="REGION 3"/>
    <x v="4"/>
    <s v="PRODID 18"/>
    <s v="PRODTYPE 4"/>
    <s v="PRODMKT 5"/>
    <n v="24315"/>
    <n v="14589"/>
    <n v="2"/>
    <n v="20910.900000000001"/>
    <n v="41821.800000000003"/>
    <s v="SHIP REGION 8"/>
  </r>
  <r>
    <n v="373"/>
    <s v="CUSTID 22"/>
    <x v="1"/>
    <x v="0"/>
    <s v="REGION 4"/>
    <x v="2"/>
    <s v="PRODID 6"/>
    <s v="PRODTYPE 1"/>
    <s v="PRODMKT 1"/>
    <n v="20386"/>
    <n v="14270.2"/>
    <n v="8"/>
    <n v="18143.54"/>
    <n v="145148.32"/>
    <s v="SHIP REGION 5"/>
  </r>
  <r>
    <n v="374"/>
    <s v="CUSTID 5"/>
    <x v="0"/>
    <x v="4"/>
    <s v="REGION 7"/>
    <x v="2"/>
    <s v="PRODID 13"/>
    <s v="PRODTYPE 4"/>
    <s v="PRODMKT 7"/>
    <n v="4269"/>
    <n v="2561.4"/>
    <n v="5"/>
    <n v="4183.62"/>
    <n v="20918.099999999999"/>
    <s v="SHIP REGION 7"/>
  </r>
  <r>
    <n v="375"/>
    <s v="CUSTID 8"/>
    <x v="1"/>
    <x v="2"/>
    <s v="REGION 4"/>
    <x v="2"/>
    <s v="PRODID 19"/>
    <s v="PRODTYPE 1"/>
    <s v="PRODMKT 4"/>
    <n v="9526"/>
    <n v="6572.94"/>
    <n v="3"/>
    <n v="8668.66"/>
    <n v="26005.98"/>
    <s v="SHIP REGION 3"/>
  </r>
  <r>
    <n v="376"/>
    <s v="CUSTID 71"/>
    <x v="1"/>
    <x v="0"/>
    <s v="REGION 8"/>
    <x v="2"/>
    <s v="PRODID 6"/>
    <s v="PRODTYPE 1"/>
    <s v="PRODMKT 1"/>
    <n v="20386"/>
    <n v="14270.2"/>
    <n v="7"/>
    <n v="19570.559999999998"/>
    <n v="136993.91999999998"/>
    <s v="SHIP REGION 4"/>
  </r>
  <r>
    <n v="377"/>
    <s v="CUSTID 135"/>
    <x v="1"/>
    <x v="1"/>
    <s v="REGION 7"/>
    <x v="3"/>
    <s v="PRODID 8"/>
    <s v="PRODTYPE 3"/>
    <s v="PRODMKT 4"/>
    <n v="2135"/>
    <n v="1174.25"/>
    <n v="9"/>
    <n v="1985.55"/>
    <n v="17869.95"/>
    <s v="SHIP REGION 2"/>
  </r>
  <r>
    <n v="378"/>
    <s v="CUSTID 48"/>
    <x v="0"/>
    <x v="4"/>
    <s v="REGION 6"/>
    <x v="4"/>
    <s v="PRODID 3"/>
    <s v="PRODTYPE 2"/>
    <s v="PRODMKT 2"/>
    <n v="22050"/>
    <n v="15435"/>
    <n v="1"/>
    <n v="18742.5"/>
    <n v="18742.5"/>
    <s v="SHIP REGION 8"/>
  </r>
  <r>
    <n v="379"/>
    <s v="CUSTID 74"/>
    <x v="1"/>
    <x v="4"/>
    <s v="REGION 3"/>
    <x v="1"/>
    <s v="PRODID 3"/>
    <s v="PRODTYPE 2"/>
    <s v="PRODMKT 2"/>
    <n v="22050"/>
    <n v="15435"/>
    <n v="1"/>
    <n v="21168"/>
    <n v="21168"/>
    <s v="SHIP REGION 4"/>
  </r>
  <r>
    <n v="380"/>
    <s v="CUSTID 198"/>
    <x v="1"/>
    <x v="4"/>
    <s v="REGION 4"/>
    <x v="3"/>
    <s v="PRODID 20"/>
    <s v="PRODTYPE 4"/>
    <s v="PRODMKT 2"/>
    <n v="12004"/>
    <n v="8042.68"/>
    <n v="3"/>
    <n v="10203.4"/>
    <n v="30610.199999999997"/>
    <s v="SHIP REGION 7"/>
  </r>
  <r>
    <n v="381"/>
    <s v="CUSTID 97"/>
    <x v="2"/>
    <x v="4"/>
    <s v="REGION 8"/>
    <x v="1"/>
    <s v="PRODID 6"/>
    <s v="PRODTYPE 1"/>
    <s v="PRODMKT 1"/>
    <n v="20386"/>
    <n v="14270.2"/>
    <n v="6"/>
    <n v="18347.400000000001"/>
    <n v="110084.40000000001"/>
    <s v="SHIP REGION 6"/>
  </r>
  <r>
    <n v="382"/>
    <s v="CUSTID 182"/>
    <x v="0"/>
    <x v="0"/>
    <s v="REGION 3"/>
    <x v="3"/>
    <s v="PRODID 12"/>
    <s v="PRODTYPE 3"/>
    <s v="PRODMKT 5"/>
    <n v="23078"/>
    <n v="14769.92"/>
    <n v="3"/>
    <n v="21231.760000000002"/>
    <n v="63695.280000000006"/>
    <s v="SHIP REGION 5"/>
  </r>
  <r>
    <n v="383"/>
    <s v="CUSTID 24"/>
    <x v="3"/>
    <x v="2"/>
    <s v="REGION 4"/>
    <x v="4"/>
    <s v="PRODID 12"/>
    <s v="PRODTYPE 3"/>
    <s v="PRODMKT 5"/>
    <n v="23078"/>
    <n v="14769.92"/>
    <n v="4"/>
    <n v="20770.2"/>
    <n v="83080.800000000003"/>
    <s v="SHIP REGION 7"/>
  </r>
  <r>
    <n v="384"/>
    <s v="CUSTID 174"/>
    <x v="4"/>
    <x v="2"/>
    <s v="REGION 2"/>
    <x v="1"/>
    <s v="PRODID 17"/>
    <s v="PRODTYPE 1"/>
    <s v="PRODMKT 3"/>
    <n v="18971"/>
    <n v="11762.02"/>
    <n v="1"/>
    <n v="18591.579999999998"/>
    <n v="18591.579999999998"/>
    <s v="SHIP REGION 8"/>
  </r>
  <r>
    <n v="385"/>
    <s v="CUSTID 111"/>
    <x v="2"/>
    <x v="4"/>
    <s v="REGION 7"/>
    <x v="3"/>
    <s v="PRODID 4"/>
    <s v="PRODTYPE 4"/>
    <s v="PRODMKT 1"/>
    <n v="8989"/>
    <n v="5663.07"/>
    <n v="1"/>
    <n v="8269.880000000001"/>
    <n v="8269.880000000001"/>
    <s v="SHIP REGION 1"/>
  </r>
  <r>
    <n v="386"/>
    <s v="CUSTID 153"/>
    <x v="1"/>
    <x v="2"/>
    <s v="REGION 2"/>
    <x v="1"/>
    <s v="PRODID 18"/>
    <s v="PRODTYPE 4"/>
    <s v="PRODMKT 5"/>
    <n v="24315"/>
    <n v="14589"/>
    <n v="8"/>
    <n v="21883.5"/>
    <n v="175068"/>
    <s v="SHIP REGION 5"/>
  </r>
  <r>
    <n v="387"/>
    <s v="CUSTID 197"/>
    <x v="0"/>
    <x v="0"/>
    <s v="REGION 4"/>
    <x v="1"/>
    <s v="PRODID 13"/>
    <s v="PRODTYPE 4"/>
    <s v="PRODMKT 7"/>
    <n v="4269"/>
    <n v="2561.4"/>
    <n v="9"/>
    <n v="3884.79"/>
    <n v="34963.11"/>
    <s v="SHIP REGION 1"/>
  </r>
  <r>
    <n v="388"/>
    <s v="CUSTID 87"/>
    <x v="0"/>
    <x v="0"/>
    <s v="REGION 3"/>
    <x v="3"/>
    <s v="PRODID 17"/>
    <s v="PRODTYPE 1"/>
    <s v="PRODMKT 3"/>
    <n v="18971"/>
    <n v="11762.02"/>
    <n v="2"/>
    <n v="18591.579999999998"/>
    <n v="37183.159999999996"/>
    <s v="SHIP REGION 4"/>
  </r>
  <r>
    <n v="389"/>
    <s v="CUSTID 121"/>
    <x v="3"/>
    <x v="4"/>
    <s v="REGION 1"/>
    <x v="2"/>
    <s v="PRODID 16"/>
    <s v="PRODTYPE 2"/>
    <s v="PRODMKT 3"/>
    <n v="13223"/>
    <n v="8991.64"/>
    <n v="3"/>
    <n v="12297.39"/>
    <n v="36892.17"/>
    <s v="SHIP REGION 4"/>
  </r>
  <r>
    <n v="390"/>
    <s v="CUSTID 38"/>
    <x v="1"/>
    <x v="2"/>
    <s v="REGION 4"/>
    <x v="1"/>
    <s v="PRODID 9"/>
    <s v="PRODTYPE 2"/>
    <s v="PRODMKT 5"/>
    <n v="3263"/>
    <n v="2186.21"/>
    <n v="9"/>
    <n v="3197.74"/>
    <n v="28779.659999999996"/>
    <s v="SHIP REGION 5"/>
  </r>
  <r>
    <n v="391"/>
    <s v="CUSTID 160"/>
    <x v="1"/>
    <x v="0"/>
    <s v="REGION 1"/>
    <x v="3"/>
    <s v="PRODID 12"/>
    <s v="PRODTYPE 3"/>
    <s v="PRODMKT 5"/>
    <n v="23078"/>
    <n v="14769.92"/>
    <n v="3"/>
    <n v="19847.079999999998"/>
    <n v="59541.239999999991"/>
    <s v="SHIP REGION 7"/>
  </r>
  <r>
    <n v="392"/>
    <s v="CUSTID 45"/>
    <x v="0"/>
    <x v="2"/>
    <s v="REGION 1"/>
    <x v="2"/>
    <s v="PRODID 11"/>
    <s v="PRODTYPE 1"/>
    <s v="PRODMKT 4"/>
    <n v="21670"/>
    <n v="15169"/>
    <n v="7"/>
    <n v="21236.6"/>
    <n v="148656.19999999998"/>
    <s v="SHIP REGION 4"/>
  </r>
  <r>
    <n v="393"/>
    <s v="CUSTID 18"/>
    <x v="0"/>
    <x v="2"/>
    <s v="REGION 5"/>
    <x v="1"/>
    <s v="PRODID 4"/>
    <s v="PRODTYPE 4"/>
    <s v="PRODMKT 1"/>
    <n v="8989"/>
    <n v="5663.07"/>
    <n v="2"/>
    <n v="8809.2199999999993"/>
    <n v="17618.439999999999"/>
    <s v="SHIP REGION 4"/>
  </r>
  <r>
    <n v="394"/>
    <s v="CUSTID 110"/>
    <x v="1"/>
    <x v="3"/>
    <s v="REGION 5"/>
    <x v="4"/>
    <s v="PRODID 3"/>
    <s v="PRODTYPE 2"/>
    <s v="PRODMKT 2"/>
    <n v="22050"/>
    <n v="15435"/>
    <n v="8"/>
    <n v="19183.5"/>
    <n v="153468"/>
    <s v="SHIP REGION 2"/>
  </r>
  <r>
    <n v="395"/>
    <s v="CUSTID 85"/>
    <x v="1"/>
    <x v="1"/>
    <s v="REGION 8"/>
    <x v="1"/>
    <s v="PRODID 6"/>
    <s v="PRODTYPE 1"/>
    <s v="PRODMKT 1"/>
    <n v="20386"/>
    <n v="14270.2"/>
    <n v="9"/>
    <n v="19366.7"/>
    <n v="174300.30000000002"/>
    <s v="SHIP REGION 6"/>
  </r>
  <r>
    <n v="396"/>
    <s v="CUSTID 148"/>
    <x v="1"/>
    <x v="2"/>
    <s v="REGION 8"/>
    <x v="1"/>
    <s v="PRODID 10"/>
    <s v="PRODTYPE 2"/>
    <s v="PRODMKT 3"/>
    <n v="6690"/>
    <n v="4080.9"/>
    <n v="4"/>
    <n v="5753.4"/>
    <n v="23013.599999999999"/>
    <s v="SHIP REGION 2"/>
  </r>
  <r>
    <n v="397"/>
    <s v="CUSTID 108"/>
    <x v="4"/>
    <x v="4"/>
    <s v="REGION 2"/>
    <x v="1"/>
    <s v="PRODID 15"/>
    <s v="PRODTYPE 4"/>
    <s v="PRODMKT 5"/>
    <n v="10590"/>
    <n v="6671.7"/>
    <n v="3"/>
    <n v="10166.4"/>
    <n v="30499.199999999997"/>
    <s v="SHIP REGION 8"/>
  </r>
  <r>
    <n v="398"/>
    <s v="CUSTID 168"/>
    <x v="1"/>
    <x v="4"/>
    <s v="REGION 2"/>
    <x v="3"/>
    <s v="PRODID 1"/>
    <s v="PRODTYPE 1"/>
    <s v="PRODMKT 3"/>
    <n v="16325"/>
    <n v="10611.25"/>
    <n v="4"/>
    <n v="15672"/>
    <n v="62688"/>
    <s v="SHIP REGION 5"/>
  </r>
  <r>
    <n v="399"/>
    <s v="CUSTID 136"/>
    <x v="1"/>
    <x v="3"/>
    <s v="REGION 1"/>
    <x v="3"/>
    <s v="PRODID 7"/>
    <s v="PRODTYPE 1"/>
    <s v="PRODMKT 4"/>
    <n v="19568"/>
    <n v="12327.84"/>
    <n v="5"/>
    <n v="18002.560000000001"/>
    <n v="90012.800000000003"/>
    <s v="SHIP REGION 2"/>
  </r>
  <r>
    <n v="400"/>
    <s v="CUSTID 91"/>
    <x v="1"/>
    <x v="3"/>
    <s v="REGION 7"/>
    <x v="1"/>
    <s v="PRODID 19"/>
    <s v="PRODTYPE 1"/>
    <s v="PRODMKT 4"/>
    <n v="9526"/>
    <n v="6572.94"/>
    <n v="6"/>
    <n v="8763.92"/>
    <n v="52583.520000000004"/>
    <s v="SHIP REGION 1"/>
  </r>
  <r>
    <n v="401"/>
    <s v="CUSTID 44"/>
    <x v="3"/>
    <x v="2"/>
    <s v="REGION 1"/>
    <x v="3"/>
    <s v="PRODID 17"/>
    <s v="PRODTYPE 1"/>
    <s v="PRODMKT 3"/>
    <n v="18971"/>
    <n v="11762.02"/>
    <n v="6"/>
    <n v="17263.61"/>
    <n v="103581.66"/>
    <s v="SHIP REGION 5"/>
  </r>
  <r>
    <n v="402"/>
    <s v="CUSTID 23"/>
    <x v="3"/>
    <x v="0"/>
    <s v="REGION 4"/>
    <x v="2"/>
    <s v="PRODID 11"/>
    <s v="PRODTYPE 1"/>
    <s v="PRODMKT 4"/>
    <n v="21670"/>
    <n v="15169"/>
    <n v="9"/>
    <n v="20803.2"/>
    <n v="187228.80000000002"/>
    <s v="SHIP REGION 5"/>
  </r>
  <r>
    <n v="403"/>
    <s v="CUSTID 58"/>
    <x v="3"/>
    <x v="3"/>
    <s v="REGION 2"/>
    <x v="4"/>
    <s v="PRODID 19"/>
    <s v="PRODTYPE 1"/>
    <s v="PRODMKT 4"/>
    <n v="9526"/>
    <n v="6572.94"/>
    <n v="3"/>
    <n v="8097.0999999999995"/>
    <n v="24291.3"/>
    <s v="SHIP REGION 6"/>
  </r>
  <r>
    <n v="404"/>
    <s v="CUSTID 146"/>
    <x v="1"/>
    <x v="2"/>
    <s v="REGION 7"/>
    <x v="4"/>
    <s v="PRODID 9"/>
    <s v="PRODTYPE 2"/>
    <s v="PRODMKT 5"/>
    <n v="3263"/>
    <n v="2186.21"/>
    <n v="8"/>
    <n v="3230.37"/>
    <n v="25842.959999999999"/>
    <s v="SHIP REGION 8"/>
  </r>
  <r>
    <n v="405"/>
    <s v="CUSTID 19"/>
    <x v="4"/>
    <x v="4"/>
    <s v="REGION 8"/>
    <x v="2"/>
    <s v="PRODID 3"/>
    <s v="PRODTYPE 2"/>
    <s v="PRODMKT 2"/>
    <n v="22050"/>
    <n v="15435"/>
    <n v="5"/>
    <n v="21829.5"/>
    <n v="109147.5"/>
    <s v="SHIP REGION 8"/>
  </r>
  <r>
    <n v="406"/>
    <s v="CUSTID 13"/>
    <x v="4"/>
    <x v="2"/>
    <s v="REGION 1"/>
    <x v="1"/>
    <s v="PRODID 19"/>
    <s v="PRODTYPE 1"/>
    <s v="PRODMKT 4"/>
    <n v="9526"/>
    <n v="6572.94"/>
    <n v="9"/>
    <n v="8954.4399999999987"/>
    <n v="80589.959999999992"/>
    <s v="SHIP REGION 7"/>
  </r>
  <r>
    <n v="407"/>
    <s v="CUSTID 167"/>
    <x v="0"/>
    <x v="4"/>
    <s v="REGION 4"/>
    <x v="1"/>
    <s v="PRODID 3"/>
    <s v="PRODTYPE 2"/>
    <s v="PRODMKT 2"/>
    <n v="22050"/>
    <n v="15435"/>
    <n v="4"/>
    <n v="19624.5"/>
    <n v="78498"/>
    <s v="SHIP REGION 3"/>
  </r>
  <r>
    <n v="408"/>
    <s v="CUSTID 145"/>
    <x v="2"/>
    <x v="0"/>
    <s v="REGION 5"/>
    <x v="2"/>
    <s v="PRODID 6"/>
    <s v="PRODTYPE 1"/>
    <s v="PRODMKT 1"/>
    <n v="20386"/>
    <n v="14270.2"/>
    <n v="3"/>
    <n v="18755.120000000003"/>
    <n v="56265.360000000008"/>
    <s v="SHIP REGION 4"/>
  </r>
  <r>
    <n v="409"/>
    <s v="CUSTID 167"/>
    <x v="0"/>
    <x v="4"/>
    <s v="REGION 4"/>
    <x v="3"/>
    <s v="PRODID 16"/>
    <s v="PRODTYPE 2"/>
    <s v="PRODMKT 3"/>
    <n v="13223"/>
    <n v="8991.64"/>
    <n v="5"/>
    <n v="12826.31"/>
    <n v="64131.549999999996"/>
    <s v="SHIP REGION 7"/>
  </r>
  <r>
    <n v="410"/>
    <s v="CUSTID 33"/>
    <x v="4"/>
    <x v="4"/>
    <s v="REGION 8"/>
    <x v="2"/>
    <s v="PRODID 4"/>
    <s v="PRODTYPE 4"/>
    <s v="PRODMKT 1"/>
    <n v="8989"/>
    <n v="5663.07"/>
    <n v="4"/>
    <n v="8629.44"/>
    <n v="34517.760000000002"/>
    <s v="SHIP REGION 6"/>
  </r>
  <r>
    <n v="411"/>
    <s v="CUSTID 196"/>
    <x v="1"/>
    <x v="2"/>
    <s v="REGION 5"/>
    <x v="4"/>
    <s v="PRODID 1"/>
    <s v="PRODTYPE 1"/>
    <s v="PRODMKT 3"/>
    <n v="16325"/>
    <n v="10611.25"/>
    <n v="2"/>
    <n v="15508.75"/>
    <n v="31017.5"/>
    <s v="SHIP REGION 6"/>
  </r>
  <r>
    <n v="412"/>
    <s v="CUSTID 122"/>
    <x v="4"/>
    <x v="4"/>
    <s v="REGION 5"/>
    <x v="1"/>
    <s v="PRODID 7"/>
    <s v="PRODTYPE 1"/>
    <s v="PRODMKT 4"/>
    <n v="19568"/>
    <n v="12327.84"/>
    <n v="9"/>
    <n v="17024.16"/>
    <n v="153217.44"/>
    <s v="SHIP REGION 7"/>
  </r>
  <r>
    <n v="413"/>
    <s v="CUSTID 71"/>
    <x v="1"/>
    <x v="0"/>
    <s v="REGION 8"/>
    <x v="1"/>
    <s v="PRODID 17"/>
    <s v="PRODTYPE 1"/>
    <s v="PRODMKT 3"/>
    <n v="18971"/>
    <n v="11762.02"/>
    <n v="5"/>
    <n v="18212.16"/>
    <n v="91060.800000000003"/>
    <s v="SHIP REGION 3"/>
  </r>
  <r>
    <n v="414"/>
    <s v="CUSTID 39"/>
    <x v="4"/>
    <x v="3"/>
    <s v="REGION 1"/>
    <x v="1"/>
    <s v="PRODID 3"/>
    <s v="PRODTYPE 2"/>
    <s v="PRODMKT 2"/>
    <n v="22050"/>
    <n v="15435"/>
    <n v="2"/>
    <n v="19183.5"/>
    <n v="38367"/>
    <s v="SHIP REGION 7"/>
  </r>
  <r>
    <n v="415"/>
    <s v="CUSTID 38"/>
    <x v="1"/>
    <x v="2"/>
    <s v="REGION 4"/>
    <x v="3"/>
    <s v="PRODID 17"/>
    <s v="PRODTYPE 1"/>
    <s v="PRODMKT 3"/>
    <n v="18971"/>
    <n v="11762.02"/>
    <n v="1"/>
    <n v="18401.87"/>
    <n v="18401.87"/>
    <s v="SHIP REGION 2"/>
  </r>
  <r>
    <n v="416"/>
    <s v="CUSTID 182"/>
    <x v="0"/>
    <x v="0"/>
    <s v="REGION 3"/>
    <x v="1"/>
    <s v="PRODID 5"/>
    <s v="PRODTYPE 3"/>
    <s v="PRODMKT 3"/>
    <n v="16064"/>
    <n v="10762.88"/>
    <n v="6"/>
    <n v="15260.8"/>
    <n v="91564.799999999988"/>
    <s v="SHIP REGION 6"/>
  </r>
  <r>
    <n v="417"/>
    <s v="CUSTID 97"/>
    <x v="2"/>
    <x v="4"/>
    <s v="REGION 8"/>
    <x v="4"/>
    <s v="PRODID 11"/>
    <s v="PRODTYPE 1"/>
    <s v="PRODMKT 4"/>
    <n v="21670"/>
    <n v="15169"/>
    <n v="4"/>
    <n v="21453.3"/>
    <n v="85813.2"/>
    <s v="SHIP REGION 5"/>
  </r>
  <r>
    <n v="418"/>
    <s v="CUSTID 130"/>
    <x v="1"/>
    <x v="2"/>
    <s v="REGION 6"/>
    <x v="3"/>
    <s v="PRODID 6"/>
    <s v="PRODTYPE 1"/>
    <s v="PRODMKT 1"/>
    <n v="20386"/>
    <n v="14270.2"/>
    <n v="8"/>
    <n v="19366.7"/>
    <n v="154933.6"/>
    <s v="SHIP REGION 5"/>
  </r>
  <r>
    <n v="419"/>
    <s v="CUSTID 146"/>
    <x v="1"/>
    <x v="2"/>
    <s v="REGION 7"/>
    <x v="1"/>
    <s v="PRODID 1"/>
    <s v="PRODTYPE 1"/>
    <s v="PRODMKT 3"/>
    <n v="16325"/>
    <n v="10611.25"/>
    <n v="8"/>
    <n v="15835.25"/>
    <n v="126682"/>
    <s v="SHIP REGION 8"/>
  </r>
  <r>
    <n v="420"/>
    <s v="CUSTID 1"/>
    <x v="1"/>
    <x v="1"/>
    <s v="REGION 5"/>
    <x v="2"/>
    <s v="PRODID 15"/>
    <s v="PRODTYPE 4"/>
    <s v="PRODMKT 5"/>
    <n v="10590"/>
    <n v="6671.7"/>
    <n v="9"/>
    <n v="10060.5"/>
    <n v="90544.5"/>
    <s v="SHIP REGION 7"/>
  </r>
  <r>
    <n v="421"/>
    <s v="CUSTID 81"/>
    <x v="0"/>
    <x v="1"/>
    <s v="REGION 3"/>
    <x v="2"/>
    <s v="PRODID 16"/>
    <s v="PRODTYPE 2"/>
    <s v="PRODMKT 3"/>
    <n v="13223"/>
    <n v="8991.64"/>
    <n v="2"/>
    <n v="12826.31"/>
    <n v="25652.62"/>
    <s v="SHIP REGION 5"/>
  </r>
  <r>
    <n v="422"/>
    <s v="CUSTID 92"/>
    <x v="3"/>
    <x v="4"/>
    <s v="REGION 7"/>
    <x v="3"/>
    <s v="PRODID 3"/>
    <s v="PRODTYPE 2"/>
    <s v="PRODMKT 2"/>
    <n v="22050"/>
    <n v="15435"/>
    <n v="3"/>
    <n v="18963"/>
    <n v="56889"/>
    <s v="SHIP REGION 7"/>
  </r>
  <r>
    <n v="423"/>
    <s v="CUSTID 70"/>
    <x v="1"/>
    <x v="2"/>
    <s v="REGION 6"/>
    <x v="3"/>
    <s v="PRODID 11"/>
    <s v="PRODTYPE 1"/>
    <s v="PRODMKT 4"/>
    <n v="21670"/>
    <n v="15169"/>
    <n v="2"/>
    <n v="20369.8"/>
    <n v="40739.599999999999"/>
    <s v="SHIP REGION 3"/>
  </r>
  <r>
    <n v="424"/>
    <s v="CUSTID 84"/>
    <x v="3"/>
    <x v="3"/>
    <s v="REGION 5"/>
    <x v="3"/>
    <s v="PRODID 15"/>
    <s v="PRODTYPE 4"/>
    <s v="PRODMKT 5"/>
    <n v="10590"/>
    <n v="6671.7"/>
    <n v="7"/>
    <n v="9001.5"/>
    <n v="63010.5"/>
    <s v="SHIP REGION 4"/>
  </r>
  <r>
    <n v="425"/>
    <s v="CUSTID 44"/>
    <x v="3"/>
    <x v="2"/>
    <s v="REGION 1"/>
    <x v="1"/>
    <s v="PRODID 2"/>
    <s v="PRODTYPE 1"/>
    <s v="PRODMKT 1"/>
    <n v="11568"/>
    <n v="8097.6"/>
    <n v="4"/>
    <n v="10989.6"/>
    <n v="43958.400000000001"/>
    <s v="SHIP REGION 7"/>
  </r>
  <r>
    <n v="426"/>
    <s v="CUSTID 121"/>
    <x v="3"/>
    <x v="4"/>
    <s v="REGION 1"/>
    <x v="1"/>
    <s v="PRODID 20"/>
    <s v="PRODTYPE 4"/>
    <s v="PRODMKT 2"/>
    <n v="12004"/>
    <n v="8042.68"/>
    <n v="9"/>
    <n v="11643.88"/>
    <n v="104794.92"/>
    <s v="SHIP REGION 6"/>
  </r>
  <r>
    <n v="427"/>
    <s v="CUSTID 129"/>
    <x v="0"/>
    <x v="3"/>
    <s v="REGION 8"/>
    <x v="4"/>
    <s v="PRODID 18"/>
    <s v="PRODTYPE 4"/>
    <s v="PRODMKT 5"/>
    <n v="24315"/>
    <n v="14589"/>
    <n v="1"/>
    <n v="21397.200000000001"/>
    <n v="21397.200000000001"/>
    <s v="SHIP REGION 1"/>
  </r>
  <r>
    <n v="428"/>
    <s v="CUSTID 127"/>
    <x v="3"/>
    <x v="2"/>
    <s v="REGION 3"/>
    <x v="4"/>
    <s v="PRODID 1"/>
    <s v="PRODTYPE 1"/>
    <s v="PRODMKT 3"/>
    <n v="16325"/>
    <n v="10611.25"/>
    <n v="3"/>
    <n v="15998.5"/>
    <n v="47995.5"/>
    <s v="SHIP REGION 6"/>
  </r>
  <r>
    <n v="429"/>
    <s v="CUSTID 62"/>
    <x v="4"/>
    <x v="2"/>
    <s v="REGION 8"/>
    <x v="1"/>
    <s v="PRODID 4"/>
    <s v="PRODTYPE 4"/>
    <s v="PRODMKT 1"/>
    <n v="8989"/>
    <n v="5663.07"/>
    <n v="4"/>
    <n v="7730.54"/>
    <n v="30922.16"/>
    <s v="SHIP REGION 7"/>
  </r>
  <r>
    <n v="430"/>
    <s v="CUSTID 171"/>
    <x v="2"/>
    <x v="2"/>
    <s v="REGION 1"/>
    <x v="3"/>
    <s v="PRODID 11"/>
    <s v="PRODTYPE 1"/>
    <s v="PRODMKT 4"/>
    <n v="21670"/>
    <n v="15169"/>
    <n v="3"/>
    <n v="21453.3"/>
    <n v="64359.899999999994"/>
    <s v="SHIP REGION 4"/>
  </r>
  <r>
    <n v="431"/>
    <s v="CUSTID 41"/>
    <x v="3"/>
    <x v="2"/>
    <s v="REGION 2"/>
    <x v="3"/>
    <s v="PRODID 16"/>
    <s v="PRODTYPE 2"/>
    <s v="PRODMKT 3"/>
    <n v="13223"/>
    <n v="8991.64"/>
    <n v="1"/>
    <n v="11504.01"/>
    <n v="11504.01"/>
    <s v="SHIP REGION 1"/>
  </r>
  <r>
    <n v="432"/>
    <s v="CUSTID 103"/>
    <x v="3"/>
    <x v="4"/>
    <s v="REGION 8"/>
    <x v="1"/>
    <s v="PRODID 16"/>
    <s v="PRODTYPE 2"/>
    <s v="PRODMKT 3"/>
    <n v="13223"/>
    <n v="8991.64"/>
    <n v="8"/>
    <n v="12958.539999999999"/>
    <n v="103668.31999999999"/>
    <s v="SHIP REGION 1"/>
  </r>
  <r>
    <n v="433"/>
    <s v="CUSTID 48"/>
    <x v="0"/>
    <x v="4"/>
    <s v="REGION 6"/>
    <x v="3"/>
    <s v="PRODID 9"/>
    <s v="PRODTYPE 2"/>
    <s v="PRODMKT 5"/>
    <n v="3263"/>
    <n v="2186.21"/>
    <n v="3"/>
    <n v="2969.33"/>
    <n v="8907.99"/>
    <s v="SHIP REGION 7"/>
  </r>
  <r>
    <n v="434"/>
    <s v="CUSTID 29"/>
    <x v="1"/>
    <x v="4"/>
    <s v="REGION 3"/>
    <x v="4"/>
    <s v="PRODID 4"/>
    <s v="PRODTYPE 4"/>
    <s v="PRODMKT 1"/>
    <n v="8989"/>
    <n v="5663.07"/>
    <n v="9"/>
    <n v="8179.9900000000007"/>
    <n v="73619.91"/>
    <s v="SHIP REGION 4"/>
  </r>
  <r>
    <n v="435"/>
    <s v="CUSTID 161"/>
    <x v="1"/>
    <x v="2"/>
    <s v="REGION 7"/>
    <x v="3"/>
    <s v="PRODID 17"/>
    <s v="PRODTYPE 1"/>
    <s v="PRODMKT 3"/>
    <n v="18971"/>
    <n v="11762.02"/>
    <n v="6"/>
    <n v="16125.35"/>
    <n v="96752.1"/>
    <s v="SHIP REGION 1"/>
  </r>
  <r>
    <n v="436"/>
    <s v="CUSTID 199"/>
    <x v="4"/>
    <x v="4"/>
    <s v="REGION 6"/>
    <x v="4"/>
    <s v="PRODID 19"/>
    <s v="PRODTYPE 1"/>
    <s v="PRODMKT 4"/>
    <n v="9526"/>
    <n v="6572.94"/>
    <n v="8"/>
    <n v="8859.18"/>
    <n v="70873.440000000002"/>
    <s v="SHIP REGION 5"/>
  </r>
  <r>
    <n v="437"/>
    <s v="CUSTID 23"/>
    <x v="3"/>
    <x v="0"/>
    <s v="REGION 4"/>
    <x v="4"/>
    <s v="PRODID 16"/>
    <s v="PRODTYPE 2"/>
    <s v="PRODMKT 3"/>
    <n v="13223"/>
    <n v="8991.64"/>
    <n v="4"/>
    <n v="12165.16"/>
    <n v="48660.639999999999"/>
    <s v="SHIP REGION 8"/>
  </r>
  <r>
    <n v="438"/>
    <s v="CUSTID 192"/>
    <x v="0"/>
    <x v="1"/>
    <s v="REGION 1"/>
    <x v="4"/>
    <s v="PRODID 11"/>
    <s v="PRODTYPE 1"/>
    <s v="PRODMKT 4"/>
    <n v="21670"/>
    <n v="15169"/>
    <n v="9"/>
    <n v="20803.2"/>
    <n v="187228.80000000002"/>
    <s v="SHIP REGION 3"/>
  </r>
  <r>
    <n v="439"/>
    <s v="CUSTID 99"/>
    <x v="0"/>
    <x v="1"/>
    <s v="REGION 6"/>
    <x v="1"/>
    <s v="PRODID 3"/>
    <s v="PRODTYPE 2"/>
    <s v="PRODMKT 2"/>
    <n v="22050"/>
    <n v="15435"/>
    <n v="8"/>
    <n v="19624.5"/>
    <n v="156996"/>
    <s v="SHIP REGION 4"/>
  </r>
  <r>
    <n v="440"/>
    <s v="CUSTID 144"/>
    <x v="4"/>
    <x v="4"/>
    <s v="REGION 6"/>
    <x v="3"/>
    <s v="PRODID 8"/>
    <s v="PRODTYPE 3"/>
    <s v="PRODMKT 4"/>
    <n v="2135"/>
    <n v="1174.25"/>
    <n v="7"/>
    <n v="2006.8999999999999"/>
    <n v="14048.3"/>
    <s v="SHIP REGION 8"/>
  </r>
  <r>
    <n v="441"/>
    <s v="CUSTID 86"/>
    <x v="4"/>
    <x v="4"/>
    <s v="REGION 3"/>
    <x v="3"/>
    <s v="PRODID 10"/>
    <s v="PRODTYPE 2"/>
    <s v="PRODMKT 3"/>
    <n v="6690"/>
    <n v="4080.9"/>
    <n v="4"/>
    <n v="6556.2"/>
    <n v="26224.799999999999"/>
    <s v="SHIP REGION 6"/>
  </r>
  <r>
    <n v="442"/>
    <s v="CUSTID 117"/>
    <x v="2"/>
    <x v="4"/>
    <s v="REGION 2"/>
    <x v="2"/>
    <s v="PRODID 14"/>
    <s v="PRODTYPE 1"/>
    <s v="PRODMKT 3"/>
    <n v="24110"/>
    <n v="16153.7"/>
    <n v="4"/>
    <n v="23868.9"/>
    <n v="95475.6"/>
    <s v="SHIP REGION 4"/>
  </r>
  <r>
    <n v="443"/>
    <s v="CUSTID 122"/>
    <x v="4"/>
    <x v="4"/>
    <s v="REGION 5"/>
    <x v="1"/>
    <s v="PRODID 20"/>
    <s v="PRODTYPE 4"/>
    <s v="PRODMKT 2"/>
    <n v="12004"/>
    <n v="8042.68"/>
    <n v="4"/>
    <n v="10203.4"/>
    <n v="40813.599999999999"/>
    <s v="SHIP REGION 4"/>
  </r>
  <r>
    <n v="444"/>
    <s v="CUSTID 70"/>
    <x v="1"/>
    <x v="2"/>
    <s v="REGION 6"/>
    <x v="4"/>
    <s v="PRODID 4"/>
    <s v="PRODTYPE 4"/>
    <s v="PRODMKT 1"/>
    <n v="8989"/>
    <n v="5663.07"/>
    <n v="4"/>
    <n v="8899.11"/>
    <n v="35596.44"/>
    <s v="SHIP REGION 1"/>
  </r>
  <r>
    <n v="445"/>
    <s v="CUSTID 199"/>
    <x v="4"/>
    <x v="4"/>
    <s v="REGION 6"/>
    <x v="2"/>
    <s v="PRODID 1"/>
    <s v="PRODTYPE 1"/>
    <s v="PRODMKT 3"/>
    <n v="16325"/>
    <n v="10611.25"/>
    <n v="1"/>
    <n v="15835.25"/>
    <n v="15835.25"/>
    <s v="SHIP REGION 1"/>
  </r>
  <r>
    <n v="446"/>
    <s v="CUSTID 71"/>
    <x v="1"/>
    <x v="0"/>
    <s v="REGION 8"/>
    <x v="4"/>
    <s v="PRODID 11"/>
    <s v="PRODTYPE 1"/>
    <s v="PRODMKT 4"/>
    <n v="21670"/>
    <n v="15169"/>
    <n v="8"/>
    <n v="19719.7"/>
    <n v="157757.6"/>
    <s v="SHIP REGION 5"/>
  </r>
  <r>
    <n v="447"/>
    <s v="CUSTID 51"/>
    <x v="0"/>
    <x v="1"/>
    <s v="REGION 5"/>
    <x v="3"/>
    <s v="PRODID 14"/>
    <s v="PRODTYPE 1"/>
    <s v="PRODMKT 3"/>
    <n v="24110"/>
    <n v="16153.7"/>
    <n v="8"/>
    <n v="21457.9"/>
    <n v="171663.2"/>
    <s v="SHIP REGION 7"/>
  </r>
  <r>
    <n v="448"/>
    <s v="CUSTID 33"/>
    <x v="4"/>
    <x v="4"/>
    <s v="REGION 8"/>
    <x v="1"/>
    <s v="PRODID 7"/>
    <s v="PRODTYPE 1"/>
    <s v="PRODMKT 4"/>
    <n v="19568"/>
    <n v="12327.84"/>
    <n v="1"/>
    <n v="17611.2"/>
    <n v="17611.2"/>
    <s v="SHIP REGION 8"/>
  </r>
  <r>
    <n v="449"/>
    <s v="CUSTID 75"/>
    <x v="2"/>
    <x v="3"/>
    <s v="REGION 1"/>
    <x v="2"/>
    <s v="PRODID 18"/>
    <s v="PRODTYPE 4"/>
    <s v="PRODMKT 5"/>
    <n v="24315"/>
    <n v="14589"/>
    <n v="5"/>
    <n v="22369.8"/>
    <n v="111849"/>
    <s v="SHIP REGION 2"/>
  </r>
  <r>
    <n v="450"/>
    <s v="CUSTID 157"/>
    <x v="4"/>
    <x v="2"/>
    <s v="REGION 3"/>
    <x v="2"/>
    <s v="PRODID 3"/>
    <s v="PRODTYPE 2"/>
    <s v="PRODMKT 2"/>
    <n v="22050"/>
    <n v="15435"/>
    <n v="3"/>
    <n v="18742.5"/>
    <n v="56227.5"/>
    <s v="SHIP REGION 4"/>
  </r>
  <r>
    <n v="451"/>
    <s v="CUSTID 124"/>
    <x v="4"/>
    <x v="0"/>
    <s v="REGION 1"/>
    <x v="4"/>
    <s v="PRODID 10"/>
    <s v="PRODTYPE 2"/>
    <s v="PRODMKT 3"/>
    <n v="6690"/>
    <n v="4080.9"/>
    <n v="4"/>
    <n v="5820.3"/>
    <n v="23281.200000000001"/>
    <s v="SHIP REGION 5"/>
  </r>
  <r>
    <n v="452"/>
    <s v="CUSTID 114"/>
    <x v="2"/>
    <x v="0"/>
    <s v="REGION 3"/>
    <x v="3"/>
    <s v="PRODID 4"/>
    <s v="PRODTYPE 4"/>
    <s v="PRODMKT 1"/>
    <n v="8989"/>
    <n v="5663.07"/>
    <n v="2"/>
    <n v="7640.65"/>
    <n v="15281.3"/>
    <s v="SHIP REGION 1"/>
  </r>
  <r>
    <n v="453"/>
    <s v="CUSTID 62"/>
    <x v="4"/>
    <x v="2"/>
    <s v="REGION 8"/>
    <x v="4"/>
    <s v="PRODID 20"/>
    <s v="PRODTYPE 4"/>
    <s v="PRODMKT 2"/>
    <n v="12004"/>
    <n v="8042.68"/>
    <n v="8"/>
    <n v="10563.52"/>
    <n v="84508.160000000003"/>
    <s v="SHIP REGION 4"/>
  </r>
  <r>
    <n v="454"/>
    <s v="CUSTID 184"/>
    <x v="3"/>
    <x v="3"/>
    <s v="REGION 5"/>
    <x v="3"/>
    <s v="PRODID 18"/>
    <s v="PRODTYPE 4"/>
    <s v="PRODMKT 5"/>
    <n v="24315"/>
    <n v="14589"/>
    <n v="8"/>
    <n v="21154.05"/>
    <n v="169232.4"/>
    <s v="SHIP REGION 6"/>
  </r>
  <r>
    <n v="455"/>
    <s v="CUSTID 24"/>
    <x v="3"/>
    <x v="2"/>
    <s v="REGION 4"/>
    <x v="3"/>
    <s v="PRODID 16"/>
    <s v="PRODTYPE 2"/>
    <s v="PRODMKT 3"/>
    <n v="13223"/>
    <n v="8991.64"/>
    <n v="9"/>
    <n v="12561.849999999999"/>
    <n v="113056.65"/>
    <s v="SHIP REGION 4"/>
  </r>
  <r>
    <n v="456"/>
    <s v="CUSTID 153"/>
    <x v="1"/>
    <x v="2"/>
    <s v="REGION 2"/>
    <x v="2"/>
    <s v="PRODID 11"/>
    <s v="PRODTYPE 1"/>
    <s v="PRODMKT 4"/>
    <n v="21670"/>
    <n v="15169"/>
    <n v="8"/>
    <n v="20153.099999999999"/>
    <n v="161224.79999999999"/>
    <s v="SHIP REGION 6"/>
  </r>
  <r>
    <n v="457"/>
    <s v="CUSTID 146"/>
    <x v="1"/>
    <x v="2"/>
    <s v="REGION 7"/>
    <x v="4"/>
    <s v="PRODID 17"/>
    <s v="PRODTYPE 1"/>
    <s v="PRODMKT 3"/>
    <n v="18971"/>
    <n v="11762.02"/>
    <n v="4"/>
    <n v="17073.900000000001"/>
    <n v="68295.600000000006"/>
    <s v="SHIP REGION 3"/>
  </r>
  <r>
    <n v="458"/>
    <s v="CUSTID 28"/>
    <x v="0"/>
    <x v="3"/>
    <s v="REGION 3"/>
    <x v="2"/>
    <s v="PRODID 2"/>
    <s v="PRODTYPE 1"/>
    <s v="PRODMKT 1"/>
    <n v="11568"/>
    <n v="8097.6"/>
    <n v="1"/>
    <n v="10989.6"/>
    <n v="10989.6"/>
    <s v="SHIP REGION 2"/>
  </r>
  <r>
    <n v="459"/>
    <s v="CUSTID 93"/>
    <x v="0"/>
    <x v="1"/>
    <s v="REGION 7"/>
    <x v="4"/>
    <s v="PRODID 14"/>
    <s v="PRODTYPE 1"/>
    <s v="PRODMKT 3"/>
    <n v="24110"/>
    <n v="16153.7"/>
    <n v="7"/>
    <n v="23386.7"/>
    <n v="163706.9"/>
    <s v="SHIP REGION 3"/>
  </r>
  <r>
    <n v="460"/>
    <s v="CUSTID 198"/>
    <x v="1"/>
    <x v="4"/>
    <s v="REGION 4"/>
    <x v="4"/>
    <s v="PRODID 19"/>
    <s v="PRODTYPE 1"/>
    <s v="PRODMKT 4"/>
    <n v="9526"/>
    <n v="6572.94"/>
    <n v="5"/>
    <n v="8859.18"/>
    <n v="44295.9"/>
    <s v="SHIP REGION 3"/>
  </r>
  <r>
    <n v="461"/>
    <s v="CUSTID 146"/>
    <x v="1"/>
    <x v="2"/>
    <s v="REGION 7"/>
    <x v="4"/>
    <s v="PRODID 18"/>
    <s v="PRODTYPE 4"/>
    <s v="PRODMKT 5"/>
    <n v="24315"/>
    <n v="14589"/>
    <n v="3"/>
    <n v="23585.55"/>
    <n v="70756.649999999994"/>
    <s v="SHIP REGION 7"/>
  </r>
  <r>
    <n v="462"/>
    <s v="CUSTID 117"/>
    <x v="2"/>
    <x v="4"/>
    <s v="REGION 2"/>
    <x v="4"/>
    <s v="PRODID 19"/>
    <s v="PRODTYPE 1"/>
    <s v="PRODMKT 4"/>
    <n v="9526"/>
    <n v="6572.94"/>
    <n v="3"/>
    <n v="8859.18"/>
    <n v="26577.54"/>
    <s v="SHIP REGION 4"/>
  </r>
  <r>
    <n v="463"/>
    <s v="CUSTID 191"/>
    <x v="3"/>
    <x v="1"/>
    <s v="REGION 3"/>
    <x v="3"/>
    <s v="PRODID 3"/>
    <s v="PRODTYPE 2"/>
    <s v="PRODMKT 2"/>
    <n v="22050"/>
    <n v="15435"/>
    <n v="1"/>
    <n v="20727"/>
    <n v="20727"/>
    <s v="SHIP REGION 2"/>
  </r>
  <r>
    <n v="464"/>
    <s v="CUSTID 190"/>
    <x v="4"/>
    <x v="4"/>
    <s v="REGION 4"/>
    <x v="2"/>
    <s v="PRODID 8"/>
    <s v="PRODTYPE 3"/>
    <s v="PRODMKT 4"/>
    <n v="2135"/>
    <n v="1174.25"/>
    <n v="1"/>
    <n v="1900.15"/>
    <n v="1900.15"/>
    <s v="SHIP REGION 1"/>
  </r>
  <r>
    <n v="465"/>
    <s v="CUSTID 171"/>
    <x v="2"/>
    <x v="2"/>
    <s v="REGION 1"/>
    <x v="3"/>
    <s v="PRODID 2"/>
    <s v="PRODTYPE 1"/>
    <s v="PRODMKT 1"/>
    <n v="11568"/>
    <n v="8097.6"/>
    <n v="7"/>
    <n v="10064.16"/>
    <n v="70449.119999999995"/>
    <s v="SHIP REGION 8"/>
  </r>
  <r>
    <n v="466"/>
    <s v="CUSTID 198"/>
    <x v="1"/>
    <x v="4"/>
    <s v="REGION 4"/>
    <x v="4"/>
    <s v="PRODID 4"/>
    <s v="PRODTYPE 4"/>
    <s v="PRODMKT 1"/>
    <n v="8989"/>
    <n v="5663.07"/>
    <n v="4"/>
    <n v="7640.65"/>
    <n v="30562.6"/>
    <s v="SHIP REGION 1"/>
  </r>
  <r>
    <n v="467"/>
    <s v="CUSTID 48"/>
    <x v="0"/>
    <x v="4"/>
    <s v="REGION 6"/>
    <x v="1"/>
    <s v="PRODID 8"/>
    <s v="PRODTYPE 3"/>
    <s v="PRODMKT 4"/>
    <n v="2135"/>
    <n v="1174.25"/>
    <n v="2"/>
    <n v="2092.3000000000002"/>
    <n v="4184.6000000000004"/>
    <s v="SHIP REGION 2"/>
  </r>
  <r>
    <n v="468"/>
    <s v="CUSTID 85"/>
    <x v="1"/>
    <x v="1"/>
    <s v="REGION 8"/>
    <x v="3"/>
    <s v="PRODID 12"/>
    <s v="PRODTYPE 3"/>
    <s v="PRODMKT 5"/>
    <n v="23078"/>
    <n v="14769.92"/>
    <n v="6"/>
    <n v="22154.879999999997"/>
    <n v="132929.27999999997"/>
    <s v="SHIP REGION 1"/>
  </r>
  <r>
    <n v="469"/>
    <s v="CUSTID 64"/>
    <x v="4"/>
    <x v="2"/>
    <s v="REGION 6"/>
    <x v="1"/>
    <s v="PRODID 10"/>
    <s v="PRODTYPE 2"/>
    <s v="PRODMKT 3"/>
    <n v="6690"/>
    <n v="4080.9"/>
    <n v="2"/>
    <n v="5954.1"/>
    <n v="11908.2"/>
    <s v="SHIP REGION 3"/>
  </r>
  <r>
    <n v="470"/>
    <s v="CUSTID 117"/>
    <x v="2"/>
    <x v="4"/>
    <s v="REGION 2"/>
    <x v="3"/>
    <s v="PRODID 3"/>
    <s v="PRODTYPE 2"/>
    <s v="PRODMKT 2"/>
    <n v="22050"/>
    <n v="15435"/>
    <n v="2"/>
    <n v="20065.5"/>
    <n v="40131"/>
    <s v="SHIP REGION 3"/>
  </r>
  <r>
    <n v="471"/>
    <s v="CUSTID 97"/>
    <x v="2"/>
    <x v="4"/>
    <s v="REGION 8"/>
    <x v="4"/>
    <s v="PRODID 10"/>
    <s v="PRODTYPE 2"/>
    <s v="PRODMKT 3"/>
    <n v="6690"/>
    <n v="4080.9"/>
    <n v="7"/>
    <n v="6221.7"/>
    <n v="43551.9"/>
    <s v="SHIP REGION 4"/>
  </r>
  <r>
    <n v="472"/>
    <s v="CUSTID 195"/>
    <x v="0"/>
    <x v="4"/>
    <s v="REGION 5"/>
    <x v="1"/>
    <s v="PRODID 17"/>
    <s v="PRODTYPE 1"/>
    <s v="PRODMKT 3"/>
    <n v="18971"/>
    <n v="11762.02"/>
    <n v="8"/>
    <n v="16694.48"/>
    <n v="133555.84"/>
    <s v="SHIP REGION 4"/>
  </r>
  <r>
    <n v="473"/>
    <s v="CUSTID 105"/>
    <x v="2"/>
    <x v="1"/>
    <s v="REGION 2"/>
    <x v="3"/>
    <s v="PRODID 20"/>
    <s v="PRODTYPE 4"/>
    <s v="PRODMKT 2"/>
    <n v="12004"/>
    <n v="8042.68"/>
    <n v="4"/>
    <n v="11883.96"/>
    <n v="47535.839999999997"/>
    <s v="SHIP REGION 8"/>
  </r>
  <r>
    <n v="474"/>
    <s v="CUSTID 139"/>
    <x v="4"/>
    <x v="3"/>
    <s v="REGION 8"/>
    <x v="3"/>
    <s v="PRODID 12"/>
    <s v="PRODTYPE 3"/>
    <s v="PRODMKT 5"/>
    <n v="23078"/>
    <n v="14769.92"/>
    <n v="6"/>
    <n v="21693.32"/>
    <n v="130159.92"/>
    <s v="SHIP REGION 2"/>
  </r>
  <r>
    <n v="475"/>
    <s v="CUSTID 116"/>
    <x v="4"/>
    <x v="3"/>
    <s v="REGION 1"/>
    <x v="2"/>
    <s v="PRODID 10"/>
    <s v="PRODTYPE 2"/>
    <s v="PRODMKT 3"/>
    <n v="6690"/>
    <n v="4080.9"/>
    <n v="5"/>
    <n v="5686.5"/>
    <n v="28432.5"/>
    <s v="SHIP REGION 5"/>
  </r>
  <r>
    <n v="476"/>
    <s v="CUSTID 73"/>
    <x v="2"/>
    <x v="1"/>
    <s v="REGION 6"/>
    <x v="2"/>
    <s v="PRODID 11"/>
    <s v="PRODTYPE 1"/>
    <s v="PRODMKT 4"/>
    <n v="21670"/>
    <n v="15169"/>
    <n v="3"/>
    <n v="19719.7"/>
    <n v="59159.100000000006"/>
    <s v="SHIP REGION 7"/>
  </r>
  <r>
    <n v="477"/>
    <s v="CUSTID 84"/>
    <x v="3"/>
    <x v="3"/>
    <s v="REGION 5"/>
    <x v="1"/>
    <s v="PRODID 10"/>
    <s v="PRODTYPE 2"/>
    <s v="PRODMKT 3"/>
    <n v="6690"/>
    <n v="4080.9"/>
    <n v="4"/>
    <n v="6355.5"/>
    <n v="25422"/>
    <s v="SHIP REGION 8"/>
  </r>
  <r>
    <n v="478"/>
    <s v="CUSTID 24"/>
    <x v="3"/>
    <x v="2"/>
    <s v="REGION 4"/>
    <x v="1"/>
    <s v="PRODID 2"/>
    <s v="PRODTYPE 1"/>
    <s v="PRODMKT 1"/>
    <n v="11568"/>
    <n v="8097.6"/>
    <n v="4"/>
    <n v="10411.200000000001"/>
    <n v="41644.800000000003"/>
    <s v="SHIP REGION 4"/>
  </r>
  <r>
    <n v="479"/>
    <s v="CUSTID 26"/>
    <x v="2"/>
    <x v="3"/>
    <s v="REGION 7"/>
    <x v="2"/>
    <s v="PRODID 12"/>
    <s v="PRODTYPE 3"/>
    <s v="PRODMKT 5"/>
    <n v="23078"/>
    <n v="14769.92"/>
    <n v="1"/>
    <n v="21693.32"/>
    <n v="21693.32"/>
    <s v="SHIP REGION 2"/>
  </r>
  <r>
    <n v="480"/>
    <s v="CUSTID 140"/>
    <x v="1"/>
    <x v="3"/>
    <s v="REGION 3"/>
    <x v="1"/>
    <s v="PRODID 15"/>
    <s v="PRODTYPE 4"/>
    <s v="PRODMKT 5"/>
    <n v="10590"/>
    <n v="6671.7"/>
    <n v="5"/>
    <n v="9107.4"/>
    <n v="45537"/>
    <s v="SHIP REGION 8"/>
  </r>
  <r>
    <n v="481"/>
    <s v="CUSTID 56"/>
    <x v="1"/>
    <x v="1"/>
    <s v="REGION 5"/>
    <x v="2"/>
    <s v="PRODID 17"/>
    <s v="PRODTYPE 1"/>
    <s v="PRODMKT 3"/>
    <n v="18971"/>
    <n v="11762.02"/>
    <n v="3"/>
    <n v="17643.03"/>
    <n v="52929.09"/>
    <s v="SHIP REGION 8"/>
  </r>
  <r>
    <n v="482"/>
    <s v="CUSTID 190"/>
    <x v="4"/>
    <x v="4"/>
    <s v="REGION 4"/>
    <x v="3"/>
    <s v="PRODID 18"/>
    <s v="PRODTYPE 4"/>
    <s v="PRODMKT 5"/>
    <n v="24315"/>
    <n v="14589"/>
    <n v="6"/>
    <n v="23828.7"/>
    <n v="142972.20000000001"/>
    <s v="SHIP REGION 2"/>
  </r>
  <r>
    <n v="483"/>
    <s v="CUSTID 182"/>
    <x v="0"/>
    <x v="0"/>
    <s v="REGION 3"/>
    <x v="4"/>
    <s v="PRODID 7"/>
    <s v="PRODTYPE 1"/>
    <s v="PRODMKT 4"/>
    <n v="19568"/>
    <n v="12327.84"/>
    <n v="3"/>
    <n v="17806.88"/>
    <n v="53420.639999999999"/>
    <s v="SHIP REGION 4"/>
  </r>
  <r>
    <n v="484"/>
    <s v="CUSTID 86"/>
    <x v="4"/>
    <x v="4"/>
    <s v="REGION 3"/>
    <x v="2"/>
    <s v="PRODID 17"/>
    <s v="PRODTYPE 1"/>
    <s v="PRODMKT 3"/>
    <n v="18971"/>
    <n v="11762.02"/>
    <n v="7"/>
    <n v="16125.35"/>
    <n v="112877.45"/>
    <s v="SHIP REGION 1"/>
  </r>
  <r>
    <n v="485"/>
    <s v="CUSTID 42"/>
    <x v="0"/>
    <x v="4"/>
    <s v="REGION 3"/>
    <x v="4"/>
    <s v="PRODID 3"/>
    <s v="PRODTYPE 2"/>
    <s v="PRODMKT 2"/>
    <n v="22050"/>
    <n v="15435"/>
    <n v="1"/>
    <n v="20506.5"/>
    <n v="20506.5"/>
    <s v="SHIP REGION 3"/>
  </r>
  <r>
    <n v="486"/>
    <s v="CUSTID 151"/>
    <x v="3"/>
    <x v="4"/>
    <s v="REGION 6"/>
    <x v="2"/>
    <s v="PRODID 8"/>
    <s v="PRODTYPE 3"/>
    <s v="PRODMKT 4"/>
    <n v="2135"/>
    <n v="1174.25"/>
    <n v="8"/>
    <n v="1857.45"/>
    <n v="14859.6"/>
    <s v="SHIP REGION 8"/>
  </r>
  <r>
    <n v="487"/>
    <s v="CUSTID 141"/>
    <x v="2"/>
    <x v="3"/>
    <s v="REGION 2"/>
    <x v="3"/>
    <s v="PRODID 8"/>
    <s v="PRODTYPE 3"/>
    <s v="PRODMKT 4"/>
    <n v="2135"/>
    <n v="1174.25"/>
    <n v="6"/>
    <n v="1900.15"/>
    <n v="11400.900000000001"/>
    <s v="SHIP REGION 8"/>
  </r>
  <r>
    <n v="488"/>
    <s v="CUSTID 45"/>
    <x v="0"/>
    <x v="2"/>
    <s v="REGION 1"/>
    <x v="1"/>
    <s v="PRODID 2"/>
    <s v="PRODTYPE 1"/>
    <s v="PRODMKT 1"/>
    <n v="11568"/>
    <n v="8097.6"/>
    <n v="3"/>
    <n v="11105.279999999999"/>
    <n v="33315.839999999997"/>
    <s v="SHIP REGION 5"/>
  </r>
  <r>
    <n v="489"/>
    <s v="CUSTID 198"/>
    <x v="1"/>
    <x v="4"/>
    <s v="REGION 4"/>
    <x v="1"/>
    <s v="PRODID 9"/>
    <s v="PRODTYPE 2"/>
    <s v="PRODMKT 5"/>
    <n v="3263"/>
    <n v="2186.21"/>
    <n v="4"/>
    <n v="3034.5899999999997"/>
    <n v="12138.359999999999"/>
    <s v="SHIP REGION 2"/>
  </r>
  <r>
    <n v="490"/>
    <s v="CUSTID 137"/>
    <x v="2"/>
    <x v="0"/>
    <s v="REGION 7"/>
    <x v="3"/>
    <s v="PRODID 7"/>
    <s v="PRODTYPE 1"/>
    <s v="PRODMKT 4"/>
    <n v="19568"/>
    <n v="12327.84"/>
    <n v="6"/>
    <n v="17024.16"/>
    <n v="102144.95999999999"/>
    <s v="SHIP REGION 1"/>
  </r>
  <r>
    <n v="491"/>
    <s v="CUSTID 58"/>
    <x v="3"/>
    <x v="3"/>
    <s v="REGION 2"/>
    <x v="4"/>
    <s v="PRODID 10"/>
    <s v="PRODTYPE 2"/>
    <s v="PRODMKT 3"/>
    <n v="6690"/>
    <n v="4080.9"/>
    <n v="1"/>
    <n v="6288.5999999999995"/>
    <n v="6288.5999999999995"/>
    <s v="SHIP REGION 8"/>
  </r>
  <r>
    <n v="492"/>
    <s v="CUSTID 89"/>
    <x v="1"/>
    <x v="2"/>
    <s v="REGION 5"/>
    <x v="2"/>
    <s v="PRODID 19"/>
    <s v="PRODTYPE 1"/>
    <s v="PRODMKT 4"/>
    <n v="9526"/>
    <n v="6572.94"/>
    <n v="4"/>
    <n v="8287.6200000000008"/>
    <n v="33150.480000000003"/>
    <s v="SHIP REGION 4"/>
  </r>
  <r>
    <n v="493"/>
    <s v="CUSTID 143"/>
    <x v="0"/>
    <x v="4"/>
    <s v="REGION 7"/>
    <x v="2"/>
    <s v="PRODID 1"/>
    <s v="PRODTYPE 1"/>
    <s v="PRODMKT 3"/>
    <n v="16325"/>
    <n v="10611.25"/>
    <n v="9"/>
    <n v="15182.249999999998"/>
    <n v="136640.24999999997"/>
    <s v="SHIP REGION 3"/>
  </r>
  <r>
    <n v="494"/>
    <s v="CUSTID 176"/>
    <x v="2"/>
    <x v="3"/>
    <s v="REGION 7"/>
    <x v="2"/>
    <s v="PRODID 13"/>
    <s v="PRODTYPE 4"/>
    <s v="PRODMKT 7"/>
    <n v="4269"/>
    <n v="2561.4"/>
    <n v="6"/>
    <n v="3799.41"/>
    <n v="22796.46"/>
    <s v="SHIP REGION 7"/>
  </r>
  <r>
    <n v="495"/>
    <s v="CUSTID 27"/>
    <x v="4"/>
    <x v="4"/>
    <s v="REGION 3"/>
    <x v="4"/>
    <s v="PRODID 12"/>
    <s v="PRODTYPE 3"/>
    <s v="PRODMKT 5"/>
    <n v="23078"/>
    <n v="14769.92"/>
    <n v="9"/>
    <n v="20539.420000000002"/>
    <n v="184854.78000000003"/>
    <s v="SHIP REGION 1"/>
  </r>
  <r>
    <n v="496"/>
    <s v="CUSTID 187"/>
    <x v="4"/>
    <x v="2"/>
    <s v="REGION 3"/>
    <x v="2"/>
    <s v="PRODID 17"/>
    <s v="PRODTYPE 1"/>
    <s v="PRODMKT 3"/>
    <n v="18971"/>
    <n v="11762.02"/>
    <n v="6"/>
    <n v="18212.16"/>
    <n v="109272.95999999999"/>
    <s v="SHIP REGION 7"/>
  </r>
  <r>
    <n v="497"/>
    <s v="CUSTID 43"/>
    <x v="2"/>
    <x v="4"/>
    <s v="REGION 4"/>
    <x v="1"/>
    <s v="PRODID 4"/>
    <s v="PRODTYPE 4"/>
    <s v="PRODMKT 1"/>
    <n v="8989"/>
    <n v="5663.07"/>
    <n v="8"/>
    <n v="8899.11"/>
    <n v="71192.88"/>
    <s v="SHIP REGION 4"/>
  </r>
  <r>
    <n v="498"/>
    <s v="CUSTID 86"/>
    <x v="4"/>
    <x v="4"/>
    <s v="REGION 3"/>
    <x v="4"/>
    <s v="PRODID 5"/>
    <s v="PRODTYPE 3"/>
    <s v="PRODMKT 3"/>
    <n v="16064"/>
    <n v="10762.88"/>
    <n v="3"/>
    <n v="13654.4"/>
    <n v="40963.199999999997"/>
    <s v="SHIP REGION 1"/>
  </r>
  <r>
    <n v="499"/>
    <s v="CUSTID 18"/>
    <x v="0"/>
    <x v="2"/>
    <s v="REGION 5"/>
    <x v="1"/>
    <s v="PRODID 2"/>
    <s v="PRODTYPE 1"/>
    <s v="PRODMKT 1"/>
    <n v="11568"/>
    <n v="8097.6"/>
    <n v="1"/>
    <n v="11336.64"/>
    <n v="11336.64"/>
    <s v="SHIP REGION 1"/>
  </r>
  <r>
    <n v="500"/>
    <s v="CUSTID 57"/>
    <x v="4"/>
    <x v="3"/>
    <s v="REGION 5"/>
    <x v="1"/>
    <s v="PRODID 6"/>
    <s v="PRODTYPE 1"/>
    <s v="PRODMKT 1"/>
    <n v="20386"/>
    <n v="14270.2"/>
    <n v="1"/>
    <n v="19978.28"/>
    <n v="19978.28"/>
    <s v="SHIP REGION 3"/>
  </r>
  <r>
    <n v="501"/>
    <s v="CUSTID 183"/>
    <x v="4"/>
    <x v="2"/>
    <s v="REGION 2"/>
    <x v="2"/>
    <s v="PRODID 10"/>
    <s v="PRODTYPE 2"/>
    <s v="PRODMKT 3"/>
    <n v="6690"/>
    <n v="4080.9"/>
    <n v="1"/>
    <n v="5753.4"/>
    <n v="5753.4"/>
    <s v="SHIP REGION 7"/>
  </r>
  <r>
    <n v="502"/>
    <s v="CUSTID 71"/>
    <x v="1"/>
    <x v="0"/>
    <s v="REGION 8"/>
    <x v="1"/>
    <s v="PRODID 14"/>
    <s v="PRODTYPE 1"/>
    <s v="PRODMKT 3"/>
    <n v="24110"/>
    <n v="16153.7"/>
    <n v="3"/>
    <n v="21699"/>
    <n v="65097"/>
    <s v="SHIP REGION 6"/>
  </r>
  <r>
    <n v="503"/>
    <s v="CUSTID 129"/>
    <x v="0"/>
    <x v="3"/>
    <s v="REGION 8"/>
    <x v="3"/>
    <s v="PRODID 19"/>
    <s v="PRODTYPE 1"/>
    <s v="PRODMKT 4"/>
    <n v="9526"/>
    <n v="6572.94"/>
    <n v="4"/>
    <n v="8287.6200000000008"/>
    <n v="33150.480000000003"/>
    <s v="SHIP REGION 2"/>
  </r>
  <r>
    <n v="504"/>
    <s v="CUSTID 109"/>
    <x v="2"/>
    <x v="0"/>
    <s v="REGION 3"/>
    <x v="4"/>
    <s v="PRODID 8"/>
    <s v="PRODTYPE 3"/>
    <s v="PRODMKT 4"/>
    <n v="2135"/>
    <n v="1174.25"/>
    <n v="9"/>
    <n v="2049.6"/>
    <n v="18446.399999999998"/>
    <s v="SHIP REGION 1"/>
  </r>
  <r>
    <n v="505"/>
    <s v="CUSTID 114"/>
    <x v="2"/>
    <x v="0"/>
    <s v="REGION 3"/>
    <x v="4"/>
    <s v="PRODID 2"/>
    <s v="PRODTYPE 1"/>
    <s v="PRODMKT 1"/>
    <n v="11568"/>
    <n v="8097.6"/>
    <n v="8"/>
    <n v="10179.84"/>
    <n v="81438.720000000001"/>
    <s v="SHIP REGION 1"/>
  </r>
  <r>
    <n v="506"/>
    <s v="CUSTID 139"/>
    <x v="4"/>
    <x v="3"/>
    <s v="REGION 8"/>
    <x v="2"/>
    <s v="PRODID 16"/>
    <s v="PRODTYPE 2"/>
    <s v="PRODMKT 3"/>
    <n v="13223"/>
    <n v="8991.64"/>
    <n v="4"/>
    <n v="12297.39"/>
    <n v="49189.56"/>
    <s v="SHIP REGION 1"/>
  </r>
  <r>
    <n v="507"/>
    <s v="CUSTID 121"/>
    <x v="3"/>
    <x v="4"/>
    <s v="REGION 1"/>
    <x v="3"/>
    <s v="PRODID 14"/>
    <s v="PRODTYPE 1"/>
    <s v="PRODMKT 3"/>
    <n v="24110"/>
    <n v="16153.7"/>
    <n v="1"/>
    <n v="23627.8"/>
    <n v="23627.8"/>
    <s v="SHIP REGION 1"/>
  </r>
  <r>
    <n v="508"/>
    <s v="CUSTID 113"/>
    <x v="0"/>
    <x v="4"/>
    <s v="REGION 2"/>
    <x v="3"/>
    <s v="PRODID 2"/>
    <s v="PRODTYPE 1"/>
    <s v="PRODMKT 1"/>
    <n v="11568"/>
    <n v="8097.6"/>
    <n v="8"/>
    <n v="10411.200000000001"/>
    <n v="83289.600000000006"/>
    <s v="SHIP REGION 3"/>
  </r>
  <r>
    <n v="509"/>
    <s v="CUSTID 45"/>
    <x v="0"/>
    <x v="2"/>
    <s v="REGION 1"/>
    <x v="3"/>
    <s v="PRODID 11"/>
    <s v="PRODTYPE 1"/>
    <s v="PRODMKT 4"/>
    <n v="21670"/>
    <n v="15169"/>
    <n v="6"/>
    <n v="20369.8"/>
    <n v="122218.79999999999"/>
    <s v="SHIP REGION 7"/>
  </r>
  <r>
    <n v="510"/>
    <s v="CUSTID 17"/>
    <x v="3"/>
    <x v="4"/>
    <s v="REGION 7"/>
    <x v="2"/>
    <s v="PRODID 7"/>
    <s v="PRODTYPE 1"/>
    <s v="PRODMKT 4"/>
    <n v="19568"/>
    <n v="12327.84"/>
    <n v="5"/>
    <n v="18002.560000000001"/>
    <n v="90012.800000000003"/>
    <s v="SHIP REGION 2"/>
  </r>
  <r>
    <n v="511"/>
    <s v="CUSTID 116"/>
    <x v="4"/>
    <x v="3"/>
    <s v="REGION 1"/>
    <x v="4"/>
    <s v="PRODID 3"/>
    <s v="PRODTYPE 2"/>
    <s v="PRODMKT 2"/>
    <n v="22050"/>
    <n v="15435"/>
    <n v="8"/>
    <n v="19624.5"/>
    <n v="156996"/>
    <s v="SHIP REGION 8"/>
  </r>
  <r>
    <n v="512"/>
    <s v="CUSTID 177"/>
    <x v="2"/>
    <x v="4"/>
    <s v="REGION 7"/>
    <x v="3"/>
    <s v="PRODID 2"/>
    <s v="PRODTYPE 1"/>
    <s v="PRODMKT 1"/>
    <n v="11568"/>
    <n v="8097.6"/>
    <n v="1"/>
    <n v="9832.7999999999993"/>
    <n v="9832.7999999999993"/>
    <s v="SHIP REGION 4"/>
  </r>
  <r>
    <n v="513"/>
    <s v="CUSTID 111"/>
    <x v="2"/>
    <x v="4"/>
    <s v="REGION 7"/>
    <x v="4"/>
    <s v="PRODID 1"/>
    <s v="PRODTYPE 1"/>
    <s v="PRODMKT 3"/>
    <n v="16325"/>
    <n v="10611.25"/>
    <n v="5"/>
    <n v="15508.75"/>
    <n v="77543.75"/>
    <s v="SHIP REGION 2"/>
  </r>
  <r>
    <n v="514"/>
    <s v="CUSTID 118"/>
    <x v="0"/>
    <x v="4"/>
    <s v="REGION 6"/>
    <x v="3"/>
    <s v="PRODID 2"/>
    <s v="PRODTYPE 1"/>
    <s v="PRODMKT 1"/>
    <n v="11568"/>
    <n v="8097.6"/>
    <n v="7"/>
    <n v="10642.560000000001"/>
    <n v="74497.920000000013"/>
    <s v="SHIP REGION 8"/>
  </r>
  <r>
    <n v="515"/>
    <s v="CUSTID 111"/>
    <x v="2"/>
    <x v="4"/>
    <s v="REGION 7"/>
    <x v="2"/>
    <s v="PRODID 11"/>
    <s v="PRODTYPE 1"/>
    <s v="PRODMKT 4"/>
    <n v="21670"/>
    <n v="15169"/>
    <n v="9"/>
    <n v="18419.5"/>
    <n v="165775.5"/>
    <s v="SHIP REGION 6"/>
  </r>
  <r>
    <n v="516"/>
    <s v="CUSTID 5"/>
    <x v="0"/>
    <x v="4"/>
    <s v="REGION 7"/>
    <x v="1"/>
    <s v="PRODID 1"/>
    <s v="PRODTYPE 1"/>
    <s v="PRODMKT 3"/>
    <n v="16325"/>
    <n v="10611.25"/>
    <n v="9"/>
    <n v="14366"/>
    <n v="129294"/>
    <s v="SHIP REGION 3"/>
  </r>
  <r>
    <n v="517"/>
    <s v="CUSTID 160"/>
    <x v="1"/>
    <x v="0"/>
    <s v="REGION 1"/>
    <x v="4"/>
    <s v="PRODID 11"/>
    <s v="PRODTYPE 1"/>
    <s v="PRODMKT 4"/>
    <n v="21670"/>
    <n v="15169"/>
    <n v="2"/>
    <n v="20803.2"/>
    <n v="41606.400000000001"/>
    <s v="SHIP REGION 1"/>
  </r>
  <r>
    <n v="518"/>
    <s v="CUSTID 143"/>
    <x v="0"/>
    <x v="4"/>
    <s v="REGION 7"/>
    <x v="4"/>
    <s v="PRODID 19"/>
    <s v="PRODTYPE 1"/>
    <s v="PRODMKT 4"/>
    <n v="9526"/>
    <n v="6572.94"/>
    <n v="9"/>
    <n v="8382.8799999999992"/>
    <n v="75445.919999999998"/>
    <s v="SHIP REGION 3"/>
  </r>
  <r>
    <n v="519"/>
    <s v="CUSTID 15"/>
    <x v="0"/>
    <x v="0"/>
    <s v="REGION 6"/>
    <x v="2"/>
    <s v="PRODID 6"/>
    <s v="PRODTYPE 1"/>
    <s v="PRODMKT 1"/>
    <n v="20386"/>
    <n v="14270.2"/>
    <n v="2"/>
    <n v="17735.82"/>
    <n v="35471.64"/>
    <s v="SHIP REGION 3"/>
  </r>
  <r>
    <n v="520"/>
    <s v="CUSTID 182"/>
    <x v="0"/>
    <x v="0"/>
    <s v="REGION 3"/>
    <x v="4"/>
    <s v="PRODID 2"/>
    <s v="PRODTYPE 1"/>
    <s v="PRODMKT 1"/>
    <n v="11568"/>
    <n v="8097.6"/>
    <n v="4"/>
    <n v="11105.279999999999"/>
    <n v="44421.119999999995"/>
    <s v="SHIP REGION 3"/>
  </r>
  <r>
    <n v="521"/>
    <s v="CUSTID 60"/>
    <x v="0"/>
    <x v="3"/>
    <s v="REGION 2"/>
    <x v="3"/>
    <s v="PRODID 1"/>
    <s v="PRODTYPE 1"/>
    <s v="PRODMKT 3"/>
    <n v="16325"/>
    <n v="10611.25"/>
    <n v="1"/>
    <n v="15182.249999999998"/>
    <n v="15182.249999999998"/>
    <s v="SHIP REGION 5"/>
  </r>
  <r>
    <n v="522"/>
    <s v="CUSTID 65"/>
    <x v="2"/>
    <x v="3"/>
    <s v="REGION 1"/>
    <x v="4"/>
    <s v="PRODID 6"/>
    <s v="PRODTYPE 1"/>
    <s v="PRODMKT 1"/>
    <n v="20386"/>
    <n v="14270.2"/>
    <n v="3"/>
    <n v="20182.14"/>
    <n v="60546.42"/>
    <s v="SHIP REGION 5"/>
  </r>
  <r>
    <n v="523"/>
    <s v="CUSTID 191"/>
    <x v="3"/>
    <x v="1"/>
    <s v="REGION 3"/>
    <x v="3"/>
    <s v="PRODID 10"/>
    <s v="PRODTYPE 2"/>
    <s v="PRODMKT 3"/>
    <n v="6690"/>
    <n v="4080.9"/>
    <n v="6"/>
    <n v="6288.5999999999995"/>
    <n v="37731.599999999999"/>
    <s v="SHIP REGION 4"/>
  </r>
  <r>
    <n v="524"/>
    <s v="CUSTID 76"/>
    <x v="4"/>
    <x v="2"/>
    <s v="REGION 6"/>
    <x v="3"/>
    <s v="PRODID 13"/>
    <s v="PRODTYPE 4"/>
    <s v="PRODMKT 7"/>
    <n v="4269"/>
    <n v="2561.4"/>
    <n v="6"/>
    <n v="3927.48"/>
    <n v="23564.880000000001"/>
    <s v="SHIP REGION 8"/>
  </r>
  <r>
    <n v="525"/>
    <s v="CUSTID 86"/>
    <x v="4"/>
    <x v="4"/>
    <s v="REGION 3"/>
    <x v="2"/>
    <s v="PRODID 12"/>
    <s v="PRODTYPE 3"/>
    <s v="PRODMKT 5"/>
    <n v="23078"/>
    <n v="14769.92"/>
    <n v="1"/>
    <n v="20308.64"/>
    <n v="20308.64"/>
    <s v="SHIP REGION 4"/>
  </r>
  <r>
    <n v="526"/>
    <s v="CUSTID 19"/>
    <x v="4"/>
    <x v="4"/>
    <s v="REGION 8"/>
    <x v="2"/>
    <s v="PRODID 9"/>
    <s v="PRODTYPE 2"/>
    <s v="PRODMKT 5"/>
    <n v="3263"/>
    <n v="2186.21"/>
    <n v="2"/>
    <n v="2871.44"/>
    <n v="5742.88"/>
    <s v="SHIP REGION 7"/>
  </r>
  <r>
    <n v="527"/>
    <s v="CUSTID 5"/>
    <x v="0"/>
    <x v="4"/>
    <s v="REGION 7"/>
    <x v="3"/>
    <s v="PRODID 4"/>
    <s v="PRODTYPE 4"/>
    <s v="PRODMKT 1"/>
    <n v="8989"/>
    <n v="5663.07"/>
    <n v="5"/>
    <n v="8719.33"/>
    <n v="43596.65"/>
    <s v="SHIP REGION 8"/>
  </r>
  <r>
    <n v="528"/>
    <s v="CUSTID 195"/>
    <x v="0"/>
    <x v="4"/>
    <s v="REGION 5"/>
    <x v="1"/>
    <s v="PRODID 18"/>
    <s v="PRODTYPE 4"/>
    <s v="PRODMKT 5"/>
    <n v="24315"/>
    <n v="14589"/>
    <n v="8"/>
    <n v="23828.7"/>
    <n v="190629.6"/>
    <s v="SHIP REGION 7"/>
  </r>
  <r>
    <n v="529"/>
    <s v="CUSTID 67"/>
    <x v="4"/>
    <x v="4"/>
    <s v="REGION 1"/>
    <x v="2"/>
    <s v="PRODID 1"/>
    <s v="PRODTYPE 1"/>
    <s v="PRODMKT 3"/>
    <n v="16325"/>
    <n v="10611.25"/>
    <n v="6"/>
    <n v="14692.5"/>
    <n v="88155"/>
    <s v="SHIP REGION 8"/>
  </r>
  <r>
    <n v="530"/>
    <s v="CUSTID 58"/>
    <x v="3"/>
    <x v="3"/>
    <s v="REGION 2"/>
    <x v="1"/>
    <s v="PRODID 13"/>
    <s v="PRODTYPE 4"/>
    <s v="PRODMKT 7"/>
    <n v="4269"/>
    <n v="2561.4"/>
    <n v="2"/>
    <n v="4012.8599999999997"/>
    <n v="8025.7199999999993"/>
    <s v="SHIP REGION 7"/>
  </r>
  <r>
    <n v="531"/>
    <s v="CUSTID 157"/>
    <x v="4"/>
    <x v="2"/>
    <s v="REGION 3"/>
    <x v="3"/>
    <s v="PRODID 12"/>
    <s v="PRODTYPE 3"/>
    <s v="PRODMKT 5"/>
    <n v="23078"/>
    <n v="14769.92"/>
    <n v="7"/>
    <n v="22847.22"/>
    <n v="159930.54"/>
    <s v="SHIP REGION 1"/>
  </r>
  <r>
    <n v="532"/>
    <s v="CUSTID 8"/>
    <x v="1"/>
    <x v="2"/>
    <s v="REGION 4"/>
    <x v="2"/>
    <s v="PRODID 18"/>
    <s v="PRODTYPE 4"/>
    <s v="PRODMKT 5"/>
    <n v="24315"/>
    <n v="14589"/>
    <n v="5"/>
    <n v="23828.7"/>
    <n v="119143.5"/>
    <s v="SHIP REGION 7"/>
  </r>
  <r>
    <n v="533"/>
    <s v="CUSTID 59"/>
    <x v="1"/>
    <x v="2"/>
    <s v="REGION 5"/>
    <x v="3"/>
    <s v="PRODID 7"/>
    <s v="PRODTYPE 1"/>
    <s v="PRODMKT 4"/>
    <n v="19568"/>
    <n v="12327.84"/>
    <n v="9"/>
    <n v="19372.32"/>
    <n v="174350.88"/>
    <s v="SHIP REGION 1"/>
  </r>
  <r>
    <n v="534"/>
    <s v="CUSTID 53"/>
    <x v="3"/>
    <x v="0"/>
    <s v="REGION 1"/>
    <x v="4"/>
    <s v="PRODID 4"/>
    <s v="PRODTYPE 4"/>
    <s v="PRODMKT 1"/>
    <n v="8989"/>
    <n v="5663.07"/>
    <n v="8"/>
    <n v="8179.9900000000007"/>
    <n v="65439.920000000006"/>
    <s v="SHIP REGION 8"/>
  </r>
  <r>
    <n v="535"/>
    <s v="CUSTID 117"/>
    <x v="2"/>
    <x v="4"/>
    <s v="REGION 2"/>
    <x v="1"/>
    <s v="PRODID 6"/>
    <s v="PRODTYPE 1"/>
    <s v="PRODMKT 1"/>
    <n v="20386"/>
    <n v="14270.2"/>
    <n v="9"/>
    <n v="18958.98"/>
    <n v="170630.82"/>
    <s v="SHIP REGION 3"/>
  </r>
  <r>
    <n v="536"/>
    <s v="CUSTID 38"/>
    <x v="1"/>
    <x v="2"/>
    <s v="REGION 4"/>
    <x v="1"/>
    <s v="PRODID 17"/>
    <s v="PRODTYPE 1"/>
    <s v="PRODMKT 3"/>
    <n v="18971"/>
    <n v="11762.02"/>
    <n v="1"/>
    <n v="18781.29"/>
    <n v="18781.29"/>
    <s v="SHIP REGION 5"/>
  </r>
  <r>
    <n v="537"/>
    <s v="CUSTID 78"/>
    <x v="3"/>
    <x v="0"/>
    <s v="REGION 1"/>
    <x v="1"/>
    <s v="PRODID 16"/>
    <s v="PRODTYPE 2"/>
    <s v="PRODMKT 3"/>
    <n v="13223"/>
    <n v="8991.64"/>
    <n v="7"/>
    <n v="12561.849999999999"/>
    <n v="87932.949999999983"/>
    <s v="SHIP REGION 8"/>
  </r>
  <r>
    <n v="538"/>
    <s v="CUSTID 18"/>
    <x v="0"/>
    <x v="2"/>
    <s v="REGION 5"/>
    <x v="3"/>
    <s v="PRODID 17"/>
    <s v="PRODTYPE 1"/>
    <s v="PRODMKT 3"/>
    <n v="18971"/>
    <n v="11762.02"/>
    <n v="5"/>
    <n v="16694.48"/>
    <n v="83472.399999999994"/>
    <s v="SHIP REGION 6"/>
  </r>
  <r>
    <n v="539"/>
    <s v="CUSTID 67"/>
    <x v="4"/>
    <x v="4"/>
    <s v="REGION 1"/>
    <x v="1"/>
    <s v="PRODID 9"/>
    <s v="PRODTYPE 2"/>
    <s v="PRODMKT 5"/>
    <n v="3263"/>
    <n v="2186.21"/>
    <n v="1"/>
    <n v="3132.48"/>
    <n v="3132.48"/>
    <s v="SHIP REGION 1"/>
  </r>
  <r>
    <n v="540"/>
    <s v="CUSTID 7"/>
    <x v="4"/>
    <x v="4"/>
    <s v="REGION 2"/>
    <x v="4"/>
    <s v="PRODID 12"/>
    <s v="PRODTYPE 3"/>
    <s v="PRODMKT 5"/>
    <n v="23078"/>
    <n v="14769.92"/>
    <n v="8"/>
    <n v="22847.22"/>
    <n v="182777.76"/>
    <s v="SHIP REGION 1"/>
  </r>
  <r>
    <n v="541"/>
    <s v="CUSTID 146"/>
    <x v="1"/>
    <x v="2"/>
    <s v="REGION 7"/>
    <x v="2"/>
    <s v="PRODID 11"/>
    <s v="PRODTYPE 1"/>
    <s v="PRODMKT 4"/>
    <n v="21670"/>
    <n v="15169"/>
    <n v="1"/>
    <n v="20369.8"/>
    <n v="20369.8"/>
    <s v="SHIP REGION 3"/>
  </r>
  <r>
    <n v="542"/>
    <s v="CUSTID 148"/>
    <x v="1"/>
    <x v="2"/>
    <s v="REGION 8"/>
    <x v="4"/>
    <s v="PRODID 1"/>
    <s v="PRODTYPE 1"/>
    <s v="PRODMKT 3"/>
    <n v="16325"/>
    <n v="10611.25"/>
    <n v="7"/>
    <n v="14855.75"/>
    <n v="103990.25"/>
    <s v="SHIP REGION 8"/>
  </r>
  <r>
    <n v="543"/>
    <s v="CUSTID 166"/>
    <x v="2"/>
    <x v="1"/>
    <s v="REGION 8"/>
    <x v="4"/>
    <s v="PRODID 3"/>
    <s v="PRODTYPE 2"/>
    <s v="PRODMKT 2"/>
    <n v="22050"/>
    <n v="15435"/>
    <n v="9"/>
    <n v="19183.5"/>
    <n v="172651.5"/>
    <s v="SHIP REGION 7"/>
  </r>
  <r>
    <n v="544"/>
    <s v="CUSTID 83"/>
    <x v="2"/>
    <x v="0"/>
    <s v="REGION 7"/>
    <x v="4"/>
    <s v="PRODID 8"/>
    <s v="PRODTYPE 3"/>
    <s v="PRODMKT 4"/>
    <n v="2135"/>
    <n v="1174.25"/>
    <n v="5"/>
    <n v="1878.8"/>
    <n v="9394"/>
    <s v="SHIP REGION 4"/>
  </r>
  <r>
    <n v="545"/>
    <s v="CUSTID 189"/>
    <x v="2"/>
    <x v="1"/>
    <s v="REGION 8"/>
    <x v="1"/>
    <s v="PRODID 2"/>
    <s v="PRODTYPE 1"/>
    <s v="PRODMKT 1"/>
    <n v="11568"/>
    <n v="8097.6"/>
    <n v="6"/>
    <n v="10758.24"/>
    <n v="64549.440000000002"/>
    <s v="SHIP REGION 8"/>
  </r>
  <r>
    <n v="546"/>
    <s v="CUSTID 39"/>
    <x v="4"/>
    <x v="3"/>
    <s v="REGION 1"/>
    <x v="2"/>
    <s v="PRODID 19"/>
    <s v="PRODTYPE 1"/>
    <s v="PRODMKT 4"/>
    <n v="9526"/>
    <n v="6572.94"/>
    <n v="3"/>
    <n v="8382.8799999999992"/>
    <n v="25148.639999999999"/>
    <s v="SHIP REGION 5"/>
  </r>
  <r>
    <n v="547"/>
    <s v="CUSTID 90"/>
    <x v="1"/>
    <x v="0"/>
    <s v="REGION 5"/>
    <x v="1"/>
    <s v="PRODID 20"/>
    <s v="PRODTYPE 4"/>
    <s v="PRODMKT 2"/>
    <n v="12004"/>
    <n v="8042.68"/>
    <n v="3"/>
    <n v="10683.56"/>
    <n v="32050.68"/>
    <s v="SHIP REGION 3"/>
  </r>
  <r>
    <n v="548"/>
    <s v="CUSTID 98"/>
    <x v="0"/>
    <x v="1"/>
    <s v="REGION 1"/>
    <x v="2"/>
    <s v="PRODID 10"/>
    <s v="PRODTYPE 2"/>
    <s v="PRODMKT 3"/>
    <n v="6690"/>
    <n v="4080.9"/>
    <n v="9"/>
    <n v="6489.3"/>
    <n v="58403.700000000004"/>
    <s v="SHIP REGION 4"/>
  </r>
  <r>
    <n v="549"/>
    <s v="CUSTID 162"/>
    <x v="0"/>
    <x v="0"/>
    <s v="REGION 5"/>
    <x v="3"/>
    <s v="PRODID 16"/>
    <s v="PRODTYPE 2"/>
    <s v="PRODMKT 3"/>
    <n v="13223"/>
    <n v="8991.64"/>
    <n v="8"/>
    <n v="11239.55"/>
    <n v="89916.4"/>
    <s v="SHIP REGION 4"/>
  </r>
  <r>
    <n v="550"/>
    <s v="CUSTID 96"/>
    <x v="3"/>
    <x v="2"/>
    <s v="REGION 1"/>
    <x v="3"/>
    <s v="PRODID 9"/>
    <s v="PRODTYPE 2"/>
    <s v="PRODMKT 5"/>
    <n v="3263"/>
    <n v="2186.21"/>
    <n v="6"/>
    <n v="2969.33"/>
    <n v="17815.98"/>
    <s v="SHIP REGION 4"/>
  </r>
  <r>
    <n v="551"/>
    <s v="CUSTID 78"/>
    <x v="3"/>
    <x v="0"/>
    <s v="REGION 1"/>
    <x v="1"/>
    <s v="PRODID 19"/>
    <s v="PRODTYPE 1"/>
    <s v="PRODMKT 4"/>
    <n v="9526"/>
    <n v="6572.94"/>
    <n v="9"/>
    <n v="9144.9599999999991"/>
    <n v="82304.639999999985"/>
    <s v="SHIP REGION 8"/>
  </r>
  <r>
    <n v="552"/>
    <s v="CUSTID 31"/>
    <x v="2"/>
    <x v="2"/>
    <s v="REGION 7"/>
    <x v="3"/>
    <s v="PRODID 4"/>
    <s v="PRODTYPE 4"/>
    <s v="PRODMKT 1"/>
    <n v="8989"/>
    <n v="5663.07"/>
    <n v="1"/>
    <n v="8359.7699999999986"/>
    <n v="8359.7699999999986"/>
    <s v="SHIP REGION 6"/>
  </r>
  <r>
    <n v="553"/>
    <s v="CUSTID 23"/>
    <x v="3"/>
    <x v="0"/>
    <s v="REGION 4"/>
    <x v="4"/>
    <s v="PRODID 12"/>
    <s v="PRODTYPE 3"/>
    <s v="PRODMKT 5"/>
    <n v="23078"/>
    <n v="14769.92"/>
    <n v="3"/>
    <n v="20077.86"/>
    <n v="60233.58"/>
    <s v="SHIP REGION 7"/>
  </r>
  <r>
    <n v="554"/>
    <s v="CUSTID 81"/>
    <x v="0"/>
    <x v="1"/>
    <s v="REGION 3"/>
    <x v="4"/>
    <s v="PRODID 20"/>
    <s v="PRODTYPE 4"/>
    <s v="PRODMKT 2"/>
    <n v="12004"/>
    <n v="8042.68"/>
    <n v="9"/>
    <n v="11163.72"/>
    <n v="100473.48"/>
    <s v="SHIP REGION 7"/>
  </r>
  <r>
    <n v="555"/>
    <s v="CUSTID 30"/>
    <x v="2"/>
    <x v="4"/>
    <s v="REGION 7"/>
    <x v="4"/>
    <s v="PRODID 13"/>
    <s v="PRODTYPE 4"/>
    <s v="PRODMKT 7"/>
    <n v="4269"/>
    <n v="2561.4"/>
    <n v="1"/>
    <n v="3842.1"/>
    <n v="3842.1"/>
    <s v="SHIP REGION 7"/>
  </r>
  <r>
    <n v="556"/>
    <s v="CUSTID 98"/>
    <x v="0"/>
    <x v="1"/>
    <s v="REGION 1"/>
    <x v="1"/>
    <s v="PRODID 14"/>
    <s v="PRODTYPE 1"/>
    <s v="PRODMKT 3"/>
    <n v="24110"/>
    <n v="16153.7"/>
    <n v="6"/>
    <n v="20975.7"/>
    <n v="125854.20000000001"/>
    <s v="SHIP REGION 1"/>
  </r>
  <r>
    <n v="557"/>
    <s v="CUSTID 104"/>
    <x v="1"/>
    <x v="1"/>
    <s v="REGION 7"/>
    <x v="1"/>
    <s v="PRODID 5"/>
    <s v="PRODTYPE 3"/>
    <s v="PRODMKT 3"/>
    <n v="16064"/>
    <n v="10762.88"/>
    <n v="1"/>
    <n v="15260.8"/>
    <n v="15260.8"/>
    <s v="SHIP REGION 5"/>
  </r>
  <r>
    <n v="558"/>
    <s v="CUSTID 114"/>
    <x v="2"/>
    <x v="0"/>
    <s v="REGION 3"/>
    <x v="4"/>
    <s v="PRODID 17"/>
    <s v="PRODTYPE 1"/>
    <s v="PRODMKT 3"/>
    <n v="18971"/>
    <n v="11762.02"/>
    <n v="3"/>
    <n v="18212.16"/>
    <n v="54636.479999999996"/>
    <s v="SHIP REGION 6"/>
  </r>
  <r>
    <n v="559"/>
    <s v="CUSTID 140"/>
    <x v="1"/>
    <x v="3"/>
    <s v="REGION 3"/>
    <x v="2"/>
    <s v="PRODID 8"/>
    <s v="PRODTYPE 3"/>
    <s v="PRODMKT 4"/>
    <n v="2135"/>
    <n v="1174.25"/>
    <n v="2"/>
    <n v="1878.8"/>
    <n v="3757.6"/>
    <s v="SHIP REGION 2"/>
  </r>
  <r>
    <n v="560"/>
    <s v="CUSTID 173"/>
    <x v="3"/>
    <x v="4"/>
    <s v="REGION 4"/>
    <x v="2"/>
    <s v="PRODID 12"/>
    <s v="PRODTYPE 3"/>
    <s v="PRODMKT 5"/>
    <n v="23078"/>
    <n v="14769.92"/>
    <n v="7"/>
    <n v="20308.64"/>
    <n v="142160.47999999998"/>
    <s v="SHIP REGION 3"/>
  </r>
  <r>
    <n v="561"/>
    <s v="CUSTID 190"/>
    <x v="4"/>
    <x v="4"/>
    <s v="REGION 4"/>
    <x v="2"/>
    <s v="PRODID 6"/>
    <s v="PRODTYPE 1"/>
    <s v="PRODMKT 1"/>
    <n v="20386"/>
    <n v="14270.2"/>
    <n v="4"/>
    <n v="20182.14"/>
    <n v="80728.56"/>
    <s v="SHIP REGION 7"/>
  </r>
  <r>
    <n v="562"/>
    <s v="CUSTID 66"/>
    <x v="1"/>
    <x v="1"/>
    <s v="REGION 2"/>
    <x v="2"/>
    <s v="PRODID 5"/>
    <s v="PRODTYPE 3"/>
    <s v="PRODMKT 3"/>
    <n v="16064"/>
    <n v="10762.88"/>
    <n v="6"/>
    <n v="14778.880000000001"/>
    <n v="88673.279999999999"/>
    <s v="SHIP REGION 1"/>
  </r>
  <r>
    <n v="563"/>
    <s v="CUSTID 96"/>
    <x v="3"/>
    <x v="2"/>
    <s v="REGION 1"/>
    <x v="3"/>
    <s v="PRODID 2"/>
    <s v="PRODTYPE 1"/>
    <s v="PRODMKT 1"/>
    <n v="11568"/>
    <n v="8097.6"/>
    <n v="7"/>
    <n v="10064.16"/>
    <n v="70449.119999999995"/>
    <s v="SHIP REGION 3"/>
  </r>
  <r>
    <n v="564"/>
    <s v="CUSTID 128"/>
    <x v="1"/>
    <x v="1"/>
    <s v="REGION 1"/>
    <x v="2"/>
    <s v="PRODID 7"/>
    <s v="PRODTYPE 1"/>
    <s v="PRODMKT 4"/>
    <n v="19568"/>
    <n v="12327.84"/>
    <n v="9"/>
    <n v="17415.52"/>
    <n v="156739.68"/>
    <s v="SHIP REGION 1"/>
  </r>
  <r>
    <n v="565"/>
    <s v="CUSTID 41"/>
    <x v="3"/>
    <x v="2"/>
    <s v="REGION 2"/>
    <x v="1"/>
    <s v="PRODID 17"/>
    <s v="PRODTYPE 1"/>
    <s v="PRODMKT 3"/>
    <n v="18971"/>
    <n v="11762.02"/>
    <n v="6"/>
    <n v="16694.48"/>
    <n v="100166.88"/>
    <s v="SHIP REGION 2"/>
  </r>
  <r>
    <n v="566"/>
    <s v="CUSTID 47"/>
    <x v="2"/>
    <x v="1"/>
    <s v="REGION 1"/>
    <x v="3"/>
    <s v="PRODID 16"/>
    <s v="PRODTYPE 2"/>
    <s v="PRODMKT 3"/>
    <n v="13223"/>
    <n v="8991.64"/>
    <n v="8"/>
    <n v="12694.08"/>
    <n v="101552.64"/>
    <s v="SHIP REGION 2"/>
  </r>
  <r>
    <n v="567"/>
    <s v="CUSTID 144"/>
    <x v="4"/>
    <x v="4"/>
    <s v="REGION 6"/>
    <x v="4"/>
    <s v="PRODID 15"/>
    <s v="PRODTYPE 4"/>
    <s v="PRODMKT 5"/>
    <n v="10590"/>
    <n v="6671.7"/>
    <n v="4"/>
    <n v="9742.8000000000011"/>
    <n v="38971.200000000004"/>
    <s v="SHIP REGION 3"/>
  </r>
  <r>
    <n v="568"/>
    <s v="CUSTID 130"/>
    <x v="1"/>
    <x v="2"/>
    <s v="REGION 6"/>
    <x v="1"/>
    <s v="PRODID 10"/>
    <s v="PRODTYPE 2"/>
    <s v="PRODMKT 3"/>
    <n v="6690"/>
    <n v="4080.9"/>
    <n v="6"/>
    <n v="6623.1"/>
    <n v="39738.600000000006"/>
    <s v="SHIP REGION 4"/>
  </r>
  <r>
    <n v="569"/>
    <s v="CUSTID 181"/>
    <x v="0"/>
    <x v="1"/>
    <s v="REGION 2"/>
    <x v="2"/>
    <s v="PRODID 14"/>
    <s v="PRODTYPE 1"/>
    <s v="PRODMKT 3"/>
    <n v="24110"/>
    <n v="16153.7"/>
    <n v="5"/>
    <n v="21699"/>
    <n v="108495"/>
    <s v="SHIP REGION 5"/>
  </r>
  <r>
    <n v="570"/>
    <s v="CUSTID 108"/>
    <x v="4"/>
    <x v="4"/>
    <s v="REGION 2"/>
    <x v="3"/>
    <s v="PRODID 2"/>
    <s v="PRODTYPE 1"/>
    <s v="PRODMKT 1"/>
    <n v="11568"/>
    <n v="8097.6"/>
    <n v="6"/>
    <n v="10873.92"/>
    <n v="65243.520000000004"/>
    <s v="SHIP REGION 1"/>
  </r>
  <r>
    <n v="571"/>
    <s v="CUSTID 177"/>
    <x v="2"/>
    <x v="4"/>
    <s v="REGION 7"/>
    <x v="1"/>
    <s v="PRODID 7"/>
    <s v="PRODTYPE 1"/>
    <s v="PRODMKT 4"/>
    <n v="19568"/>
    <n v="12327.84"/>
    <n v="2"/>
    <n v="17611.2"/>
    <n v="35222.400000000001"/>
    <s v="SHIP REGION 4"/>
  </r>
  <r>
    <n v="572"/>
    <s v="CUSTID 39"/>
    <x v="4"/>
    <x v="3"/>
    <s v="REGION 1"/>
    <x v="2"/>
    <s v="PRODID 4"/>
    <s v="PRODTYPE 4"/>
    <s v="PRODMKT 1"/>
    <n v="8989"/>
    <n v="5663.07"/>
    <n v="4"/>
    <n v="8809.2199999999993"/>
    <n v="35236.879999999997"/>
    <s v="SHIP REGION 7"/>
  </r>
  <r>
    <n v="573"/>
    <s v="CUSTID 150"/>
    <x v="2"/>
    <x v="1"/>
    <s v="REGION 6"/>
    <x v="4"/>
    <s v="PRODID 17"/>
    <s v="PRODTYPE 1"/>
    <s v="PRODMKT 3"/>
    <n v="18971"/>
    <n v="11762.02"/>
    <n v="1"/>
    <n v="17453.32"/>
    <n v="17453.32"/>
    <s v="SHIP REGION 1"/>
  </r>
  <r>
    <n v="574"/>
    <s v="CUSTID 92"/>
    <x v="3"/>
    <x v="4"/>
    <s v="REGION 7"/>
    <x v="2"/>
    <s v="PRODID 15"/>
    <s v="PRODTYPE 4"/>
    <s v="PRODMKT 5"/>
    <n v="10590"/>
    <n v="6671.7"/>
    <n v="8"/>
    <n v="9636.9"/>
    <n v="77095.199999999997"/>
    <s v="SHIP REGION 8"/>
  </r>
  <r>
    <n v="575"/>
    <s v="CUSTID 75"/>
    <x v="2"/>
    <x v="3"/>
    <s v="REGION 1"/>
    <x v="1"/>
    <s v="PRODID 2"/>
    <s v="PRODTYPE 1"/>
    <s v="PRODMKT 1"/>
    <n v="11568"/>
    <n v="8097.6"/>
    <n v="1"/>
    <n v="9948.48"/>
    <n v="9948.48"/>
    <s v="SHIP REGION 8"/>
  </r>
  <r>
    <n v="576"/>
    <s v="CUSTID 112"/>
    <x v="3"/>
    <x v="0"/>
    <s v="REGION 4"/>
    <x v="1"/>
    <s v="PRODID 9"/>
    <s v="PRODTYPE 2"/>
    <s v="PRODMKT 5"/>
    <n v="3263"/>
    <n v="2186.21"/>
    <n v="7"/>
    <n v="2773.5499999999997"/>
    <n v="19414.849999999999"/>
    <s v="SHIP REGION 3"/>
  </r>
  <r>
    <n v="577"/>
    <s v="CUSTID 90"/>
    <x v="1"/>
    <x v="0"/>
    <s v="REGION 5"/>
    <x v="2"/>
    <s v="PRODID 16"/>
    <s v="PRODTYPE 2"/>
    <s v="PRODMKT 3"/>
    <n v="13223"/>
    <n v="8991.64"/>
    <n v="7"/>
    <n v="12958.539999999999"/>
    <n v="90709.78"/>
    <s v="SHIP REGION 2"/>
  </r>
  <r>
    <n v="578"/>
    <s v="CUSTID 24"/>
    <x v="3"/>
    <x v="2"/>
    <s v="REGION 4"/>
    <x v="1"/>
    <s v="PRODID 9"/>
    <s v="PRODTYPE 2"/>
    <s v="PRODMKT 5"/>
    <n v="3263"/>
    <n v="2186.21"/>
    <n v="1"/>
    <n v="3230.37"/>
    <n v="3230.37"/>
    <s v="SHIP REGION 3"/>
  </r>
  <r>
    <n v="579"/>
    <s v="CUSTID 6"/>
    <x v="1"/>
    <x v="1"/>
    <s v="REGION 8"/>
    <x v="3"/>
    <s v="PRODID 2"/>
    <s v="PRODTYPE 1"/>
    <s v="PRODMKT 1"/>
    <n v="11568"/>
    <n v="8097.6"/>
    <n v="7"/>
    <n v="9832.7999999999993"/>
    <n v="68829.599999999991"/>
    <s v="SHIP REGION 4"/>
  </r>
  <r>
    <n v="580"/>
    <s v="CUSTID 135"/>
    <x v="1"/>
    <x v="1"/>
    <s v="REGION 7"/>
    <x v="3"/>
    <s v="PRODID 6"/>
    <s v="PRODTYPE 1"/>
    <s v="PRODMKT 1"/>
    <n v="20386"/>
    <n v="14270.2"/>
    <n v="6"/>
    <n v="17735.82"/>
    <n v="106414.92"/>
    <s v="SHIP REGION 7"/>
  </r>
  <r>
    <n v="581"/>
    <s v="CUSTID 118"/>
    <x v="0"/>
    <x v="4"/>
    <s v="REGION 6"/>
    <x v="3"/>
    <s v="PRODID 8"/>
    <s v="PRODTYPE 3"/>
    <s v="PRODMKT 4"/>
    <n v="2135"/>
    <n v="1174.25"/>
    <n v="2"/>
    <n v="2006.8999999999999"/>
    <n v="4013.7999999999997"/>
    <s v="SHIP REGION 4"/>
  </r>
  <r>
    <n v="582"/>
    <s v="CUSTID 112"/>
    <x v="3"/>
    <x v="0"/>
    <s v="REGION 4"/>
    <x v="4"/>
    <s v="PRODID 13"/>
    <s v="PRODTYPE 4"/>
    <s v="PRODMKT 7"/>
    <n v="4269"/>
    <n v="2561.4"/>
    <n v="2"/>
    <n v="3927.48"/>
    <n v="7854.96"/>
    <s v="SHIP REGION 4"/>
  </r>
  <r>
    <n v="583"/>
    <s v="CUSTID 145"/>
    <x v="2"/>
    <x v="0"/>
    <s v="REGION 5"/>
    <x v="3"/>
    <s v="PRODID 3"/>
    <s v="PRODTYPE 2"/>
    <s v="PRODMKT 2"/>
    <n v="22050"/>
    <n v="15435"/>
    <n v="1"/>
    <n v="19404"/>
    <n v="19404"/>
    <s v="SHIP REGION 7"/>
  </r>
  <r>
    <n v="584"/>
    <s v="CUSTID 10"/>
    <x v="2"/>
    <x v="2"/>
    <s v="REGION 6"/>
    <x v="1"/>
    <s v="PRODID 17"/>
    <s v="PRODTYPE 1"/>
    <s v="PRODMKT 3"/>
    <n v="18971"/>
    <n v="11762.02"/>
    <n v="3"/>
    <n v="18781.29"/>
    <n v="56343.87"/>
    <s v="SHIP REGION 7"/>
  </r>
  <r>
    <n v="585"/>
    <s v="CUSTID 2"/>
    <x v="3"/>
    <x v="2"/>
    <s v="REGION 2"/>
    <x v="4"/>
    <s v="PRODID 14"/>
    <s v="PRODTYPE 1"/>
    <s v="PRODMKT 3"/>
    <n v="24110"/>
    <n v="16153.7"/>
    <n v="4"/>
    <n v="23868.9"/>
    <n v="95475.6"/>
    <s v="SHIP REGION 1"/>
  </r>
  <r>
    <n v="586"/>
    <s v="CUSTID 103"/>
    <x v="3"/>
    <x v="4"/>
    <s v="REGION 8"/>
    <x v="4"/>
    <s v="PRODID 15"/>
    <s v="PRODTYPE 4"/>
    <s v="PRODMKT 5"/>
    <n v="10590"/>
    <n v="6671.7"/>
    <n v="9"/>
    <n v="9213.2999999999993"/>
    <n v="82919.7"/>
    <s v="SHIP REGION 4"/>
  </r>
  <r>
    <n v="587"/>
    <s v="CUSTID 68"/>
    <x v="2"/>
    <x v="3"/>
    <s v="REGION 7"/>
    <x v="4"/>
    <s v="PRODID 6"/>
    <s v="PRODTYPE 1"/>
    <s v="PRODMKT 1"/>
    <n v="20386"/>
    <n v="14270.2"/>
    <n v="3"/>
    <n v="17939.68"/>
    <n v="53819.040000000001"/>
    <s v="SHIP REGION 8"/>
  </r>
  <r>
    <n v="588"/>
    <s v="CUSTID 164"/>
    <x v="0"/>
    <x v="1"/>
    <s v="REGION 6"/>
    <x v="2"/>
    <s v="PRODID 20"/>
    <s v="PRODTYPE 4"/>
    <s v="PRODMKT 2"/>
    <n v="12004"/>
    <n v="8042.68"/>
    <n v="5"/>
    <n v="11403.8"/>
    <n v="57019"/>
    <s v="SHIP REGION 6"/>
  </r>
  <r>
    <n v="589"/>
    <s v="CUSTID 15"/>
    <x v="0"/>
    <x v="0"/>
    <s v="REGION 6"/>
    <x v="3"/>
    <s v="PRODID 3"/>
    <s v="PRODTYPE 2"/>
    <s v="PRODMKT 2"/>
    <n v="22050"/>
    <n v="15435"/>
    <n v="2"/>
    <n v="18742.5"/>
    <n v="37485"/>
    <s v="SHIP REGION 8"/>
  </r>
  <r>
    <n v="590"/>
    <s v="CUSTID 104"/>
    <x v="1"/>
    <x v="1"/>
    <s v="REGION 7"/>
    <x v="4"/>
    <s v="PRODID 17"/>
    <s v="PRODTYPE 1"/>
    <s v="PRODMKT 3"/>
    <n v="18971"/>
    <n v="11762.02"/>
    <n v="9"/>
    <n v="17073.900000000001"/>
    <n v="153665.1"/>
    <s v="SHIP REGION 3"/>
  </r>
  <r>
    <n v="591"/>
    <s v="CUSTID 69"/>
    <x v="0"/>
    <x v="2"/>
    <s v="REGION 8"/>
    <x v="4"/>
    <s v="PRODID 11"/>
    <s v="PRODTYPE 1"/>
    <s v="PRODMKT 4"/>
    <n v="21670"/>
    <n v="15169"/>
    <n v="8"/>
    <n v="21453.3"/>
    <n v="171626.4"/>
    <s v="SHIP REGION 5"/>
  </r>
  <r>
    <n v="592"/>
    <s v="CUSTID 148"/>
    <x v="1"/>
    <x v="2"/>
    <s v="REGION 8"/>
    <x v="2"/>
    <s v="PRODID 13"/>
    <s v="PRODTYPE 4"/>
    <s v="PRODMKT 7"/>
    <n v="4269"/>
    <n v="2561.4"/>
    <n v="6"/>
    <n v="3756.72"/>
    <n v="22540.32"/>
    <s v="SHIP REGION 2"/>
  </r>
  <r>
    <n v="593"/>
    <s v="CUSTID 164"/>
    <x v="0"/>
    <x v="1"/>
    <s v="REGION 6"/>
    <x v="2"/>
    <s v="PRODID 2"/>
    <s v="PRODTYPE 1"/>
    <s v="PRODMKT 1"/>
    <n v="11568"/>
    <n v="8097.6"/>
    <n v="4"/>
    <n v="10064.16"/>
    <n v="40256.639999999999"/>
    <s v="SHIP REGION 2"/>
  </r>
  <r>
    <n v="594"/>
    <s v="CUSTID 2"/>
    <x v="3"/>
    <x v="2"/>
    <s v="REGION 2"/>
    <x v="3"/>
    <s v="PRODID 6"/>
    <s v="PRODTYPE 1"/>
    <s v="PRODMKT 1"/>
    <n v="20386"/>
    <n v="14270.2"/>
    <n v="8"/>
    <n v="17328.099999999999"/>
    <n v="138624.79999999999"/>
    <s v="SHIP REGION 4"/>
  </r>
  <r>
    <n v="595"/>
    <s v="CUSTID 97"/>
    <x v="2"/>
    <x v="4"/>
    <s v="REGION 8"/>
    <x v="1"/>
    <s v="PRODID 15"/>
    <s v="PRODTYPE 4"/>
    <s v="PRODMKT 5"/>
    <n v="10590"/>
    <n v="6671.7"/>
    <n v="8"/>
    <n v="9425.1"/>
    <n v="75400.800000000003"/>
    <s v="SHIP REGION 7"/>
  </r>
  <r>
    <n v="596"/>
    <s v="CUSTID 124"/>
    <x v="4"/>
    <x v="0"/>
    <s v="REGION 1"/>
    <x v="1"/>
    <s v="PRODID 5"/>
    <s v="PRODTYPE 3"/>
    <s v="PRODMKT 3"/>
    <n v="16064"/>
    <n v="10762.88"/>
    <n v="5"/>
    <n v="15903.36"/>
    <n v="79516.800000000003"/>
    <s v="SHIP REGION 3"/>
  </r>
  <r>
    <n v="597"/>
    <s v="CUSTID 8"/>
    <x v="1"/>
    <x v="2"/>
    <s v="REGION 4"/>
    <x v="4"/>
    <s v="PRODID 2"/>
    <s v="PRODTYPE 1"/>
    <s v="PRODMKT 1"/>
    <n v="11568"/>
    <n v="8097.6"/>
    <n v="9"/>
    <n v="11336.64"/>
    <n v="102029.75999999999"/>
    <s v="SHIP REGION 2"/>
  </r>
  <r>
    <n v="598"/>
    <s v="CUSTID 177"/>
    <x v="2"/>
    <x v="4"/>
    <s v="REGION 7"/>
    <x v="4"/>
    <s v="PRODID 14"/>
    <s v="PRODTYPE 1"/>
    <s v="PRODMKT 3"/>
    <n v="24110"/>
    <n v="16153.7"/>
    <n v="7"/>
    <n v="21699"/>
    <n v="151893"/>
    <s v="SHIP REGION 3"/>
  </r>
  <r>
    <n v="599"/>
    <s v="CUSTID 160"/>
    <x v="1"/>
    <x v="0"/>
    <s v="REGION 1"/>
    <x v="4"/>
    <s v="PRODID 17"/>
    <s v="PRODTYPE 1"/>
    <s v="PRODMKT 3"/>
    <n v="18971"/>
    <n v="11762.02"/>
    <n v="1"/>
    <n v="18591.579999999998"/>
    <n v="18591.579999999998"/>
    <s v="SHIP REGION 7"/>
  </r>
  <r>
    <n v="600"/>
    <s v="CUSTID 109"/>
    <x v="2"/>
    <x v="0"/>
    <s v="REGION 3"/>
    <x v="4"/>
    <s v="PRODID 19"/>
    <s v="PRODTYPE 1"/>
    <s v="PRODMKT 4"/>
    <n v="9526"/>
    <n v="6572.94"/>
    <n v="2"/>
    <n v="9049.6999999999989"/>
    <n v="18099.399999999998"/>
    <s v="SHIP REGION 2"/>
  </r>
  <r>
    <n v="601"/>
    <s v="CUSTID 42"/>
    <x v="0"/>
    <x v="4"/>
    <s v="REGION 3"/>
    <x v="3"/>
    <s v="PRODID 18"/>
    <s v="PRODTYPE 4"/>
    <s v="PRODMKT 5"/>
    <n v="24315"/>
    <n v="14589"/>
    <n v="6"/>
    <n v="24071.85"/>
    <n v="144431.09999999998"/>
    <s v="SHIP REGION 7"/>
  </r>
  <r>
    <n v="602"/>
    <s v="CUSTID 42"/>
    <x v="0"/>
    <x v="4"/>
    <s v="REGION 3"/>
    <x v="2"/>
    <s v="PRODID 8"/>
    <s v="PRODTYPE 3"/>
    <s v="PRODMKT 4"/>
    <n v="2135"/>
    <n v="1174.25"/>
    <n v="2"/>
    <n v="1921.5"/>
    <n v="3843"/>
    <s v="SHIP REGION 8"/>
  </r>
  <r>
    <n v="603"/>
    <s v="CUSTID 42"/>
    <x v="0"/>
    <x v="4"/>
    <s v="REGION 3"/>
    <x v="1"/>
    <s v="PRODID 15"/>
    <s v="PRODTYPE 4"/>
    <s v="PRODMKT 5"/>
    <n v="10590"/>
    <n v="6671.7"/>
    <n v="9"/>
    <n v="9531"/>
    <n v="85779"/>
    <s v="SHIP REGION 1"/>
  </r>
  <r>
    <n v="604"/>
    <s v="CUSTID 50"/>
    <x v="0"/>
    <x v="2"/>
    <s v="REGION 8"/>
    <x v="2"/>
    <s v="PRODID 17"/>
    <s v="PRODTYPE 1"/>
    <s v="PRODMKT 3"/>
    <n v="18971"/>
    <n v="11762.02"/>
    <n v="7"/>
    <n v="17453.32"/>
    <n v="122173.23999999999"/>
    <s v="SHIP REGION 8"/>
  </r>
  <r>
    <n v="605"/>
    <s v="CUSTID 113"/>
    <x v="0"/>
    <x v="4"/>
    <s v="REGION 2"/>
    <x v="3"/>
    <s v="PRODID 5"/>
    <s v="PRODTYPE 3"/>
    <s v="PRODMKT 3"/>
    <n v="16064"/>
    <n v="10762.88"/>
    <n v="5"/>
    <n v="14778.880000000001"/>
    <n v="73894.400000000009"/>
    <s v="SHIP REGION 5"/>
  </r>
  <r>
    <n v="606"/>
    <s v="CUSTID 24"/>
    <x v="3"/>
    <x v="2"/>
    <s v="REGION 4"/>
    <x v="1"/>
    <s v="PRODID 14"/>
    <s v="PRODTYPE 1"/>
    <s v="PRODMKT 3"/>
    <n v="24110"/>
    <n v="16153.7"/>
    <n v="6"/>
    <n v="23386.7"/>
    <n v="140320.20000000001"/>
    <s v="SHIP REGION 4"/>
  </r>
  <r>
    <n v="607"/>
    <s v="CUSTID 165"/>
    <x v="4"/>
    <x v="2"/>
    <s v="REGION 5"/>
    <x v="2"/>
    <s v="PRODID 2"/>
    <s v="PRODTYPE 1"/>
    <s v="PRODMKT 1"/>
    <n v="11568"/>
    <n v="8097.6"/>
    <n v="3"/>
    <n v="10642.560000000001"/>
    <n v="31927.680000000004"/>
    <s v="SHIP REGION 1"/>
  </r>
  <r>
    <n v="608"/>
    <s v="CUSTID 151"/>
    <x v="3"/>
    <x v="4"/>
    <s v="REGION 6"/>
    <x v="3"/>
    <s v="PRODID 18"/>
    <s v="PRODTYPE 4"/>
    <s v="PRODMKT 5"/>
    <n v="24315"/>
    <n v="14589"/>
    <n v="6"/>
    <n v="20910.900000000001"/>
    <n v="125465.40000000001"/>
    <s v="SHIP REGION 6"/>
  </r>
  <r>
    <n v="609"/>
    <s v="CUSTID 165"/>
    <x v="4"/>
    <x v="2"/>
    <s v="REGION 5"/>
    <x v="4"/>
    <s v="PRODID 14"/>
    <s v="PRODTYPE 1"/>
    <s v="PRODMKT 3"/>
    <n v="24110"/>
    <n v="16153.7"/>
    <n v="9"/>
    <n v="22422.3"/>
    <n v="201800.69999999998"/>
    <s v="SHIP REGION 3"/>
  </r>
  <r>
    <n v="610"/>
    <s v="CUSTID 91"/>
    <x v="1"/>
    <x v="3"/>
    <s v="REGION 7"/>
    <x v="4"/>
    <s v="PRODID 7"/>
    <s v="PRODTYPE 1"/>
    <s v="PRODMKT 4"/>
    <n v="19568"/>
    <n v="12327.84"/>
    <n v="9"/>
    <n v="17024.16"/>
    <n v="153217.44"/>
    <s v="SHIP REGION 3"/>
  </r>
  <r>
    <n v="611"/>
    <s v="CUSTID 27"/>
    <x v="4"/>
    <x v="4"/>
    <s v="REGION 3"/>
    <x v="4"/>
    <s v="PRODID 4"/>
    <s v="PRODTYPE 4"/>
    <s v="PRODMKT 1"/>
    <n v="8989"/>
    <n v="5663.07"/>
    <n v="3"/>
    <n v="8000.21"/>
    <n v="24000.63"/>
    <s v="SHIP REGION 6"/>
  </r>
  <r>
    <n v="612"/>
    <s v="CUSTID 33"/>
    <x v="4"/>
    <x v="4"/>
    <s v="REGION 8"/>
    <x v="1"/>
    <s v="PRODID 11"/>
    <s v="PRODTYPE 1"/>
    <s v="PRODMKT 4"/>
    <n v="21670"/>
    <n v="15169"/>
    <n v="1"/>
    <n v="20586.5"/>
    <n v="20586.5"/>
    <s v="SHIP REGION 2"/>
  </r>
  <r>
    <n v="613"/>
    <s v="CUSTID 14"/>
    <x v="0"/>
    <x v="3"/>
    <s v="REGION 2"/>
    <x v="1"/>
    <s v="PRODID 11"/>
    <s v="PRODTYPE 1"/>
    <s v="PRODMKT 4"/>
    <n v="21670"/>
    <n v="15169"/>
    <n v="1"/>
    <n v="19503"/>
    <n v="19503"/>
    <s v="SHIP REGION 8"/>
  </r>
  <r>
    <n v="614"/>
    <s v="CUSTID 1"/>
    <x v="1"/>
    <x v="1"/>
    <s v="REGION 5"/>
    <x v="1"/>
    <s v="PRODID 10"/>
    <s v="PRODTYPE 2"/>
    <s v="PRODMKT 3"/>
    <n v="6690"/>
    <n v="4080.9"/>
    <n v="8"/>
    <n v="6422.4"/>
    <n v="51379.199999999997"/>
    <s v="SHIP REGION 5"/>
  </r>
  <r>
    <n v="615"/>
    <s v="CUSTID 104"/>
    <x v="1"/>
    <x v="1"/>
    <s v="REGION 7"/>
    <x v="1"/>
    <s v="PRODID 6"/>
    <s v="PRODTYPE 1"/>
    <s v="PRODMKT 1"/>
    <n v="20386"/>
    <n v="14270.2"/>
    <n v="1"/>
    <n v="18958.98"/>
    <n v="18958.98"/>
    <s v="SHIP REGION 7"/>
  </r>
  <r>
    <n v="616"/>
    <s v="CUSTID 13"/>
    <x v="4"/>
    <x v="2"/>
    <s v="REGION 1"/>
    <x v="4"/>
    <s v="PRODID 2"/>
    <s v="PRODTYPE 1"/>
    <s v="PRODMKT 1"/>
    <n v="11568"/>
    <n v="8097.6"/>
    <n v="6"/>
    <n v="9832.7999999999993"/>
    <n v="58996.799999999996"/>
    <s v="SHIP REGION 1"/>
  </r>
  <r>
    <n v="617"/>
    <s v="CUSTID 157"/>
    <x v="4"/>
    <x v="2"/>
    <s v="REGION 3"/>
    <x v="1"/>
    <s v="PRODID 2"/>
    <s v="PRODTYPE 1"/>
    <s v="PRODMKT 1"/>
    <n v="11568"/>
    <n v="8097.6"/>
    <n v="7"/>
    <n v="10295.52"/>
    <n v="72068.639999999999"/>
    <s v="SHIP REGION 2"/>
  </r>
  <r>
    <n v="618"/>
    <s v="CUSTID 177"/>
    <x v="2"/>
    <x v="4"/>
    <s v="REGION 7"/>
    <x v="1"/>
    <s v="PRODID 6"/>
    <s v="PRODTYPE 1"/>
    <s v="PRODMKT 1"/>
    <n v="20386"/>
    <n v="14270.2"/>
    <n v="2"/>
    <n v="17531.96"/>
    <n v="35063.919999999998"/>
    <s v="SHIP REGION 6"/>
  </r>
  <r>
    <n v="619"/>
    <s v="CUSTID 69"/>
    <x v="0"/>
    <x v="2"/>
    <s v="REGION 8"/>
    <x v="1"/>
    <s v="PRODID 10"/>
    <s v="PRODTYPE 2"/>
    <s v="PRODMKT 3"/>
    <n v="6690"/>
    <n v="4080.9"/>
    <n v="1"/>
    <n v="6623.1"/>
    <n v="6623.1"/>
    <s v="SHIP REGION 1"/>
  </r>
  <r>
    <n v="620"/>
    <s v="CUSTID 96"/>
    <x v="3"/>
    <x v="2"/>
    <s v="REGION 1"/>
    <x v="2"/>
    <s v="PRODID 4"/>
    <s v="PRODTYPE 4"/>
    <s v="PRODMKT 1"/>
    <n v="8989"/>
    <n v="5663.07"/>
    <n v="1"/>
    <n v="8359.7699999999986"/>
    <n v="8359.7699999999986"/>
    <s v="SHIP REGION 2"/>
  </r>
  <r>
    <n v="621"/>
    <s v="CUSTID 10"/>
    <x v="2"/>
    <x v="2"/>
    <s v="REGION 6"/>
    <x v="2"/>
    <s v="PRODID 6"/>
    <s v="PRODTYPE 1"/>
    <s v="PRODMKT 1"/>
    <n v="20386"/>
    <n v="14270.2"/>
    <n v="9"/>
    <n v="19774.419999999998"/>
    <n v="177969.77999999997"/>
    <s v="SHIP REGION 6"/>
  </r>
  <r>
    <n v="622"/>
    <s v="CUSTID 190"/>
    <x v="4"/>
    <x v="4"/>
    <s v="REGION 4"/>
    <x v="3"/>
    <s v="PRODID 5"/>
    <s v="PRODTYPE 3"/>
    <s v="PRODMKT 3"/>
    <n v="16064"/>
    <n v="10762.88"/>
    <n v="8"/>
    <n v="15260.8"/>
    <n v="122086.39999999999"/>
    <s v="SHIP REGION 3"/>
  </r>
  <r>
    <n v="623"/>
    <s v="CUSTID 17"/>
    <x v="3"/>
    <x v="4"/>
    <s v="REGION 7"/>
    <x v="4"/>
    <s v="PRODID 8"/>
    <s v="PRODTYPE 3"/>
    <s v="PRODMKT 4"/>
    <n v="2135"/>
    <n v="1174.25"/>
    <n v="9"/>
    <n v="2006.8999999999999"/>
    <n v="18062.099999999999"/>
    <s v="SHIP REGION 8"/>
  </r>
  <r>
    <n v="624"/>
    <s v="CUSTID 99"/>
    <x v="0"/>
    <x v="1"/>
    <s v="REGION 6"/>
    <x v="2"/>
    <s v="PRODID 5"/>
    <s v="PRODTYPE 3"/>
    <s v="PRODMKT 3"/>
    <n v="16064"/>
    <n v="10762.88"/>
    <n v="9"/>
    <n v="15100.16"/>
    <n v="135901.44"/>
    <s v="SHIP REGION 5"/>
  </r>
  <r>
    <n v="625"/>
    <s v="CUSTID 51"/>
    <x v="0"/>
    <x v="1"/>
    <s v="REGION 5"/>
    <x v="3"/>
    <s v="PRODID 10"/>
    <s v="PRODTYPE 2"/>
    <s v="PRODMKT 3"/>
    <n v="6690"/>
    <n v="4080.9"/>
    <n v="6"/>
    <n v="6288.5999999999995"/>
    <n v="37731.599999999999"/>
    <s v="SHIP REGION 1"/>
  </r>
  <r>
    <n v="626"/>
    <s v="CUSTID 66"/>
    <x v="1"/>
    <x v="1"/>
    <s v="REGION 2"/>
    <x v="2"/>
    <s v="PRODID 17"/>
    <s v="PRODTYPE 1"/>
    <s v="PRODMKT 3"/>
    <n v="18971"/>
    <n v="11762.02"/>
    <n v="9"/>
    <n v="17832.739999999998"/>
    <n v="160494.65999999997"/>
    <s v="SHIP REGION 8"/>
  </r>
  <r>
    <n v="627"/>
    <s v="CUSTID 7"/>
    <x v="4"/>
    <x v="4"/>
    <s v="REGION 2"/>
    <x v="3"/>
    <s v="PRODID 4"/>
    <s v="PRODTYPE 4"/>
    <s v="PRODMKT 1"/>
    <n v="8989"/>
    <n v="5663.07"/>
    <n v="3"/>
    <n v="7640.65"/>
    <n v="22921.949999999997"/>
    <s v="SHIP REGION 3"/>
  </r>
  <r>
    <n v="628"/>
    <s v="CUSTID 36"/>
    <x v="0"/>
    <x v="4"/>
    <s v="REGION 2"/>
    <x v="2"/>
    <s v="PRODID 19"/>
    <s v="PRODTYPE 1"/>
    <s v="PRODMKT 4"/>
    <n v="9526"/>
    <n v="6572.94"/>
    <n v="6"/>
    <n v="9240.2199999999993"/>
    <n v="55441.319999999992"/>
    <s v="SHIP REGION 2"/>
  </r>
  <r>
    <n v="629"/>
    <s v="CUSTID 183"/>
    <x v="4"/>
    <x v="2"/>
    <s v="REGION 2"/>
    <x v="4"/>
    <s v="PRODID 2"/>
    <s v="PRODTYPE 1"/>
    <s v="PRODMKT 1"/>
    <n v="11568"/>
    <n v="8097.6"/>
    <n v="3"/>
    <n v="10758.24"/>
    <n v="32274.720000000001"/>
    <s v="SHIP REGION 3"/>
  </r>
  <r>
    <n v="630"/>
    <s v="CUSTID 159"/>
    <x v="4"/>
    <x v="4"/>
    <s v="REGION 2"/>
    <x v="3"/>
    <s v="PRODID 13"/>
    <s v="PRODTYPE 4"/>
    <s v="PRODMKT 7"/>
    <n v="4269"/>
    <n v="2561.4"/>
    <n v="7"/>
    <n v="4098.24"/>
    <n v="28687.68"/>
    <s v="SHIP REGION 2"/>
  </r>
  <r>
    <n v="631"/>
    <s v="CUSTID 35"/>
    <x v="0"/>
    <x v="2"/>
    <s v="REGION 6"/>
    <x v="4"/>
    <s v="PRODID 8"/>
    <s v="PRODTYPE 3"/>
    <s v="PRODMKT 4"/>
    <n v="2135"/>
    <n v="1174.25"/>
    <n v="1"/>
    <n v="1942.8500000000001"/>
    <n v="1942.8500000000001"/>
    <s v="SHIP REGION 8"/>
  </r>
  <r>
    <n v="632"/>
    <s v="CUSTID 152"/>
    <x v="1"/>
    <x v="1"/>
    <s v="REGION 4"/>
    <x v="4"/>
    <s v="PRODID 3"/>
    <s v="PRODTYPE 2"/>
    <s v="PRODMKT 2"/>
    <n v="22050"/>
    <n v="15435"/>
    <n v="5"/>
    <n v="20286"/>
    <n v="101430"/>
    <s v="SHIP REGION 2"/>
  </r>
  <r>
    <n v="633"/>
    <s v="CUSTID 101"/>
    <x v="3"/>
    <x v="2"/>
    <s v="REGION 2"/>
    <x v="3"/>
    <s v="PRODID 15"/>
    <s v="PRODTYPE 4"/>
    <s v="PRODMKT 5"/>
    <n v="10590"/>
    <n v="6671.7"/>
    <n v="8"/>
    <n v="9213.2999999999993"/>
    <n v="73706.399999999994"/>
    <s v="SHIP REGION 8"/>
  </r>
  <r>
    <n v="634"/>
    <s v="CUSTID 87"/>
    <x v="0"/>
    <x v="0"/>
    <s v="REGION 3"/>
    <x v="4"/>
    <s v="PRODID 9"/>
    <s v="PRODTYPE 2"/>
    <s v="PRODMKT 5"/>
    <n v="3263"/>
    <n v="2186.21"/>
    <n v="1"/>
    <n v="3001.96"/>
    <n v="3001.96"/>
    <s v="SHIP REGION 7"/>
  </r>
  <r>
    <n v="635"/>
    <s v="CUSTID 145"/>
    <x v="2"/>
    <x v="0"/>
    <s v="REGION 5"/>
    <x v="2"/>
    <s v="PRODID 5"/>
    <s v="PRODTYPE 3"/>
    <s v="PRODMKT 3"/>
    <n v="16064"/>
    <n v="10762.88"/>
    <n v="8"/>
    <n v="13815.039999999999"/>
    <n v="110520.31999999999"/>
    <s v="SHIP REGION 1"/>
  </r>
  <r>
    <n v="636"/>
    <s v="CUSTID 15"/>
    <x v="0"/>
    <x v="0"/>
    <s v="REGION 6"/>
    <x v="3"/>
    <s v="PRODID 5"/>
    <s v="PRODTYPE 3"/>
    <s v="PRODMKT 3"/>
    <n v="16064"/>
    <n v="10762.88"/>
    <n v="3"/>
    <n v="14618.24"/>
    <n v="43854.720000000001"/>
    <s v="SHIP REGION 7"/>
  </r>
  <r>
    <n v="637"/>
    <s v="CUSTID 32"/>
    <x v="4"/>
    <x v="1"/>
    <s v="REGION 1"/>
    <x v="4"/>
    <s v="PRODID 4"/>
    <s v="PRODTYPE 4"/>
    <s v="PRODMKT 1"/>
    <n v="8989"/>
    <n v="5663.07"/>
    <n v="6"/>
    <n v="7910.32"/>
    <n v="47461.919999999998"/>
    <s v="SHIP REGION 6"/>
  </r>
  <r>
    <n v="638"/>
    <s v="CUSTID 7"/>
    <x v="4"/>
    <x v="4"/>
    <s v="REGION 2"/>
    <x v="1"/>
    <s v="PRODID 13"/>
    <s v="PRODTYPE 4"/>
    <s v="PRODMKT 7"/>
    <n v="4269"/>
    <n v="2561.4"/>
    <n v="4"/>
    <n v="4140.93"/>
    <n v="16563.72"/>
    <s v="SHIP REGION 6"/>
  </r>
  <r>
    <n v="639"/>
    <s v="CUSTID 84"/>
    <x v="3"/>
    <x v="3"/>
    <s v="REGION 5"/>
    <x v="3"/>
    <s v="PRODID 18"/>
    <s v="PRODTYPE 4"/>
    <s v="PRODMKT 5"/>
    <n v="24315"/>
    <n v="14589"/>
    <n v="8"/>
    <n v="21883.5"/>
    <n v="175068"/>
    <s v="SHIP REGION 2"/>
  </r>
  <r>
    <n v="640"/>
    <s v="CUSTID 148"/>
    <x v="1"/>
    <x v="2"/>
    <s v="REGION 8"/>
    <x v="3"/>
    <s v="PRODID 16"/>
    <s v="PRODTYPE 2"/>
    <s v="PRODMKT 3"/>
    <n v="13223"/>
    <n v="8991.64"/>
    <n v="2"/>
    <n v="12561.849999999999"/>
    <n v="25123.699999999997"/>
    <s v="SHIP REGION 5"/>
  </r>
  <r>
    <n v="641"/>
    <s v="CUSTID 72"/>
    <x v="3"/>
    <x v="2"/>
    <s v="REGION 2"/>
    <x v="3"/>
    <s v="PRODID 1"/>
    <s v="PRODTYPE 1"/>
    <s v="PRODMKT 3"/>
    <n v="16325"/>
    <n v="10611.25"/>
    <n v="4"/>
    <n v="16161.75"/>
    <n v="64647"/>
    <s v="SHIP REGION 1"/>
  </r>
  <r>
    <n v="642"/>
    <s v="CUSTID 153"/>
    <x v="1"/>
    <x v="2"/>
    <s v="REGION 2"/>
    <x v="2"/>
    <s v="PRODID 13"/>
    <s v="PRODTYPE 4"/>
    <s v="PRODMKT 7"/>
    <n v="4269"/>
    <n v="2561.4"/>
    <n v="9"/>
    <n v="4055.5499999999997"/>
    <n v="36499.949999999997"/>
    <s v="SHIP REGION 4"/>
  </r>
  <r>
    <n v="643"/>
    <s v="CUSTID 3"/>
    <x v="1"/>
    <x v="1"/>
    <s v="REGION 7"/>
    <x v="2"/>
    <s v="PRODID 18"/>
    <s v="PRODTYPE 4"/>
    <s v="PRODMKT 5"/>
    <n v="24315"/>
    <n v="14589"/>
    <n v="7"/>
    <n v="21397.200000000001"/>
    <n v="149780.4"/>
    <s v="SHIP REGION 8"/>
  </r>
  <r>
    <n v="644"/>
    <s v="CUSTID 46"/>
    <x v="3"/>
    <x v="2"/>
    <s v="REGION 5"/>
    <x v="4"/>
    <s v="PRODID 5"/>
    <s v="PRODTYPE 3"/>
    <s v="PRODMKT 3"/>
    <n v="16064"/>
    <n v="10762.88"/>
    <n v="9"/>
    <n v="15742.72"/>
    <n v="141684.47999999998"/>
    <s v="SHIP REGION 1"/>
  </r>
  <r>
    <n v="645"/>
    <s v="CUSTID 95"/>
    <x v="1"/>
    <x v="0"/>
    <s v="REGION 7"/>
    <x v="4"/>
    <s v="PRODID 9"/>
    <s v="PRODTYPE 2"/>
    <s v="PRODMKT 5"/>
    <n v="3263"/>
    <n v="2186.21"/>
    <n v="2"/>
    <n v="3001.96"/>
    <n v="6003.92"/>
    <s v="SHIP REGION 6"/>
  </r>
  <r>
    <n v="646"/>
    <s v="CUSTID 112"/>
    <x v="3"/>
    <x v="0"/>
    <s v="REGION 4"/>
    <x v="3"/>
    <s v="PRODID 14"/>
    <s v="PRODTYPE 1"/>
    <s v="PRODMKT 3"/>
    <n v="24110"/>
    <n v="16153.7"/>
    <n v="5"/>
    <n v="23145.599999999999"/>
    <n v="115728"/>
    <s v="SHIP REGION 4"/>
  </r>
  <r>
    <n v="647"/>
    <s v="CUSTID 158"/>
    <x v="3"/>
    <x v="0"/>
    <s v="REGION 5"/>
    <x v="4"/>
    <s v="PRODID 9"/>
    <s v="PRODTYPE 2"/>
    <s v="PRODMKT 5"/>
    <n v="3263"/>
    <n v="2186.21"/>
    <n v="9"/>
    <n v="2806.18"/>
    <n v="25255.62"/>
    <s v="SHIP REGION 7"/>
  </r>
  <r>
    <n v="648"/>
    <s v="CUSTID 182"/>
    <x v="0"/>
    <x v="0"/>
    <s v="REGION 3"/>
    <x v="2"/>
    <s v="PRODID 5"/>
    <s v="PRODTYPE 3"/>
    <s v="PRODMKT 3"/>
    <n v="16064"/>
    <n v="10762.88"/>
    <n v="5"/>
    <n v="14618.24"/>
    <n v="73091.199999999997"/>
    <s v="SHIP REGION 6"/>
  </r>
  <r>
    <n v="649"/>
    <s v="CUSTID 104"/>
    <x v="1"/>
    <x v="1"/>
    <s v="REGION 7"/>
    <x v="4"/>
    <s v="PRODID 3"/>
    <s v="PRODTYPE 2"/>
    <s v="PRODMKT 2"/>
    <n v="22050"/>
    <n v="15435"/>
    <n v="4"/>
    <n v="19845"/>
    <n v="79380"/>
    <s v="SHIP REGION 5"/>
  </r>
  <r>
    <n v="650"/>
    <s v="CUSTID 176"/>
    <x v="2"/>
    <x v="3"/>
    <s v="REGION 7"/>
    <x v="1"/>
    <s v="PRODID 10"/>
    <s v="PRODTYPE 2"/>
    <s v="PRODMKT 3"/>
    <n v="6690"/>
    <n v="4080.9"/>
    <n v="5"/>
    <n v="5753.4"/>
    <n v="28767"/>
    <s v="SHIP REGION 7"/>
  </r>
  <r>
    <n v="651"/>
    <s v="CUSTID 157"/>
    <x v="4"/>
    <x v="2"/>
    <s v="REGION 3"/>
    <x v="2"/>
    <s v="PRODID 8"/>
    <s v="PRODTYPE 3"/>
    <s v="PRODMKT 4"/>
    <n v="2135"/>
    <n v="1174.25"/>
    <n v="9"/>
    <n v="2028.25"/>
    <n v="18254.25"/>
    <s v="SHIP REGION 5"/>
  </r>
  <r>
    <n v="652"/>
    <s v="CUSTID 123"/>
    <x v="2"/>
    <x v="1"/>
    <s v="REGION 4"/>
    <x v="2"/>
    <s v="PRODID 14"/>
    <s v="PRODTYPE 1"/>
    <s v="PRODMKT 3"/>
    <n v="24110"/>
    <n v="16153.7"/>
    <n v="6"/>
    <n v="22904.5"/>
    <n v="137427"/>
    <s v="SHIP REGION 4"/>
  </r>
  <r>
    <n v="653"/>
    <s v="CUSTID 187"/>
    <x v="4"/>
    <x v="2"/>
    <s v="REGION 3"/>
    <x v="1"/>
    <s v="PRODID 20"/>
    <s v="PRODTYPE 4"/>
    <s v="PRODMKT 2"/>
    <n v="12004"/>
    <n v="8042.68"/>
    <n v="4"/>
    <n v="11763.92"/>
    <n v="47055.68"/>
    <s v="SHIP REGION 1"/>
  </r>
  <r>
    <n v="654"/>
    <s v="CUSTID 45"/>
    <x v="0"/>
    <x v="2"/>
    <s v="REGION 1"/>
    <x v="2"/>
    <s v="PRODID 5"/>
    <s v="PRODTYPE 3"/>
    <s v="PRODMKT 3"/>
    <n v="16064"/>
    <n v="10762.88"/>
    <n v="2"/>
    <n v="14296.960000000001"/>
    <n v="28593.920000000002"/>
    <s v="SHIP REGION 4"/>
  </r>
  <r>
    <n v="655"/>
    <s v="CUSTID 39"/>
    <x v="4"/>
    <x v="3"/>
    <s v="REGION 1"/>
    <x v="3"/>
    <s v="PRODID 19"/>
    <s v="PRODTYPE 1"/>
    <s v="PRODMKT 4"/>
    <n v="9526"/>
    <n v="6572.94"/>
    <n v="1"/>
    <n v="8382.8799999999992"/>
    <n v="8382.8799999999992"/>
    <s v="SHIP REGION 7"/>
  </r>
  <r>
    <n v="656"/>
    <s v="CUSTID 60"/>
    <x v="0"/>
    <x v="3"/>
    <s v="REGION 2"/>
    <x v="4"/>
    <s v="PRODID 3"/>
    <s v="PRODTYPE 2"/>
    <s v="PRODMKT 2"/>
    <n v="22050"/>
    <n v="15435"/>
    <n v="6"/>
    <n v="21609"/>
    <n v="129654"/>
    <s v="SHIP REGION 1"/>
  </r>
  <r>
    <n v="657"/>
    <s v="CUSTID 46"/>
    <x v="3"/>
    <x v="2"/>
    <s v="REGION 5"/>
    <x v="3"/>
    <s v="PRODID 9"/>
    <s v="PRODTYPE 2"/>
    <s v="PRODMKT 5"/>
    <n v="3263"/>
    <n v="2186.21"/>
    <n v="9"/>
    <n v="2838.81"/>
    <n v="25549.29"/>
    <s v="SHIP REGION 5"/>
  </r>
  <r>
    <n v="658"/>
    <s v="CUSTID 3"/>
    <x v="1"/>
    <x v="1"/>
    <s v="REGION 7"/>
    <x v="2"/>
    <s v="PRODID 6"/>
    <s v="PRODTYPE 1"/>
    <s v="PRODMKT 1"/>
    <n v="20386"/>
    <n v="14270.2"/>
    <n v="4"/>
    <n v="19570.559999999998"/>
    <n v="78282.239999999991"/>
    <s v="SHIP REGION 2"/>
  </r>
  <r>
    <n v="659"/>
    <s v="CUSTID 58"/>
    <x v="3"/>
    <x v="3"/>
    <s v="REGION 2"/>
    <x v="4"/>
    <s v="PRODID 4"/>
    <s v="PRODTYPE 4"/>
    <s v="PRODMKT 1"/>
    <n v="8989"/>
    <n v="5663.07"/>
    <n v="2"/>
    <n v="8809.2199999999993"/>
    <n v="17618.439999999999"/>
    <s v="SHIP REGION 3"/>
  </r>
  <r>
    <n v="660"/>
    <s v="CUSTID 189"/>
    <x v="2"/>
    <x v="1"/>
    <s v="REGION 8"/>
    <x v="4"/>
    <s v="PRODID 8"/>
    <s v="PRODTYPE 3"/>
    <s v="PRODMKT 4"/>
    <n v="2135"/>
    <n v="1174.25"/>
    <n v="7"/>
    <n v="2092.3000000000002"/>
    <n v="14646.100000000002"/>
    <s v="SHIP REGION 8"/>
  </r>
  <r>
    <n v="661"/>
    <s v="CUSTID 171"/>
    <x v="2"/>
    <x v="2"/>
    <s v="REGION 1"/>
    <x v="4"/>
    <s v="PRODID 7"/>
    <s v="PRODTYPE 1"/>
    <s v="PRODMKT 4"/>
    <n v="19568"/>
    <n v="12327.84"/>
    <n v="3"/>
    <n v="18002.560000000001"/>
    <n v="54007.680000000008"/>
    <s v="SHIP REGION 4"/>
  </r>
  <r>
    <n v="662"/>
    <s v="CUSTID 32"/>
    <x v="4"/>
    <x v="1"/>
    <s v="REGION 1"/>
    <x v="4"/>
    <s v="PRODID 1"/>
    <s v="PRODTYPE 1"/>
    <s v="PRODMKT 3"/>
    <n v="16325"/>
    <n v="10611.25"/>
    <n v="4"/>
    <n v="15182.249999999998"/>
    <n v="60728.999999999993"/>
    <s v="SHIP REGION 1"/>
  </r>
  <r>
    <n v="663"/>
    <s v="CUSTID 103"/>
    <x v="3"/>
    <x v="4"/>
    <s v="REGION 8"/>
    <x v="1"/>
    <s v="PRODID 20"/>
    <s v="PRODTYPE 4"/>
    <s v="PRODMKT 2"/>
    <n v="12004"/>
    <n v="8042.68"/>
    <n v="5"/>
    <n v="10323.44"/>
    <n v="51617.200000000004"/>
    <s v="SHIP REGION 4"/>
  </r>
  <r>
    <n v="664"/>
    <s v="CUSTID 176"/>
    <x v="2"/>
    <x v="3"/>
    <s v="REGION 7"/>
    <x v="3"/>
    <s v="PRODID 18"/>
    <s v="PRODTYPE 4"/>
    <s v="PRODMKT 5"/>
    <n v="24315"/>
    <n v="14589"/>
    <n v="8"/>
    <n v="23342.399999999998"/>
    <n v="186739.19999999998"/>
    <s v="SHIP REGION 6"/>
  </r>
  <r>
    <n v="665"/>
    <s v="CUSTID 120"/>
    <x v="4"/>
    <x v="1"/>
    <s v="REGION 6"/>
    <x v="2"/>
    <s v="PRODID 5"/>
    <s v="PRODTYPE 3"/>
    <s v="PRODMKT 3"/>
    <n v="16064"/>
    <n v="10762.88"/>
    <n v="9"/>
    <n v="15100.16"/>
    <n v="135901.44"/>
    <s v="SHIP REGION 1"/>
  </r>
  <r>
    <n v="666"/>
    <s v="CUSTID 182"/>
    <x v="0"/>
    <x v="0"/>
    <s v="REGION 3"/>
    <x v="2"/>
    <s v="PRODID 2"/>
    <s v="PRODTYPE 1"/>
    <s v="PRODMKT 1"/>
    <n v="11568"/>
    <n v="8097.6"/>
    <n v="5"/>
    <n v="10758.24"/>
    <n v="53791.199999999997"/>
    <s v="SHIP REGION 5"/>
  </r>
  <r>
    <n v="667"/>
    <s v="CUSTID 33"/>
    <x v="4"/>
    <x v="4"/>
    <s v="REGION 8"/>
    <x v="3"/>
    <s v="PRODID 6"/>
    <s v="PRODTYPE 1"/>
    <s v="PRODMKT 1"/>
    <n v="20386"/>
    <n v="14270.2"/>
    <n v="5"/>
    <n v="17531.96"/>
    <n v="87659.799999999988"/>
    <s v="SHIP REGION 1"/>
  </r>
  <r>
    <n v="668"/>
    <s v="CUSTID 108"/>
    <x v="4"/>
    <x v="4"/>
    <s v="REGION 2"/>
    <x v="3"/>
    <s v="PRODID 17"/>
    <s v="PRODTYPE 1"/>
    <s v="PRODMKT 3"/>
    <n v="18971"/>
    <n v="11762.02"/>
    <n v="5"/>
    <n v="17263.61"/>
    <n v="86318.05"/>
    <s v="SHIP REGION 3"/>
  </r>
  <r>
    <n v="669"/>
    <s v="CUSTID 89"/>
    <x v="1"/>
    <x v="2"/>
    <s v="REGION 5"/>
    <x v="2"/>
    <s v="PRODID 11"/>
    <s v="PRODTYPE 1"/>
    <s v="PRODMKT 4"/>
    <n v="21670"/>
    <n v="15169"/>
    <n v="6"/>
    <n v="20153.099999999999"/>
    <n v="120918.59999999999"/>
    <s v="SHIP REGION 4"/>
  </r>
  <r>
    <n v="670"/>
    <s v="CUSTID 14"/>
    <x v="0"/>
    <x v="3"/>
    <s v="REGION 2"/>
    <x v="1"/>
    <s v="PRODID 18"/>
    <s v="PRODTYPE 4"/>
    <s v="PRODMKT 5"/>
    <n v="24315"/>
    <n v="14589"/>
    <n v="9"/>
    <n v="21154.05"/>
    <n v="190386.44999999998"/>
    <s v="SHIP REGION 3"/>
  </r>
  <r>
    <n v="671"/>
    <s v="CUSTID 102"/>
    <x v="0"/>
    <x v="1"/>
    <s v="REGION 7"/>
    <x v="2"/>
    <s v="PRODID 2"/>
    <s v="PRODTYPE 1"/>
    <s v="PRODMKT 1"/>
    <n v="11568"/>
    <n v="8097.6"/>
    <n v="8"/>
    <n v="9948.48"/>
    <n v="79587.839999999997"/>
    <s v="SHIP REGION 3"/>
  </r>
  <r>
    <n v="672"/>
    <s v="CUSTID 86"/>
    <x v="4"/>
    <x v="4"/>
    <s v="REGION 3"/>
    <x v="2"/>
    <s v="PRODID 10"/>
    <s v="PRODTYPE 2"/>
    <s v="PRODMKT 3"/>
    <n v="6690"/>
    <n v="4080.9"/>
    <n v="1"/>
    <n v="5753.4"/>
    <n v="5753.4"/>
    <s v="SHIP REGION 2"/>
  </r>
  <r>
    <n v="673"/>
    <s v="CUSTID 51"/>
    <x v="0"/>
    <x v="1"/>
    <s v="REGION 5"/>
    <x v="1"/>
    <s v="PRODID 3"/>
    <s v="PRODTYPE 2"/>
    <s v="PRODMKT 2"/>
    <n v="22050"/>
    <n v="15435"/>
    <n v="6"/>
    <n v="20727"/>
    <n v="124362"/>
    <s v="SHIP REGION 8"/>
  </r>
  <r>
    <n v="674"/>
    <s v="CUSTID 2"/>
    <x v="3"/>
    <x v="2"/>
    <s v="REGION 2"/>
    <x v="3"/>
    <s v="PRODID 4"/>
    <s v="PRODTYPE 4"/>
    <s v="PRODMKT 1"/>
    <n v="8989"/>
    <n v="5663.07"/>
    <n v="3"/>
    <n v="8000.21"/>
    <n v="24000.63"/>
    <s v="SHIP REGION 2"/>
  </r>
  <r>
    <n v="675"/>
    <s v="CUSTID 73"/>
    <x v="2"/>
    <x v="1"/>
    <s v="REGION 6"/>
    <x v="1"/>
    <s v="PRODID 9"/>
    <s v="PRODTYPE 2"/>
    <s v="PRODMKT 5"/>
    <n v="3263"/>
    <n v="2186.21"/>
    <n v="6"/>
    <n v="3165.11"/>
    <n v="18990.66"/>
    <s v="SHIP REGION 2"/>
  </r>
  <r>
    <n v="676"/>
    <s v="CUSTID 168"/>
    <x v="1"/>
    <x v="4"/>
    <s v="REGION 2"/>
    <x v="2"/>
    <s v="PRODID 10"/>
    <s v="PRODTYPE 2"/>
    <s v="PRODMKT 3"/>
    <n v="6690"/>
    <n v="4080.9"/>
    <n v="6"/>
    <n v="6422.4"/>
    <n v="38534.399999999994"/>
    <s v="SHIP REGION 6"/>
  </r>
  <r>
    <n v="677"/>
    <s v="CUSTID 115"/>
    <x v="4"/>
    <x v="2"/>
    <s v="REGION 4"/>
    <x v="4"/>
    <s v="PRODID 16"/>
    <s v="PRODTYPE 2"/>
    <s v="PRODMKT 3"/>
    <n v="13223"/>
    <n v="8991.64"/>
    <n v="4"/>
    <n v="11900.7"/>
    <n v="47602.8"/>
    <s v="SHIP REGION 5"/>
  </r>
  <r>
    <n v="678"/>
    <s v="CUSTID 133"/>
    <x v="4"/>
    <x v="0"/>
    <s v="REGION 3"/>
    <x v="4"/>
    <s v="PRODID 11"/>
    <s v="PRODTYPE 1"/>
    <s v="PRODMKT 4"/>
    <n v="21670"/>
    <n v="15169"/>
    <n v="3"/>
    <n v="21236.6"/>
    <n v="63709.799999999996"/>
    <s v="SHIP REGION 6"/>
  </r>
  <r>
    <n v="679"/>
    <s v="CUSTID 7"/>
    <x v="4"/>
    <x v="4"/>
    <s v="REGION 2"/>
    <x v="3"/>
    <s v="PRODID 12"/>
    <s v="PRODTYPE 3"/>
    <s v="PRODMKT 5"/>
    <n v="23078"/>
    <n v="14769.92"/>
    <n v="1"/>
    <n v="21231.760000000002"/>
    <n v="21231.760000000002"/>
    <s v="SHIP REGION 5"/>
  </r>
  <r>
    <n v="680"/>
    <s v="CUSTID 174"/>
    <x v="4"/>
    <x v="2"/>
    <s v="REGION 2"/>
    <x v="2"/>
    <s v="PRODID 19"/>
    <s v="PRODTYPE 1"/>
    <s v="PRODMKT 4"/>
    <n v="9526"/>
    <n v="6572.94"/>
    <n v="9"/>
    <n v="8287.6200000000008"/>
    <n v="74588.58"/>
    <s v="SHIP REGION 1"/>
  </r>
  <r>
    <n v="681"/>
    <s v="CUSTID 33"/>
    <x v="4"/>
    <x v="4"/>
    <s v="REGION 8"/>
    <x v="1"/>
    <s v="PRODID 20"/>
    <s v="PRODTYPE 4"/>
    <s v="PRODMKT 2"/>
    <n v="12004"/>
    <n v="8042.68"/>
    <n v="9"/>
    <n v="10203.4"/>
    <n v="91830.599999999991"/>
    <s v="SHIP REGION 7"/>
  </r>
  <r>
    <n v="682"/>
    <s v="CUSTID 179"/>
    <x v="4"/>
    <x v="1"/>
    <s v="REGION 3"/>
    <x v="2"/>
    <s v="PRODID 16"/>
    <s v="PRODTYPE 2"/>
    <s v="PRODMKT 3"/>
    <n v="13223"/>
    <n v="8991.64"/>
    <n v="8"/>
    <n v="11900.7"/>
    <n v="95205.6"/>
    <s v="SHIP REGION 6"/>
  </r>
  <r>
    <n v="683"/>
    <s v="CUSTID 10"/>
    <x v="2"/>
    <x v="2"/>
    <s v="REGION 6"/>
    <x v="1"/>
    <s v="PRODID 19"/>
    <s v="PRODTYPE 1"/>
    <s v="PRODMKT 4"/>
    <n v="9526"/>
    <n v="6572.94"/>
    <n v="6"/>
    <n v="8192.36"/>
    <n v="49154.16"/>
    <s v="SHIP REGION 1"/>
  </r>
  <r>
    <n v="684"/>
    <s v="CUSTID 134"/>
    <x v="1"/>
    <x v="2"/>
    <s v="REGION 5"/>
    <x v="1"/>
    <s v="PRODID 11"/>
    <s v="PRODTYPE 1"/>
    <s v="PRODMKT 4"/>
    <n v="21670"/>
    <n v="15169"/>
    <n v="4"/>
    <n v="21019.899999999998"/>
    <n v="84079.599999999991"/>
    <s v="SHIP REGION 2"/>
  </r>
  <r>
    <n v="685"/>
    <s v="CUSTID 198"/>
    <x v="1"/>
    <x v="4"/>
    <s v="REGION 4"/>
    <x v="4"/>
    <s v="PRODID 3"/>
    <s v="PRODTYPE 2"/>
    <s v="PRODMKT 2"/>
    <n v="22050"/>
    <n v="15435"/>
    <n v="8"/>
    <n v="21609"/>
    <n v="172872"/>
    <s v="SHIP REGION 5"/>
  </r>
  <r>
    <n v="686"/>
    <s v="CUSTID 74"/>
    <x v="1"/>
    <x v="4"/>
    <s v="REGION 3"/>
    <x v="1"/>
    <s v="PRODID 14"/>
    <s v="PRODTYPE 1"/>
    <s v="PRODMKT 3"/>
    <n v="24110"/>
    <n v="16153.7"/>
    <n v="7"/>
    <n v="22904.5"/>
    <n v="160331.5"/>
    <s v="SHIP REGION 6"/>
  </r>
  <r>
    <n v="687"/>
    <s v="CUSTID 145"/>
    <x v="2"/>
    <x v="0"/>
    <s v="REGION 5"/>
    <x v="2"/>
    <s v="PRODID 9"/>
    <s v="PRODTYPE 2"/>
    <s v="PRODMKT 5"/>
    <n v="3263"/>
    <n v="2186.21"/>
    <n v="8"/>
    <n v="2773.5499999999997"/>
    <n v="22188.399999999998"/>
    <s v="SHIP REGION 7"/>
  </r>
  <r>
    <n v="688"/>
    <s v="CUSTID 145"/>
    <x v="2"/>
    <x v="0"/>
    <s v="REGION 5"/>
    <x v="4"/>
    <s v="PRODID 20"/>
    <s v="PRODTYPE 4"/>
    <s v="PRODMKT 2"/>
    <n v="12004"/>
    <n v="8042.68"/>
    <n v="9"/>
    <n v="10563.52"/>
    <n v="95071.680000000008"/>
    <s v="SHIP REGION 2"/>
  </r>
  <r>
    <n v="689"/>
    <s v="CUSTID 31"/>
    <x v="2"/>
    <x v="2"/>
    <s v="REGION 7"/>
    <x v="3"/>
    <s v="PRODID 10"/>
    <s v="PRODTYPE 2"/>
    <s v="PRODMKT 3"/>
    <n v="6690"/>
    <n v="4080.9"/>
    <n v="1"/>
    <n v="6422.4"/>
    <n v="6422.4"/>
    <s v="SHIP REGION 1"/>
  </r>
  <r>
    <n v="690"/>
    <s v="CUSTID 147"/>
    <x v="3"/>
    <x v="0"/>
    <s v="REGION 8"/>
    <x v="4"/>
    <s v="PRODID 10"/>
    <s v="PRODTYPE 2"/>
    <s v="PRODMKT 3"/>
    <n v="6690"/>
    <n v="4080.9"/>
    <n v="8"/>
    <n v="6422.4"/>
    <n v="51379.199999999997"/>
    <s v="SHIP REGION 5"/>
  </r>
  <r>
    <n v="691"/>
    <s v="CUSTID 85"/>
    <x v="1"/>
    <x v="1"/>
    <s v="REGION 8"/>
    <x v="2"/>
    <s v="PRODID 11"/>
    <s v="PRODTYPE 1"/>
    <s v="PRODMKT 4"/>
    <n v="21670"/>
    <n v="15169"/>
    <n v="1"/>
    <n v="21236.6"/>
    <n v="21236.6"/>
    <s v="SHIP REGION 8"/>
  </r>
  <r>
    <n v="692"/>
    <s v="CUSTID 3"/>
    <x v="1"/>
    <x v="1"/>
    <s v="REGION 7"/>
    <x v="4"/>
    <s v="PRODID 7"/>
    <s v="PRODTYPE 1"/>
    <s v="PRODMKT 4"/>
    <n v="19568"/>
    <n v="12327.84"/>
    <n v="6"/>
    <n v="18980.96"/>
    <n v="113885.75999999999"/>
    <s v="SHIP REGION 3"/>
  </r>
  <r>
    <n v="693"/>
    <s v="CUSTID 67"/>
    <x v="4"/>
    <x v="4"/>
    <s v="REGION 1"/>
    <x v="1"/>
    <s v="PRODID 17"/>
    <s v="PRODTYPE 1"/>
    <s v="PRODMKT 3"/>
    <n v="18971"/>
    <n v="11762.02"/>
    <n v="9"/>
    <n v="17263.61"/>
    <n v="155372.49"/>
    <s v="SHIP REGION 8"/>
  </r>
  <r>
    <n v="694"/>
    <s v="CUSTID 104"/>
    <x v="1"/>
    <x v="1"/>
    <s v="REGION 7"/>
    <x v="2"/>
    <s v="PRODID 18"/>
    <s v="PRODTYPE 4"/>
    <s v="PRODMKT 5"/>
    <n v="24315"/>
    <n v="14589"/>
    <n v="6"/>
    <n v="21154.05"/>
    <n v="126924.29999999999"/>
    <s v="SHIP REGION 6"/>
  </r>
  <r>
    <n v="695"/>
    <s v="CUSTID 199"/>
    <x v="4"/>
    <x v="4"/>
    <s v="REGION 6"/>
    <x v="1"/>
    <s v="PRODID 17"/>
    <s v="PRODTYPE 1"/>
    <s v="PRODMKT 3"/>
    <n v="18971"/>
    <n v="11762.02"/>
    <n v="9"/>
    <n v="16125.35"/>
    <n v="145128.15"/>
    <s v="SHIP REGION 6"/>
  </r>
  <r>
    <n v="696"/>
    <s v="CUSTID 126"/>
    <x v="0"/>
    <x v="4"/>
    <s v="REGION 5"/>
    <x v="2"/>
    <s v="PRODID 12"/>
    <s v="PRODTYPE 3"/>
    <s v="PRODMKT 5"/>
    <n v="23078"/>
    <n v="14769.92"/>
    <n v="9"/>
    <n v="22616.44"/>
    <n v="203547.96"/>
    <s v="SHIP REGION 2"/>
  </r>
  <r>
    <n v="697"/>
    <s v="CUSTID 77"/>
    <x v="1"/>
    <x v="2"/>
    <s v="REGION 2"/>
    <x v="3"/>
    <s v="PRODID 3"/>
    <s v="PRODTYPE 2"/>
    <s v="PRODMKT 2"/>
    <n v="22050"/>
    <n v="15435"/>
    <n v="3"/>
    <n v="19183.5"/>
    <n v="57550.5"/>
    <s v="SHIP REGION 4"/>
  </r>
  <r>
    <n v="698"/>
    <s v="CUSTID 135"/>
    <x v="1"/>
    <x v="1"/>
    <s v="REGION 7"/>
    <x v="4"/>
    <s v="PRODID 20"/>
    <s v="PRODTYPE 4"/>
    <s v="PRODMKT 2"/>
    <n v="12004"/>
    <n v="8042.68"/>
    <n v="8"/>
    <n v="10563.52"/>
    <n v="84508.160000000003"/>
    <s v="SHIP REGION 4"/>
  </r>
  <r>
    <n v="699"/>
    <s v="CUSTID 152"/>
    <x v="1"/>
    <x v="1"/>
    <s v="REGION 4"/>
    <x v="3"/>
    <s v="PRODID 2"/>
    <s v="PRODTYPE 1"/>
    <s v="PRODMKT 1"/>
    <n v="11568"/>
    <n v="8097.6"/>
    <n v="3"/>
    <n v="11105.279999999999"/>
    <n v="33315.839999999997"/>
    <s v="SHIP REGION 3"/>
  </r>
  <r>
    <n v="700"/>
    <s v="CUSTID 82"/>
    <x v="4"/>
    <x v="2"/>
    <s v="REGION 3"/>
    <x v="4"/>
    <s v="PRODID 13"/>
    <s v="PRODTYPE 4"/>
    <s v="PRODMKT 7"/>
    <n v="4269"/>
    <n v="2561.4"/>
    <n v="5"/>
    <n v="4012.8599999999997"/>
    <n v="20064.3"/>
    <s v="SHIP REGION 3"/>
  </r>
  <r>
    <n v="701"/>
    <s v="CUSTID 15"/>
    <x v="0"/>
    <x v="0"/>
    <s v="REGION 6"/>
    <x v="3"/>
    <s v="PRODID 2"/>
    <s v="PRODTYPE 1"/>
    <s v="PRODMKT 1"/>
    <n v="11568"/>
    <n v="8097.6"/>
    <n v="5"/>
    <n v="10758.24"/>
    <n v="53791.199999999997"/>
    <s v="SHIP REGION 6"/>
  </r>
  <r>
    <n v="702"/>
    <s v="CUSTID 156"/>
    <x v="0"/>
    <x v="3"/>
    <s v="REGION 2"/>
    <x v="2"/>
    <s v="PRODID 4"/>
    <s v="PRODTYPE 4"/>
    <s v="PRODMKT 1"/>
    <n v="8989"/>
    <n v="5663.07"/>
    <n v="2"/>
    <n v="7730.54"/>
    <n v="15461.08"/>
    <s v="SHIP REGION 7"/>
  </r>
  <r>
    <n v="703"/>
    <s v="CUSTID 157"/>
    <x v="4"/>
    <x v="2"/>
    <s v="REGION 3"/>
    <x v="2"/>
    <s v="PRODID 17"/>
    <s v="PRODTYPE 1"/>
    <s v="PRODMKT 3"/>
    <n v="18971"/>
    <n v="11762.02"/>
    <n v="2"/>
    <n v="18591.579999999998"/>
    <n v="37183.159999999996"/>
    <s v="SHIP REGION 3"/>
  </r>
  <r>
    <n v="704"/>
    <s v="CUSTID 109"/>
    <x v="2"/>
    <x v="0"/>
    <s v="REGION 3"/>
    <x v="4"/>
    <s v="PRODID 3"/>
    <s v="PRODTYPE 2"/>
    <s v="PRODMKT 2"/>
    <n v="22050"/>
    <n v="15435"/>
    <n v="7"/>
    <n v="21829.5"/>
    <n v="152806.5"/>
    <s v="SHIP REGION 1"/>
  </r>
  <r>
    <n v="705"/>
    <s v="CUSTID 79"/>
    <x v="4"/>
    <x v="0"/>
    <s v="REGION 6"/>
    <x v="3"/>
    <s v="PRODID 4"/>
    <s v="PRODTYPE 4"/>
    <s v="PRODMKT 1"/>
    <n v="8989"/>
    <n v="5663.07"/>
    <n v="2"/>
    <n v="8269.880000000001"/>
    <n v="16539.760000000002"/>
    <s v="SHIP REGION 3"/>
  </r>
  <r>
    <n v="706"/>
    <s v="CUSTID 38"/>
    <x v="1"/>
    <x v="2"/>
    <s v="REGION 4"/>
    <x v="1"/>
    <s v="PRODID 16"/>
    <s v="PRODTYPE 2"/>
    <s v="PRODMKT 3"/>
    <n v="13223"/>
    <n v="8991.64"/>
    <n v="9"/>
    <n v="12032.93"/>
    <n v="108296.37"/>
    <s v="SHIP REGION 1"/>
  </r>
  <r>
    <n v="707"/>
    <s v="CUSTID 161"/>
    <x v="1"/>
    <x v="2"/>
    <s v="REGION 7"/>
    <x v="3"/>
    <s v="PRODID 5"/>
    <s v="PRODTYPE 3"/>
    <s v="PRODMKT 3"/>
    <n v="16064"/>
    <n v="10762.88"/>
    <n v="4"/>
    <n v="13975.68"/>
    <n v="55902.720000000001"/>
    <s v="SHIP REGION 7"/>
  </r>
  <r>
    <n v="708"/>
    <s v="CUSTID 74"/>
    <x v="1"/>
    <x v="4"/>
    <s v="REGION 3"/>
    <x v="1"/>
    <s v="PRODID 6"/>
    <s v="PRODTYPE 1"/>
    <s v="PRODMKT 1"/>
    <n v="20386"/>
    <n v="14270.2"/>
    <n v="2"/>
    <n v="18755.120000000003"/>
    <n v="37510.240000000005"/>
    <s v="SHIP REGION 7"/>
  </r>
  <r>
    <n v="709"/>
    <s v="CUSTID 123"/>
    <x v="2"/>
    <x v="1"/>
    <s v="REGION 4"/>
    <x v="1"/>
    <s v="PRODID 13"/>
    <s v="PRODTYPE 4"/>
    <s v="PRODMKT 7"/>
    <n v="4269"/>
    <n v="2561.4"/>
    <n v="1"/>
    <n v="4055.5499999999997"/>
    <n v="4055.5499999999997"/>
    <s v="SHIP REGION 4"/>
  </r>
  <r>
    <n v="710"/>
    <s v="CUSTID 51"/>
    <x v="0"/>
    <x v="1"/>
    <s v="REGION 5"/>
    <x v="1"/>
    <s v="PRODID 1"/>
    <s v="PRODTYPE 1"/>
    <s v="PRODMKT 3"/>
    <n v="16325"/>
    <n v="10611.25"/>
    <n v="2"/>
    <n v="15019"/>
    <n v="30038"/>
    <s v="SHIP REGION 4"/>
  </r>
  <r>
    <n v="711"/>
    <s v="CUSTID 77"/>
    <x v="1"/>
    <x v="2"/>
    <s v="REGION 2"/>
    <x v="1"/>
    <s v="PRODID 12"/>
    <s v="PRODTYPE 3"/>
    <s v="PRODMKT 5"/>
    <n v="23078"/>
    <n v="14769.92"/>
    <n v="2"/>
    <n v="21924.1"/>
    <n v="43848.2"/>
    <s v="SHIP REGION 4"/>
  </r>
  <r>
    <n v="712"/>
    <s v="CUSTID 22"/>
    <x v="1"/>
    <x v="0"/>
    <s v="REGION 4"/>
    <x v="2"/>
    <s v="PRODID 5"/>
    <s v="PRODTYPE 3"/>
    <s v="PRODMKT 3"/>
    <n v="16064"/>
    <n v="10762.88"/>
    <n v="9"/>
    <n v="14136.32"/>
    <n v="127226.88"/>
    <s v="SHIP REGION 6"/>
  </r>
  <r>
    <n v="713"/>
    <s v="CUSTID 140"/>
    <x v="1"/>
    <x v="3"/>
    <s v="REGION 3"/>
    <x v="2"/>
    <s v="PRODID 19"/>
    <s v="PRODTYPE 1"/>
    <s v="PRODMKT 4"/>
    <n v="9526"/>
    <n v="6572.94"/>
    <n v="4"/>
    <n v="8859.18"/>
    <n v="35436.720000000001"/>
    <s v="SHIP REGION 8"/>
  </r>
  <r>
    <n v="714"/>
    <s v="CUSTID 107"/>
    <x v="3"/>
    <x v="4"/>
    <s v="REGION 1"/>
    <x v="1"/>
    <s v="PRODID 19"/>
    <s v="PRODTYPE 1"/>
    <s v="PRODMKT 4"/>
    <n v="9526"/>
    <n v="6572.94"/>
    <n v="1"/>
    <n v="8573.4"/>
    <n v="8573.4"/>
    <s v="SHIP REGION 1"/>
  </r>
  <r>
    <n v="715"/>
    <s v="CUSTID 94"/>
    <x v="4"/>
    <x v="1"/>
    <s v="REGION 3"/>
    <x v="1"/>
    <s v="PRODID 15"/>
    <s v="PRODTYPE 4"/>
    <s v="PRODMKT 5"/>
    <n v="10590"/>
    <n v="6671.7"/>
    <n v="1"/>
    <n v="9425.1"/>
    <n v="9425.1"/>
    <s v="SHIP REGION 5"/>
  </r>
  <r>
    <n v="716"/>
    <s v="CUSTID 16"/>
    <x v="3"/>
    <x v="0"/>
    <s v="REGION 8"/>
    <x v="4"/>
    <s v="PRODID 3"/>
    <s v="PRODTYPE 2"/>
    <s v="PRODMKT 2"/>
    <n v="22050"/>
    <n v="15435"/>
    <n v="4"/>
    <n v="21388.5"/>
    <n v="85554"/>
    <s v="SHIP REGION 2"/>
  </r>
  <r>
    <n v="717"/>
    <s v="CUSTID 16"/>
    <x v="3"/>
    <x v="0"/>
    <s v="REGION 8"/>
    <x v="4"/>
    <s v="PRODID 4"/>
    <s v="PRODTYPE 4"/>
    <s v="PRODMKT 1"/>
    <n v="8989"/>
    <n v="5663.07"/>
    <n v="5"/>
    <n v="8269.880000000001"/>
    <n v="41349.400000000009"/>
    <s v="SHIP REGION 3"/>
  </r>
  <r>
    <n v="718"/>
    <s v="CUSTID 120"/>
    <x v="4"/>
    <x v="1"/>
    <s v="REGION 6"/>
    <x v="4"/>
    <s v="PRODID 11"/>
    <s v="PRODTYPE 1"/>
    <s v="PRODMKT 4"/>
    <n v="21670"/>
    <n v="15169"/>
    <n v="4"/>
    <n v="21019.899999999998"/>
    <n v="84079.599999999991"/>
    <s v="SHIP REGION 4"/>
  </r>
  <r>
    <n v="719"/>
    <s v="CUSTID 140"/>
    <x v="1"/>
    <x v="3"/>
    <s v="REGION 3"/>
    <x v="2"/>
    <s v="PRODID 6"/>
    <s v="PRODTYPE 1"/>
    <s v="PRODMKT 1"/>
    <n v="20386"/>
    <n v="14270.2"/>
    <n v="5"/>
    <n v="17939.68"/>
    <n v="89698.4"/>
    <s v="SHIP REGION 7"/>
  </r>
  <r>
    <n v="720"/>
    <s v="CUSTID 56"/>
    <x v="1"/>
    <x v="1"/>
    <s v="REGION 5"/>
    <x v="3"/>
    <s v="PRODID 9"/>
    <s v="PRODTYPE 2"/>
    <s v="PRODMKT 5"/>
    <n v="3263"/>
    <n v="2186.21"/>
    <n v="4"/>
    <n v="2838.81"/>
    <n v="11355.24"/>
    <s v="SHIP REGION 8"/>
  </r>
  <r>
    <n v="721"/>
    <s v="CUSTID 122"/>
    <x v="4"/>
    <x v="4"/>
    <s v="REGION 5"/>
    <x v="3"/>
    <s v="PRODID 13"/>
    <s v="PRODTYPE 4"/>
    <s v="PRODMKT 7"/>
    <n v="4269"/>
    <n v="2561.4"/>
    <n v="3"/>
    <n v="4226.3100000000004"/>
    <n v="12678.93"/>
    <s v="SHIP REGION 6"/>
  </r>
  <r>
    <n v="722"/>
    <s v="CUSTID 183"/>
    <x v="4"/>
    <x v="2"/>
    <s v="REGION 2"/>
    <x v="4"/>
    <s v="PRODID 20"/>
    <s v="PRODTYPE 4"/>
    <s v="PRODMKT 2"/>
    <n v="12004"/>
    <n v="8042.68"/>
    <n v="4"/>
    <n v="10683.56"/>
    <n v="42734.239999999998"/>
    <s v="SHIP REGION 5"/>
  </r>
  <r>
    <n v="723"/>
    <s v="CUSTID 71"/>
    <x v="1"/>
    <x v="0"/>
    <s v="REGION 8"/>
    <x v="3"/>
    <s v="PRODID 12"/>
    <s v="PRODTYPE 3"/>
    <s v="PRODMKT 5"/>
    <n v="23078"/>
    <n v="14769.92"/>
    <n v="4"/>
    <n v="22616.44"/>
    <n v="90465.76"/>
    <s v="SHIP REGION 8"/>
  </r>
  <r>
    <n v="724"/>
    <s v="CUSTID 35"/>
    <x v="0"/>
    <x v="2"/>
    <s v="REGION 6"/>
    <x v="3"/>
    <s v="PRODID 8"/>
    <s v="PRODTYPE 3"/>
    <s v="PRODMKT 4"/>
    <n v="2135"/>
    <n v="1174.25"/>
    <n v="7"/>
    <n v="1857.45"/>
    <n v="13002.15"/>
    <s v="SHIP REGION 6"/>
  </r>
  <r>
    <n v="725"/>
    <s v="CUSTID 170"/>
    <x v="3"/>
    <x v="4"/>
    <s v="REGION 2"/>
    <x v="4"/>
    <s v="PRODID 8"/>
    <s v="PRODTYPE 3"/>
    <s v="PRODMKT 4"/>
    <n v="2135"/>
    <n v="1174.25"/>
    <n v="4"/>
    <n v="2028.25"/>
    <n v="8113"/>
    <s v="SHIP REGION 4"/>
  </r>
  <r>
    <n v="726"/>
    <s v="CUSTID 108"/>
    <x v="4"/>
    <x v="4"/>
    <s v="REGION 2"/>
    <x v="3"/>
    <s v="PRODID 5"/>
    <s v="PRODTYPE 3"/>
    <s v="PRODMKT 3"/>
    <n v="16064"/>
    <n v="10762.88"/>
    <n v="2"/>
    <n v="13975.68"/>
    <n v="27951.360000000001"/>
    <s v="SHIP REGION 2"/>
  </r>
  <r>
    <n v="727"/>
    <s v="CUSTID 144"/>
    <x v="4"/>
    <x v="4"/>
    <s v="REGION 6"/>
    <x v="3"/>
    <s v="PRODID 9"/>
    <s v="PRODTYPE 2"/>
    <s v="PRODMKT 5"/>
    <n v="3263"/>
    <n v="2186.21"/>
    <n v="2"/>
    <n v="2969.33"/>
    <n v="5938.66"/>
    <s v="SHIP REGION 3"/>
  </r>
  <r>
    <n v="728"/>
    <s v="CUSTID 147"/>
    <x v="3"/>
    <x v="0"/>
    <s v="REGION 8"/>
    <x v="3"/>
    <s v="PRODID 14"/>
    <s v="PRODTYPE 1"/>
    <s v="PRODMKT 3"/>
    <n v="24110"/>
    <n v="16153.7"/>
    <n v="2"/>
    <n v="21216.799999999999"/>
    <n v="42433.599999999999"/>
    <s v="SHIP REGION 8"/>
  </r>
  <r>
    <n v="729"/>
    <s v="CUSTID 28"/>
    <x v="0"/>
    <x v="3"/>
    <s v="REGION 3"/>
    <x v="3"/>
    <s v="PRODID 18"/>
    <s v="PRODTYPE 4"/>
    <s v="PRODMKT 5"/>
    <n v="24315"/>
    <n v="14589"/>
    <n v="4"/>
    <n v="21883.5"/>
    <n v="87534"/>
    <s v="SHIP REGION 6"/>
  </r>
  <r>
    <n v="730"/>
    <s v="CUSTID 91"/>
    <x v="1"/>
    <x v="3"/>
    <s v="REGION 7"/>
    <x v="4"/>
    <s v="PRODID 17"/>
    <s v="PRODTYPE 1"/>
    <s v="PRODMKT 3"/>
    <n v="18971"/>
    <n v="11762.02"/>
    <n v="5"/>
    <n v="17832.739999999998"/>
    <n v="89163.699999999983"/>
    <s v="SHIP REGION 7"/>
  </r>
  <r>
    <n v="731"/>
    <s v="CUSTID 95"/>
    <x v="1"/>
    <x v="0"/>
    <s v="REGION 7"/>
    <x v="1"/>
    <s v="PRODID 10"/>
    <s v="PRODTYPE 2"/>
    <s v="PRODMKT 3"/>
    <n v="6690"/>
    <n v="4080.9"/>
    <n v="4"/>
    <n v="5887.2"/>
    <n v="23548.799999999999"/>
    <s v="SHIP REGION 5"/>
  </r>
  <r>
    <n v="732"/>
    <s v="CUSTID 29"/>
    <x v="1"/>
    <x v="4"/>
    <s v="REGION 3"/>
    <x v="1"/>
    <s v="PRODID 16"/>
    <s v="PRODTYPE 2"/>
    <s v="PRODMKT 3"/>
    <n v="13223"/>
    <n v="8991.64"/>
    <n v="5"/>
    <n v="12297.39"/>
    <n v="61486.95"/>
    <s v="SHIP REGION 4"/>
  </r>
  <r>
    <n v="733"/>
    <s v="CUSTID 158"/>
    <x v="3"/>
    <x v="0"/>
    <s v="REGION 5"/>
    <x v="1"/>
    <s v="PRODID 20"/>
    <s v="PRODTYPE 4"/>
    <s v="PRODMKT 2"/>
    <n v="12004"/>
    <n v="8042.68"/>
    <n v="7"/>
    <n v="11283.76"/>
    <n v="78986.320000000007"/>
    <s v="SHIP REGION 3"/>
  </r>
  <r>
    <n v="734"/>
    <s v="CUSTID 96"/>
    <x v="3"/>
    <x v="2"/>
    <s v="REGION 1"/>
    <x v="4"/>
    <s v="PRODID 7"/>
    <s v="PRODTYPE 1"/>
    <s v="PRODMKT 4"/>
    <n v="19568"/>
    <n v="12327.84"/>
    <n v="8"/>
    <n v="16828.48"/>
    <n v="134627.84"/>
    <s v="SHIP REGION 6"/>
  </r>
  <r>
    <n v="735"/>
    <s v="CUSTID 98"/>
    <x v="0"/>
    <x v="1"/>
    <s v="REGION 1"/>
    <x v="4"/>
    <s v="PRODID 18"/>
    <s v="PRODTYPE 4"/>
    <s v="PRODMKT 5"/>
    <n v="24315"/>
    <n v="14589"/>
    <n v="6"/>
    <n v="20910.900000000001"/>
    <n v="125465.40000000001"/>
    <s v="SHIP REGION 4"/>
  </r>
  <r>
    <n v="736"/>
    <s v="CUSTID 147"/>
    <x v="3"/>
    <x v="0"/>
    <s v="REGION 8"/>
    <x v="1"/>
    <s v="PRODID 4"/>
    <s v="PRODTYPE 4"/>
    <s v="PRODMKT 1"/>
    <n v="8989"/>
    <n v="5663.07"/>
    <n v="6"/>
    <n v="8809.2199999999993"/>
    <n v="52855.319999999992"/>
    <s v="SHIP REGION 2"/>
  </r>
  <r>
    <n v="737"/>
    <s v="CUSTID 99"/>
    <x v="0"/>
    <x v="1"/>
    <s v="REGION 6"/>
    <x v="1"/>
    <s v="PRODID 5"/>
    <s v="PRODTYPE 3"/>
    <s v="PRODMKT 3"/>
    <n v="16064"/>
    <n v="10762.88"/>
    <n v="7"/>
    <n v="13815.039999999999"/>
    <n v="96705.279999999999"/>
    <s v="SHIP REGION 5"/>
  </r>
  <r>
    <n v="738"/>
    <s v="CUSTID 129"/>
    <x v="0"/>
    <x v="3"/>
    <s v="REGION 8"/>
    <x v="2"/>
    <s v="PRODID 11"/>
    <s v="PRODTYPE 1"/>
    <s v="PRODMKT 4"/>
    <n v="21670"/>
    <n v="15169"/>
    <n v="9"/>
    <n v="19936.400000000001"/>
    <n v="179427.6"/>
    <s v="SHIP REGION 2"/>
  </r>
  <r>
    <n v="739"/>
    <s v="CUSTID 25"/>
    <x v="0"/>
    <x v="4"/>
    <s v="REGION 3"/>
    <x v="4"/>
    <s v="PRODID 11"/>
    <s v="PRODTYPE 1"/>
    <s v="PRODMKT 4"/>
    <n v="21670"/>
    <n v="15169"/>
    <n v="2"/>
    <n v="18419.5"/>
    <n v="36839"/>
    <s v="SHIP REGION 6"/>
  </r>
  <r>
    <n v="740"/>
    <s v="CUSTID 51"/>
    <x v="0"/>
    <x v="1"/>
    <s v="REGION 5"/>
    <x v="3"/>
    <s v="PRODID 18"/>
    <s v="PRODTYPE 4"/>
    <s v="PRODMKT 5"/>
    <n v="24315"/>
    <n v="14589"/>
    <n v="8"/>
    <n v="21640.35"/>
    <n v="173122.8"/>
    <s v="SHIP REGION 8"/>
  </r>
  <r>
    <n v="741"/>
    <s v="CUSTID 174"/>
    <x v="4"/>
    <x v="2"/>
    <s v="REGION 2"/>
    <x v="4"/>
    <s v="PRODID 13"/>
    <s v="PRODTYPE 4"/>
    <s v="PRODMKT 7"/>
    <n v="4269"/>
    <n v="2561.4"/>
    <n v="1"/>
    <n v="3970.1699999999996"/>
    <n v="3970.1699999999996"/>
    <s v="SHIP REGION 2"/>
  </r>
  <r>
    <n v="742"/>
    <s v="CUSTID 131"/>
    <x v="1"/>
    <x v="2"/>
    <s v="REGION 4"/>
    <x v="3"/>
    <s v="PRODID 3"/>
    <s v="PRODTYPE 2"/>
    <s v="PRODMKT 2"/>
    <n v="22050"/>
    <n v="15435"/>
    <n v="2"/>
    <n v="21388.5"/>
    <n v="42777"/>
    <s v="SHIP REGION 7"/>
  </r>
  <r>
    <n v="743"/>
    <s v="CUSTID 57"/>
    <x v="4"/>
    <x v="3"/>
    <s v="REGION 5"/>
    <x v="1"/>
    <s v="PRODID 7"/>
    <s v="PRODTYPE 1"/>
    <s v="PRODMKT 4"/>
    <n v="19568"/>
    <n v="12327.84"/>
    <n v="4"/>
    <n v="18198.239999999998"/>
    <n v="72792.959999999992"/>
    <s v="SHIP REGION 6"/>
  </r>
  <r>
    <n v="744"/>
    <s v="CUSTID 168"/>
    <x v="1"/>
    <x v="4"/>
    <s v="REGION 2"/>
    <x v="2"/>
    <s v="PRODID 12"/>
    <s v="PRODTYPE 3"/>
    <s v="PRODMKT 5"/>
    <n v="23078"/>
    <n v="14769.92"/>
    <n v="7"/>
    <n v="21231.760000000002"/>
    <n v="148622.32"/>
    <s v="SHIP REGION 8"/>
  </r>
  <r>
    <n v="745"/>
    <s v="CUSTID 143"/>
    <x v="0"/>
    <x v="4"/>
    <s v="REGION 7"/>
    <x v="4"/>
    <s v="PRODID 9"/>
    <s v="PRODTYPE 2"/>
    <s v="PRODMKT 5"/>
    <n v="3263"/>
    <n v="2186.21"/>
    <n v="1"/>
    <n v="2904.07"/>
    <n v="2904.07"/>
    <s v="SHIP REGION 6"/>
  </r>
  <r>
    <n v="746"/>
    <s v="CUSTID 145"/>
    <x v="2"/>
    <x v="0"/>
    <s v="REGION 5"/>
    <x v="4"/>
    <s v="PRODID 18"/>
    <s v="PRODTYPE 4"/>
    <s v="PRODMKT 5"/>
    <n v="24315"/>
    <n v="14589"/>
    <n v="6"/>
    <n v="20667.75"/>
    <n v="124006.5"/>
    <s v="SHIP REGION 3"/>
  </r>
  <r>
    <n v="747"/>
    <s v="CUSTID 156"/>
    <x v="0"/>
    <x v="3"/>
    <s v="REGION 2"/>
    <x v="1"/>
    <s v="PRODID 6"/>
    <s v="PRODTYPE 1"/>
    <s v="PRODMKT 1"/>
    <n v="20386"/>
    <n v="14270.2"/>
    <n v="4"/>
    <n v="18958.98"/>
    <n v="75835.92"/>
    <s v="SHIP REGION 1"/>
  </r>
  <r>
    <n v="748"/>
    <s v="CUSTID 96"/>
    <x v="3"/>
    <x v="2"/>
    <s v="REGION 1"/>
    <x v="3"/>
    <s v="PRODID 5"/>
    <s v="PRODTYPE 3"/>
    <s v="PRODMKT 3"/>
    <n v="16064"/>
    <n v="10762.88"/>
    <n v="1"/>
    <n v="15421.439999999999"/>
    <n v="15421.439999999999"/>
    <s v="SHIP REGION 8"/>
  </r>
  <r>
    <n v="749"/>
    <s v="CUSTID 54"/>
    <x v="3"/>
    <x v="1"/>
    <s v="REGION 5"/>
    <x v="2"/>
    <s v="PRODID 19"/>
    <s v="PRODTYPE 1"/>
    <s v="PRODMKT 4"/>
    <n v="9526"/>
    <n v="6572.94"/>
    <n v="5"/>
    <n v="8763.92"/>
    <n v="43819.6"/>
    <s v="SHIP REGION 4"/>
  </r>
  <r>
    <n v="750"/>
    <s v="CUSTID 179"/>
    <x v="4"/>
    <x v="1"/>
    <s v="REGION 3"/>
    <x v="2"/>
    <s v="PRODID 9"/>
    <s v="PRODTYPE 2"/>
    <s v="PRODMKT 5"/>
    <n v="3263"/>
    <n v="2186.21"/>
    <n v="9"/>
    <n v="3197.74"/>
    <n v="28779.659999999996"/>
    <s v="SHIP REGION 8"/>
  </r>
  <r>
    <n v="751"/>
    <s v="CUSTID 24"/>
    <x v="3"/>
    <x v="2"/>
    <s v="REGION 4"/>
    <x v="2"/>
    <s v="PRODID 5"/>
    <s v="PRODTYPE 3"/>
    <s v="PRODMKT 3"/>
    <n v="16064"/>
    <n v="10762.88"/>
    <n v="9"/>
    <n v="14939.519999999999"/>
    <n v="134455.67999999999"/>
    <s v="SHIP REGION 2"/>
  </r>
  <r>
    <n v="752"/>
    <s v="CUSTID 21"/>
    <x v="4"/>
    <x v="0"/>
    <s v="REGION 1"/>
    <x v="1"/>
    <s v="PRODID 2"/>
    <s v="PRODTYPE 1"/>
    <s v="PRODMKT 1"/>
    <n v="11568"/>
    <n v="8097.6"/>
    <n v="4"/>
    <n v="10758.24"/>
    <n v="43032.959999999999"/>
    <s v="SHIP REGION 8"/>
  </r>
  <r>
    <n v="753"/>
    <s v="CUSTID 72"/>
    <x v="3"/>
    <x v="2"/>
    <s v="REGION 2"/>
    <x v="1"/>
    <s v="PRODID 8"/>
    <s v="PRODTYPE 3"/>
    <s v="PRODMKT 4"/>
    <n v="2135"/>
    <n v="1174.25"/>
    <n v="6"/>
    <n v="1814.75"/>
    <n v="10888.5"/>
    <s v="SHIP REGION 8"/>
  </r>
  <r>
    <n v="754"/>
    <s v="CUSTID 168"/>
    <x v="1"/>
    <x v="4"/>
    <s v="REGION 2"/>
    <x v="2"/>
    <s v="PRODID 16"/>
    <s v="PRODTYPE 2"/>
    <s v="PRODMKT 3"/>
    <n v="13223"/>
    <n v="8991.64"/>
    <n v="7"/>
    <n v="11239.55"/>
    <n v="78676.849999999991"/>
    <s v="SHIP REGION 2"/>
  </r>
  <r>
    <n v="755"/>
    <s v="CUSTID 149"/>
    <x v="1"/>
    <x v="0"/>
    <s v="REGION 1"/>
    <x v="4"/>
    <s v="PRODID 12"/>
    <s v="PRODTYPE 3"/>
    <s v="PRODMKT 5"/>
    <n v="23078"/>
    <n v="14769.92"/>
    <n v="6"/>
    <n v="22154.879999999997"/>
    <n v="132929.27999999997"/>
    <s v="SHIP REGION 5"/>
  </r>
  <r>
    <n v="756"/>
    <s v="CUSTID 73"/>
    <x v="2"/>
    <x v="1"/>
    <s v="REGION 6"/>
    <x v="4"/>
    <s v="PRODID 19"/>
    <s v="PRODTYPE 1"/>
    <s v="PRODMKT 4"/>
    <n v="9526"/>
    <n v="6572.94"/>
    <n v="7"/>
    <n v="8668.66"/>
    <n v="60680.619999999995"/>
    <s v="SHIP REGION 8"/>
  </r>
  <r>
    <n v="757"/>
    <s v="CUSTID 111"/>
    <x v="2"/>
    <x v="4"/>
    <s v="REGION 7"/>
    <x v="4"/>
    <s v="PRODID 12"/>
    <s v="PRODTYPE 3"/>
    <s v="PRODMKT 5"/>
    <n v="23078"/>
    <n v="14769.92"/>
    <n v="8"/>
    <n v="22385.66"/>
    <n v="179085.28"/>
    <s v="SHIP REGION 1"/>
  </r>
  <r>
    <n v="758"/>
    <s v="CUSTID 199"/>
    <x v="4"/>
    <x v="4"/>
    <s v="REGION 6"/>
    <x v="1"/>
    <s v="PRODID 4"/>
    <s v="PRODTYPE 4"/>
    <s v="PRODMKT 1"/>
    <n v="8989"/>
    <n v="5663.07"/>
    <n v="5"/>
    <n v="8809.2199999999993"/>
    <n v="44046.1"/>
    <s v="SHIP REGION 1"/>
  </r>
  <r>
    <n v="759"/>
    <s v="CUSTID 38"/>
    <x v="1"/>
    <x v="2"/>
    <s v="REGION 4"/>
    <x v="1"/>
    <s v="PRODID 1"/>
    <s v="PRODTYPE 1"/>
    <s v="PRODMKT 3"/>
    <n v="16325"/>
    <n v="10611.25"/>
    <n v="3"/>
    <n v="14692.5"/>
    <n v="44077.5"/>
    <s v="SHIP REGION 3"/>
  </r>
  <r>
    <n v="760"/>
    <s v="CUSTID 194"/>
    <x v="0"/>
    <x v="0"/>
    <s v="REGION 8"/>
    <x v="2"/>
    <s v="PRODID 13"/>
    <s v="PRODTYPE 4"/>
    <s v="PRODMKT 7"/>
    <n v="4269"/>
    <n v="2561.4"/>
    <n v="9"/>
    <n v="4098.24"/>
    <n v="36884.159999999996"/>
    <s v="SHIP REGION 2"/>
  </r>
  <r>
    <n v="761"/>
    <s v="CUSTID 76"/>
    <x v="4"/>
    <x v="2"/>
    <s v="REGION 6"/>
    <x v="3"/>
    <s v="PRODID 7"/>
    <s v="PRODTYPE 1"/>
    <s v="PRODMKT 4"/>
    <n v="19568"/>
    <n v="12327.84"/>
    <n v="6"/>
    <n v="17415.52"/>
    <n v="104493.12"/>
    <s v="SHIP REGION 4"/>
  </r>
  <r>
    <n v="762"/>
    <s v="CUSTID 57"/>
    <x v="4"/>
    <x v="3"/>
    <s v="REGION 5"/>
    <x v="2"/>
    <s v="PRODID 5"/>
    <s v="PRODTYPE 3"/>
    <s v="PRODMKT 3"/>
    <n v="16064"/>
    <n v="10762.88"/>
    <n v="3"/>
    <n v="15260.8"/>
    <n v="45782.399999999994"/>
    <s v="SHIP REGION 5"/>
  </r>
  <r>
    <n v="763"/>
    <s v="CUSTID 167"/>
    <x v="0"/>
    <x v="4"/>
    <s v="REGION 4"/>
    <x v="1"/>
    <s v="PRODID 2"/>
    <s v="PRODTYPE 1"/>
    <s v="PRODMKT 1"/>
    <n v="11568"/>
    <n v="8097.6"/>
    <n v="2"/>
    <n v="10295.52"/>
    <n v="20591.04"/>
    <s v="SHIP REGION 2"/>
  </r>
  <r>
    <n v="764"/>
    <s v="CUSTID 147"/>
    <x v="3"/>
    <x v="0"/>
    <s v="REGION 8"/>
    <x v="1"/>
    <s v="PRODID 11"/>
    <s v="PRODTYPE 1"/>
    <s v="PRODMKT 4"/>
    <n v="21670"/>
    <n v="15169"/>
    <n v="7"/>
    <n v="21453.3"/>
    <n v="150173.1"/>
    <s v="SHIP REGION 5"/>
  </r>
  <r>
    <n v="765"/>
    <s v="CUSTID 113"/>
    <x v="0"/>
    <x v="4"/>
    <s v="REGION 2"/>
    <x v="3"/>
    <s v="PRODID 4"/>
    <s v="PRODTYPE 4"/>
    <s v="PRODMKT 1"/>
    <n v="8989"/>
    <n v="5663.07"/>
    <n v="4"/>
    <n v="8539.5499999999993"/>
    <n v="34158.199999999997"/>
    <s v="SHIP REGION 3"/>
  </r>
  <r>
    <n v="766"/>
    <s v="CUSTID 15"/>
    <x v="0"/>
    <x v="0"/>
    <s v="REGION 6"/>
    <x v="3"/>
    <s v="PRODID 1"/>
    <s v="PRODTYPE 1"/>
    <s v="PRODMKT 3"/>
    <n v="16325"/>
    <n v="10611.25"/>
    <n v="6"/>
    <n v="14366"/>
    <n v="86196"/>
    <s v="SHIP REGION 4"/>
  </r>
  <r>
    <n v="767"/>
    <s v="CUSTID 192"/>
    <x v="0"/>
    <x v="1"/>
    <s v="REGION 1"/>
    <x v="1"/>
    <s v="PRODID 15"/>
    <s v="PRODTYPE 4"/>
    <s v="PRODMKT 5"/>
    <n v="10590"/>
    <n v="6671.7"/>
    <n v="5"/>
    <n v="10272.299999999999"/>
    <n v="51361.5"/>
    <s v="SHIP REGION 5"/>
  </r>
  <r>
    <n v="768"/>
    <s v="CUSTID 64"/>
    <x v="4"/>
    <x v="2"/>
    <s v="REGION 6"/>
    <x v="4"/>
    <s v="PRODID 12"/>
    <s v="PRODTYPE 3"/>
    <s v="PRODMKT 5"/>
    <n v="23078"/>
    <n v="14769.92"/>
    <n v="1"/>
    <n v="21924.1"/>
    <n v="21924.1"/>
    <s v="SHIP REGION 8"/>
  </r>
  <r>
    <n v="769"/>
    <s v="CUSTID 1"/>
    <x v="1"/>
    <x v="1"/>
    <s v="REGION 5"/>
    <x v="2"/>
    <s v="PRODID 7"/>
    <s v="PRODTYPE 1"/>
    <s v="PRODMKT 4"/>
    <n v="19568"/>
    <n v="12327.84"/>
    <n v="8"/>
    <n v="18393.919999999998"/>
    <n v="147151.35999999999"/>
    <s v="SHIP REGION 4"/>
  </r>
  <r>
    <n v="770"/>
    <s v="CUSTID 99"/>
    <x v="0"/>
    <x v="1"/>
    <s v="REGION 6"/>
    <x v="4"/>
    <s v="PRODID 1"/>
    <s v="PRODTYPE 1"/>
    <s v="PRODMKT 3"/>
    <n v="16325"/>
    <n v="10611.25"/>
    <n v="5"/>
    <n v="15508.75"/>
    <n v="77543.75"/>
    <s v="SHIP REGION 7"/>
  </r>
  <r>
    <n v="771"/>
    <s v="CUSTID 6"/>
    <x v="1"/>
    <x v="1"/>
    <s v="REGION 8"/>
    <x v="4"/>
    <s v="PRODID 18"/>
    <s v="PRODTYPE 4"/>
    <s v="PRODMKT 5"/>
    <n v="24315"/>
    <n v="14589"/>
    <n v="7"/>
    <n v="21883.5"/>
    <n v="153184.5"/>
    <s v="SHIP REGION 4"/>
  </r>
  <r>
    <n v="772"/>
    <s v="CUSTID 37"/>
    <x v="1"/>
    <x v="2"/>
    <s v="REGION 3"/>
    <x v="4"/>
    <s v="PRODID 9"/>
    <s v="PRODTYPE 2"/>
    <s v="PRODMKT 5"/>
    <n v="3263"/>
    <n v="2186.21"/>
    <n v="2"/>
    <n v="3165.11"/>
    <n v="6330.22"/>
    <s v="SHIP REGION 1"/>
  </r>
  <r>
    <n v="773"/>
    <s v="CUSTID 125"/>
    <x v="0"/>
    <x v="3"/>
    <s v="REGION 8"/>
    <x v="1"/>
    <s v="PRODID 13"/>
    <s v="PRODTYPE 4"/>
    <s v="PRODMKT 7"/>
    <n v="4269"/>
    <n v="2561.4"/>
    <n v="7"/>
    <n v="3671.34"/>
    <n v="25699.38"/>
    <s v="SHIP REGION 1"/>
  </r>
  <r>
    <n v="774"/>
    <s v="CUSTID 151"/>
    <x v="3"/>
    <x v="4"/>
    <s v="REGION 6"/>
    <x v="2"/>
    <s v="PRODID 12"/>
    <s v="PRODTYPE 3"/>
    <s v="PRODMKT 5"/>
    <n v="23078"/>
    <n v="14769.92"/>
    <n v="9"/>
    <n v="21462.539999999997"/>
    <n v="193162.86"/>
    <s v="SHIP REGION 3"/>
  </r>
  <r>
    <n v="775"/>
    <s v="CUSTID 170"/>
    <x v="3"/>
    <x v="4"/>
    <s v="REGION 2"/>
    <x v="2"/>
    <s v="PRODID 11"/>
    <s v="PRODTYPE 1"/>
    <s v="PRODMKT 4"/>
    <n v="21670"/>
    <n v="15169"/>
    <n v="2"/>
    <n v="18636.2"/>
    <n v="37272.400000000001"/>
    <s v="SHIP REGION 5"/>
  </r>
  <r>
    <n v="776"/>
    <s v="CUSTID 163"/>
    <x v="0"/>
    <x v="1"/>
    <s v="REGION 6"/>
    <x v="2"/>
    <s v="PRODID 3"/>
    <s v="PRODTYPE 2"/>
    <s v="PRODMKT 2"/>
    <n v="22050"/>
    <n v="15435"/>
    <n v="3"/>
    <n v="19624.5"/>
    <n v="58873.5"/>
    <s v="SHIP REGION 4"/>
  </r>
  <r>
    <n v="777"/>
    <s v="CUSTID 128"/>
    <x v="1"/>
    <x v="1"/>
    <s v="REGION 1"/>
    <x v="1"/>
    <s v="PRODID 18"/>
    <s v="PRODTYPE 4"/>
    <s v="PRODMKT 5"/>
    <n v="24315"/>
    <n v="14589"/>
    <n v="1"/>
    <n v="21154.05"/>
    <n v="21154.05"/>
    <s v="SHIP REGION 5"/>
  </r>
  <r>
    <n v="778"/>
    <s v="CUSTID 3"/>
    <x v="1"/>
    <x v="1"/>
    <s v="REGION 7"/>
    <x v="3"/>
    <s v="PRODID 10"/>
    <s v="PRODTYPE 2"/>
    <s v="PRODMKT 3"/>
    <n v="6690"/>
    <n v="4080.9"/>
    <n v="8"/>
    <n v="6355.5"/>
    <n v="50844"/>
    <s v="SHIP REGION 8"/>
  </r>
  <r>
    <n v="779"/>
    <s v="CUSTID 111"/>
    <x v="2"/>
    <x v="4"/>
    <s v="REGION 7"/>
    <x v="1"/>
    <s v="PRODID 10"/>
    <s v="PRODTYPE 2"/>
    <s v="PRODMKT 3"/>
    <n v="6690"/>
    <n v="4080.9"/>
    <n v="4"/>
    <n v="6623.1"/>
    <n v="26492.400000000001"/>
    <s v="SHIP REGION 2"/>
  </r>
  <r>
    <n v="780"/>
    <s v="CUSTID 125"/>
    <x v="0"/>
    <x v="3"/>
    <s v="REGION 8"/>
    <x v="4"/>
    <s v="PRODID 2"/>
    <s v="PRODTYPE 1"/>
    <s v="PRODMKT 1"/>
    <n v="11568"/>
    <n v="8097.6"/>
    <n v="6"/>
    <n v="10179.84"/>
    <n v="61079.040000000001"/>
    <s v="SHIP REGION 2"/>
  </r>
  <r>
    <n v="781"/>
    <s v="CUSTID 140"/>
    <x v="1"/>
    <x v="3"/>
    <s v="REGION 3"/>
    <x v="1"/>
    <s v="PRODID 18"/>
    <s v="PRODTYPE 4"/>
    <s v="PRODMKT 5"/>
    <n v="24315"/>
    <n v="14589"/>
    <n v="2"/>
    <n v="22856.1"/>
    <n v="45712.2"/>
    <s v="SHIP REGION 2"/>
  </r>
  <r>
    <n v="782"/>
    <s v="CUSTID 101"/>
    <x v="3"/>
    <x v="2"/>
    <s v="REGION 2"/>
    <x v="4"/>
    <s v="PRODID 4"/>
    <s v="PRODTYPE 4"/>
    <s v="PRODMKT 1"/>
    <n v="8989"/>
    <n v="5663.07"/>
    <n v="4"/>
    <n v="8809.2199999999993"/>
    <n v="35236.879999999997"/>
    <s v="SHIP REGION 5"/>
  </r>
  <r>
    <n v="783"/>
    <s v="CUSTID 181"/>
    <x v="0"/>
    <x v="1"/>
    <s v="REGION 2"/>
    <x v="3"/>
    <s v="PRODID 16"/>
    <s v="PRODTYPE 2"/>
    <s v="PRODMKT 3"/>
    <n v="13223"/>
    <n v="8991.64"/>
    <n v="8"/>
    <n v="12032.93"/>
    <n v="96263.44"/>
    <s v="SHIP REGION 8"/>
  </r>
  <r>
    <n v="784"/>
    <s v="CUSTID 82"/>
    <x v="4"/>
    <x v="2"/>
    <s v="REGION 3"/>
    <x v="4"/>
    <s v="PRODID 17"/>
    <s v="PRODTYPE 1"/>
    <s v="PRODMKT 3"/>
    <n v="18971"/>
    <n v="11762.02"/>
    <n v="8"/>
    <n v="17263.61"/>
    <n v="138108.88"/>
    <s v="SHIP REGION 4"/>
  </r>
  <r>
    <n v="785"/>
    <s v="CUSTID 141"/>
    <x v="2"/>
    <x v="3"/>
    <s v="REGION 2"/>
    <x v="1"/>
    <s v="PRODID 20"/>
    <s v="PRODTYPE 4"/>
    <s v="PRODMKT 2"/>
    <n v="12004"/>
    <n v="8042.68"/>
    <n v="2"/>
    <n v="10443.48"/>
    <n v="20886.96"/>
    <s v="SHIP REGION 6"/>
  </r>
  <r>
    <n v="786"/>
    <s v="CUSTID 193"/>
    <x v="2"/>
    <x v="0"/>
    <s v="REGION 2"/>
    <x v="4"/>
    <s v="PRODID 19"/>
    <s v="PRODTYPE 1"/>
    <s v="PRODMKT 4"/>
    <n v="9526"/>
    <n v="6572.94"/>
    <n v="3"/>
    <n v="8478.14"/>
    <n v="25434.42"/>
    <s v="SHIP REGION 5"/>
  </r>
  <r>
    <n v="787"/>
    <s v="CUSTID 8"/>
    <x v="1"/>
    <x v="2"/>
    <s v="REGION 4"/>
    <x v="2"/>
    <s v="PRODID 11"/>
    <s v="PRODTYPE 1"/>
    <s v="PRODMKT 4"/>
    <n v="21670"/>
    <n v="15169"/>
    <n v="6"/>
    <n v="21236.6"/>
    <n v="127419.59999999999"/>
    <s v="SHIP REGION 7"/>
  </r>
  <r>
    <n v="788"/>
    <s v="CUSTID 75"/>
    <x v="2"/>
    <x v="3"/>
    <s v="REGION 1"/>
    <x v="2"/>
    <s v="PRODID 16"/>
    <s v="PRODTYPE 2"/>
    <s v="PRODMKT 3"/>
    <n v="13223"/>
    <n v="8991.64"/>
    <n v="7"/>
    <n v="12694.08"/>
    <n v="88858.559999999998"/>
    <s v="SHIP REGION 5"/>
  </r>
  <r>
    <n v="789"/>
    <s v="CUSTID 183"/>
    <x v="4"/>
    <x v="2"/>
    <s v="REGION 2"/>
    <x v="3"/>
    <s v="PRODID 6"/>
    <s v="PRODTYPE 1"/>
    <s v="PRODMKT 1"/>
    <n v="20386"/>
    <n v="14270.2"/>
    <n v="3"/>
    <n v="18347.400000000001"/>
    <n v="55042.200000000004"/>
    <s v="SHIP REGION 4"/>
  </r>
  <r>
    <n v="790"/>
    <s v="CUSTID 166"/>
    <x v="2"/>
    <x v="1"/>
    <s v="REGION 8"/>
    <x v="1"/>
    <s v="PRODID 10"/>
    <s v="PRODTYPE 2"/>
    <s v="PRODMKT 3"/>
    <n v="6690"/>
    <n v="4080.9"/>
    <n v="5"/>
    <n v="6355.5"/>
    <n v="31777.5"/>
    <s v="SHIP REGION 4"/>
  </r>
  <r>
    <n v="791"/>
    <s v="CUSTID 190"/>
    <x v="4"/>
    <x v="4"/>
    <s v="REGION 4"/>
    <x v="1"/>
    <s v="PRODID 10"/>
    <s v="PRODTYPE 2"/>
    <s v="PRODMKT 3"/>
    <n v="6690"/>
    <n v="4080.9"/>
    <n v="6"/>
    <n v="6489.3"/>
    <n v="38935.800000000003"/>
    <s v="SHIP REGION 7"/>
  </r>
  <r>
    <n v="792"/>
    <s v="CUSTID 80"/>
    <x v="1"/>
    <x v="2"/>
    <s v="REGION 3"/>
    <x v="1"/>
    <s v="PRODID 10"/>
    <s v="PRODTYPE 2"/>
    <s v="PRODMKT 3"/>
    <n v="6690"/>
    <n v="4080.9"/>
    <n v="4"/>
    <n v="5753.4"/>
    <n v="23013.599999999999"/>
    <s v="SHIP REGION 3"/>
  </r>
  <r>
    <n v="793"/>
    <s v="CUSTID 77"/>
    <x v="1"/>
    <x v="2"/>
    <s v="REGION 2"/>
    <x v="1"/>
    <s v="PRODID 19"/>
    <s v="PRODTYPE 1"/>
    <s v="PRODMKT 4"/>
    <n v="9526"/>
    <n v="6572.94"/>
    <n v="9"/>
    <n v="8573.4"/>
    <n v="77160.599999999991"/>
    <s v="SHIP REGION 3"/>
  </r>
  <r>
    <n v="794"/>
    <s v="CUSTID 74"/>
    <x v="1"/>
    <x v="4"/>
    <s v="REGION 3"/>
    <x v="1"/>
    <s v="PRODID 7"/>
    <s v="PRODTYPE 1"/>
    <s v="PRODMKT 4"/>
    <n v="19568"/>
    <n v="12327.84"/>
    <n v="8"/>
    <n v="17024.16"/>
    <n v="136193.28"/>
    <s v="SHIP REGION 8"/>
  </r>
  <r>
    <n v="795"/>
    <s v="CUSTID 56"/>
    <x v="1"/>
    <x v="1"/>
    <s v="REGION 5"/>
    <x v="1"/>
    <s v="PRODID 15"/>
    <s v="PRODTYPE 4"/>
    <s v="PRODMKT 5"/>
    <n v="10590"/>
    <n v="6671.7"/>
    <n v="1"/>
    <n v="9742.8000000000011"/>
    <n v="9742.8000000000011"/>
    <s v="SHIP REGION 6"/>
  </r>
  <r>
    <n v="796"/>
    <s v="CUSTID 114"/>
    <x v="2"/>
    <x v="0"/>
    <s v="REGION 3"/>
    <x v="2"/>
    <s v="PRODID 13"/>
    <s v="PRODTYPE 4"/>
    <s v="PRODMKT 7"/>
    <n v="4269"/>
    <n v="2561.4"/>
    <n v="6"/>
    <n v="4055.5499999999997"/>
    <n v="24333.3"/>
    <s v="SHIP REGION 1"/>
  </r>
  <r>
    <n v="797"/>
    <s v="CUSTID 195"/>
    <x v="0"/>
    <x v="4"/>
    <s v="REGION 5"/>
    <x v="3"/>
    <s v="PRODID 4"/>
    <s v="PRODTYPE 4"/>
    <s v="PRODMKT 1"/>
    <n v="8989"/>
    <n v="5663.07"/>
    <n v="3"/>
    <n v="8179.9900000000007"/>
    <n v="24539.97"/>
    <s v="SHIP REGION 4"/>
  </r>
  <r>
    <n v="798"/>
    <s v="CUSTID 143"/>
    <x v="0"/>
    <x v="4"/>
    <s v="REGION 7"/>
    <x v="4"/>
    <s v="PRODID 6"/>
    <s v="PRODTYPE 1"/>
    <s v="PRODMKT 1"/>
    <n v="20386"/>
    <n v="14270.2"/>
    <n v="8"/>
    <n v="19162.84"/>
    <n v="153302.72"/>
    <s v="SHIP REGION 6"/>
  </r>
  <r>
    <n v="799"/>
    <s v="CUSTID 181"/>
    <x v="0"/>
    <x v="1"/>
    <s v="REGION 2"/>
    <x v="4"/>
    <s v="PRODID 13"/>
    <s v="PRODTYPE 4"/>
    <s v="PRODMKT 7"/>
    <n v="4269"/>
    <n v="2561.4"/>
    <n v="2"/>
    <n v="3671.34"/>
    <n v="7342.68"/>
    <s v="SHIP REGION 7"/>
  </r>
  <r>
    <n v="800"/>
    <s v="CUSTID 104"/>
    <x v="1"/>
    <x v="1"/>
    <s v="REGION 7"/>
    <x v="2"/>
    <s v="PRODID 18"/>
    <s v="PRODTYPE 4"/>
    <s v="PRODMKT 5"/>
    <n v="24315"/>
    <n v="14589"/>
    <n v="6"/>
    <n v="23585.55"/>
    <n v="141513.29999999999"/>
    <s v="SHIP REGION 3"/>
  </r>
  <r>
    <n v="801"/>
    <s v="CUSTID 13"/>
    <x v="4"/>
    <x v="2"/>
    <s v="REGION 1"/>
    <x v="3"/>
    <s v="PRODID 9"/>
    <s v="PRODTYPE 2"/>
    <s v="PRODMKT 5"/>
    <n v="3263"/>
    <n v="2186.21"/>
    <n v="6"/>
    <n v="3067.22"/>
    <n v="18403.32"/>
    <s v="SHIP REGION 4"/>
  </r>
  <r>
    <n v="802"/>
    <s v="CUSTID 33"/>
    <x v="4"/>
    <x v="4"/>
    <s v="REGION 8"/>
    <x v="4"/>
    <s v="PRODID 1"/>
    <s v="PRODTYPE 1"/>
    <s v="PRODMKT 3"/>
    <n v="16325"/>
    <n v="10611.25"/>
    <n v="7"/>
    <n v="14366"/>
    <n v="100562"/>
    <s v="SHIP REGION 2"/>
  </r>
  <r>
    <n v="803"/>
    <s v="CUSTID 147"/>
    <x v="3"/>
    <x v="0"/>
    <s v="REGION 8"/>
    <x v="1"/>
    <s v="PRODID 9"/>
    <s v="PRODTYPE 2"/>
    <s v="PRODMKT 5"/>
    <n v="3263"/>
    <n v="2186.21"/>
    <n v="3"/>
    <n v="3099.85"/>
    <n v="9299.5499999999993"/>
    <s v="SHIP REGION 2"/>
  </r>
  <r>
    <n v="804"/>
    <s v="CUSTID 143"/>
    <x v="0"/>
    <x v="4"/>
    <s v="REGION 7"/>
    <x v="1"/>
    <s v="PRODID 6"/>
    <s v="PRODTYPE 1"/>
    <s v="PRODMKT 1"/>
    <n v="20386"/>
    <n v="14270.2"/>
    <n v="4"/>
    <n v="19978.28"/>
    <n v="79913.119999999995"/>
    <s v="SHIP REGION 2"/>
  </r>
  <r>
    <n v="805"/>
    <s v="CUSTID 54"/>
    <x v="3"/>
    <x v="1"/>
    <s v="REGION 5"/>
    <x v="1"/>
    <s v="PRODID 15"/>
    <s v="PRODTYPE 4"/>
    <s v="PRODMKT 5"/>
    <n v="10590"/>
    <n v="6671.7"/>
    <n v="4"/>
    <n v="10378.199999999999"/>
    <n v="41512.799999999996"/>
    <s v="SHIP REGION 2"/>
  </r>
  <r>
    <n v="806"/>
    <s v="CUSTID 140"/>
    <x v="1"/>
    <x v="3"/>
    <s v="REGION 3"/>
    <x v="4"/>
    <s v="PRODID 5"/>
    <s v="PRODTYPE 3"/>
    <s v="PRODMKT 3"/>
    <n v="16064"/>
    <n v="10762.88"/>
    <n v="2"/>
    <n v="14296.960000000001"/>
    <n v="28593.920000000002"/>
    <s v="SHIP REGION 8"/>
  </r>
  <r>
    <n v="807"/>
    <s v="CUSTID 170"/>
    <x v="3"/>
    <x v="4"/>
    <s v="REGION 2"/>
    <x v="1"/>
    <s v="PRODID 17"/>
    <s v="PRODTYPE 1"/>
    <s v="PRODMKT 3"/>
    <n v="18971"/>
    <n v="11762.02"/>
    <n v="7"/>
    <n v="17643.03"/>
    <n v="123501.20999999999"/>
    <s v="SHIP REGION 3"/>
  </r>
  <r>
    <n v="808"/>
    <s v="CUSTID 135"/>
    <x v="1"/>
    <x v="1"/>
    <s v="REGION 7"/>
    <x v="4"/>
    <s v="PRODID 8"/>
    <s v="PRODTYPE 3"/>
    <s v="PRODMKT 4"/>
    <n v="2135"/>
    <n v="1174.25"/>
    <n v="4"/>
    <n v="1900.15"/>
    <n v="7600.6"/>
    <s v="SHIP REGION 3"/>
  </r>
  <r>
    <n v="809"/>
    <s v="CUSTID 64"/>
    <x v="4"/>
    <x v="2"/>
    <s v="REGION 6"/>
    <x v="4"/>
    <s v="PRODID 20"/>
    <s v="PRODTYPE 4"/>
    <s v="PRODMKT 2"/>
    <n v="12004"/>
    <n v="8042.68"/>
    <n v="5"/>
    <n v="10923.640000000001"/>
    <n v="54618.200000000004"/>
    <s v="SHIP REGION 7"/>
  </r>
  <r>
    <n v="810"/>
    <s v="CUSTID 165"/>
    <x v="4"/>
    <x v="2"/>
    <s v="REGION 5"/>
    <x v="3"/>
    <s v="PRODID 7"/>
    <s v="PRODTYPE 1"/>
    <s v="PRODMKT 4"/>
    <n v="19568"/>
    <n v="12327.84"/>
    <n v="3"/>
    <n v="17219.84"/>
    <n v="51659.520000000004"/>
    <s v="SHIP REGION 1"/>
  </r>
  <r>
    <n v="811"/>
    <s v="CUSTID 105"/>
    <x v="2"/>
    <x v="1"/>
    <s v="REGION 2"/>
    <x v="1"/>
    <s v="PRODID 8"/>
    <s v="PRODTYPE 3"/>
    <s v="PRODMKT 4"/>
    <n v="2135"/>
    <n v="1174.25"/>
    <n v="1"/>
    <n v="1985.55"/>
    <n v="1985.55"/>
    <s v="SHIP REGION 4"/>
  </r>
  <r>
    <n v="812"/>
    <s v="CUSTID 33"/>
    <x v="4"/>
    <x v="4"/>
    <s v="REGION 8"/>
    <x v="3"/>
    <s v="PRODID 8"/>
    <s v="PRODTYPE 3"/>
    <s v="PRODMKT 4"/>
    <n v="2135"/>
    <n v="1174.25"/>
    <n v="4"/>
    <n v="2028.25"/>
    <n v="8113"/>
    <s v="SHIP REGION 2"/>
  </r>
  <r>
    <n v="813"/>
    <s v="CUSTID 137"/>
    <x v="2"/>
    <x v="0"/>
    <s v="REGION 7"/>
    <x v="4"/>
    <s v="PRODID 15"/>
    <s v="PRODTYPE 4"/>
    <s v="PRODMKT 5"/>
    <n v="10590"/>
    <n v="6671.7"/>
    <n v="4"/>
    <n v="10166.4"/>
    <n v="40665.599999999999"/>
    <s v="SHIP REGION 5"/>
  </r>
  <r>
    <n v="814"/>
    <s v="CUSTID 181"/>
    <x v="0"/>
    <x v="1"/>
    <s v="REGION 2"/>
    <x v="4"/>
    <s v="PRODID 7"/>
    <s v="PRODTYPE 1"/>
    <s v="PRODMKT 4"/>
    <n v="19568"/>
    <n v="12327.84"/>
    <n v="8"/>
    <n v="18785.28"/>
    <n v="150282.23999999999"/>
    <s v="SHIP REGION 4"/>
  </r>
  <r>
    <n v="815"/>
    <s v="CUSTID 91"/>
    <x v="1"/>
    <x v="3"/>
    <s v="REGION 7"/>
    <x v="4"/>
    <s v="PRODID 4"/>
    <s v="PRODTYPE 4"/>
    <s v="PRODMKT 1"/>
    <n v="8989"/>
    <n v="5663.07"/>
    <n v="9"/>
    <n v="8449.66"/>
    <n v="76046.94"/>
    <s v="SHIP REGION 5"/>
  </r>
  <r>
    <n v="816"/>
    <s v="CUSTID 123"/>
    <x v="2"/>
    <x v="1"/>
    <s v="REGION 4"/>
    <x v="2"/>
    <s v="PRODID 6"/>
    <s v="PRODTYPE 1"/>
    <s v="PRODMKT 1"/>
    <n v="20386"/>
    <n v="14270.2"/>
    <n v="8"/>
    <n v="18755.120000000003"/>
    <n v="150040.96000000002"/>
    <s v="SHIP REGION 5"/>
  </r>
  <r>
    <n v="817"/>
    <s v="CUSTID 19"/>
    <x v="4"/>
    <x v="4"/>
    <s v="REGION 8"/>
    <x v="4"/>
    <s v="PRODID 12"/>
    <s v="PRODTYPE 3"/>
    <s v="PRODMKT 5"/>
    <n v="23078"/>
    <n v="14769.92"/>
    <n v="3"/>
    <n v="20539.420000000002"/>
    <n v="61618.260000000009"/>
    <s v="SHIP REGION 7"/>
  </r>
  <r>
    <n v="818"/>
    <s v="CUSTID 150"/>
    <x v="2"/>
    <x v="1"/>
    <s v="REGION 6"/>
    <x v="4"/>
    <s v="PRODID 14"/>
    <s v="PRODTYPE 1"/>
    <s v="PRODMKT 3"/>
    <n v="24110"/>
    <n v="16153.7"/>
    <n v="7"/>
    <n v="22181.200000000001"/>
    <n v="155268.4"/>
    <s v="SHIP REGION 5"/>
  </r>
  <r>
    <n v="819"/>
    <s v="CUSTID 132"/>
    <x v="0"/>
    <x v="4"/>
    <s v="REGION 1"/>
    <x v="4"/>
    <s v="PRODID 20"/>
    <s v="PRODTYPE 4"/>
    <s v="PRODMKT 2"/>
    <n v="12004"/>
    <n v="8042.68"/>
    <n v="3"/>
    <n v="10803.6"/>
    <n v="32410.800000000003"/>
    <s v="SHIP REGION 8"/>
  </r>
  <r>
    <n v="820"/>
    <s v="CUSTID 23"/>
    <x v="3"/>
    <x v="0"/>
    <s v="REGION 4"/>
    <x v="2"/>
    <s v="PRODID 9"/>
    <s v="PRODTYPE 2"/>
    <s v="PRODMKT 5"/>
    <n v="3263"/>
    <n v="2186.21"/>
    <n v="7"/>
    <n v="2871.44"/>
    <n v="20100.080000000002"/>
    <s v="SHIP REGION 6"/>
  </r>
  <r>
    <n v="821"/>
    <s v="CUSTID 46"/>
    <x v="3"/>
    <x v="2"/>
    <s v="REGION 5"/>
    <x v="2"/>
    <s v="PRODID 18"/>
    <s v="PRODTYPE 4"/>
    <s v="PRODMKT 5"/>
    <n v="24315"/>
    <n v="14589"/>
    <n v="7"/>
    <n v="21397.200000000001"/>
    <n v="149780.4"/>
    <s v="SHIP REGION 8"/>
  </r>
  <r>
    <n v="822"/>
    <s v="CUSTID 193"/>
    <x v="2"/>
    <x v="0"/>
    <s v="REGION 2"/>
    <x v="4"/>
    <s v="PRODID 14"/>
    <s v="PRODTYPE 1"/>
    <s v="PRODMKT 3"/>
    <n v="24110"/>
    <n v="16153.7"/>
    <n v="4"/>
    <n v="21940.100000000002"/>
    <n v="87760.400000000009"/>
    <s v="SHIP REGION 6"/>
  </r>
  <r>
    <n v="823"/>
    <s v="CUSTID 172"/>
    <x v="1"/>
    <x v="0"/>
    <s v="REGION 2"/>
    <x v="3"/>
    <s v="PRODID 12"/>
    <s v="PRODTYPE 3"/>
    <s v="PRODMKT 5"/>
    <n v="23078"/>
    <n v="14769.92"/>
    <n v="6"/>
    <n v="21000.98"/>
    <n v="126005.88"/>
    <s v="SHIP REGION 3"/>
  </r>
  <r>
    <n v="824"/>
    <s v="CUSTID 67"/>
    <x v="4"/>
    <x v="4"/>
    <s v="REGION 1"/>
    <x v="3"/>
    <s v="PRODID 13"/>
    <s v="PRODTYPE 4"/>
    <s v="PRODMKT 7"/>
    <n v="4269"/>
    <n v="2561.4"/>
    <n v="8"/>
    <n v="3970.1699999999996"/>
    <n v="31761.359999999997"/>
    <s v="SHIP REGION 7"/>
  </r>
  <r>
    <n v="825"/>
    <s v="CUSTID 27"/>
    <x v="4"/>
    <x v="4"/>
    <s v="REGION 3"/>
    <x v="3"/>
    <s v="PRODID 4"/>
    <s v="PRODTYPE 4"/>
    <s v="PRODMKT 1"/>
    <n v="8989"/>
    <n v="5663.07"/>
    <n v="3"/>
    <n v="8179.9900000000007"/>
    <n v="24539.97"/>
    <s v="SHIP REGION 3"/>
  </r>
  <r>
    <n v="826"/>
    <s v="CUSTID 1"/>
    <x v="1"/>
    <x v="1"/>
    <s v="REGION 5"/>
    <x v="4"/>
    <s v="PRODID 13"/>
    <s v="PRODTYPE 4"/>
    <s v="PRODMKT 7"/>
    <n v="4269"/>
    <n v="2561.4"/>
    <n v="1"/>
    <n v="4055.5499999999997"/>
    <n v="4055.5499999999997"/>
    <s v="SHIP REGION 6"/>
  </r>
  <r>
    <n v="827"/>
    <s v="CUSTID 7"/>
    <x v="4"/>
    <x v="4"/>
    <s v="REGION 2"/>
    <x v="2"/>
    <s v="PRODID 18"/>
    <s v="PRODTYPE 4"/>
    <s v="PRODMKT 5"/>
    <n v="24315"/>
    <n v="14589"/>
    <n v="2"/>
    <n v="22612.949999999997"/>
    <n v="45225.899999999994"/>
    <s v="SHIP REGION 1"/>
  </r>
  <r>
    <n v="828"/>
    <s v="CUSTID 191"/>
    <x v="3"/>
    <x v="1"/>
    <s v="REGION 3"/>
    <x v="4"/>
    <s v="PRODID 17"/>
    <s v="PRODTYPE 1"/>
    <s v="PRODMKT 3"/>
    <n v="18971"/>
    <n v="11762.02"/>
    <n v="4"/>
    <n v="16315.06"/>
    <n v="65260.24"/>
    <s v="SHIP REGION 6"/>
  </r>
  <r>
    <n v="829"/>
    <s v="CUSTID 39"/>
    <x v="4"/>
    <x v="3"/>
    <s v="REGION 1"/>
    <x v="3"/>
    <s v="PRODID 9"/>
    <s v="PRODTYPE 2"/>
    <s v="PRODMKT 5"/>
    <n v="3263"/>
    <n v="2186.21"/>
    <n v="4"/>
    <n v="2904.07"/>
    <n v="11616.28"/>
    <s v="SHIP REGION 3"/>
  </r>
  <r>
    <n v="830"/>
    <s v="CUSTID 123"/>
    <x v="2"/>
    <x v="1"/>
    <s v="REGION 4"/>
    <x v="1"/>
    <s v="PRODID 7"/>
    <s v="PRODTYPE 1"/>
    <s v="PRODMKT 4"/>
    <n v="19568"/>
    <n v="12327.84"/>
    <n v="9"/>
    <n v="17024.16"/>
    <n v="153217.44"/>
    <s v="SHIP REGION 7"/>
  </r>
  <r>
    <n v="831"/>
    <s v="CUSTID 45"/>
    <x v="0"/>
    <x v="2"/>
    <s v="REGION 1"/>
    <x v="1"/>
    <s v="PRODID 18"/>
    <s v="PRODTYPE 4"/>
    <s v="PRODMKT 5"/>
    <n v="24315"/>
    <n v="14589"/>
    <n v="5"/>
    <n v="21883.5"/>
    <n v="109417.5"/>
    <s v="SHIP REGION 7"/>
  </r>
  <r>
    <n v="832"/>
    <s v="CUSTID 132"/>
    <x v="0"/>
    <x v="4"/>
    <s v="REGION 1"/>
    <x v="4"/>
    <s v="PRODID 7"/>
    <s v="PRODTYPE 1"/>
    <s v="PRODMKT 4"/>
    <n v="19568"/>
    <n v="12327.84"/>
    <n v="5"/>
    <n v="17806.88"/>
    <n v="89034.400000000009"/>
    <s v="SHIP REGION 4"/>
  </r>
  <r>
    <n v="833"/>
    <s v="CUSTID 99"/>
    <x v="0"/>
    <x v="1"/>
    <s v="REGION 6"/>
    <x v="1"/>
    <s v="PRODID 14"/>
    <s v="PRODTYPE 1"/>
    <s v="PRODMKT 3"/>
    <n v="24110"/>
    <n v="16153.7"/>
    <n v="4"/>
    <n v="22422.3"/>
    <n v="89689.2"/>
    <s v="SHIP REGION 4"/>
  </r>
  <r>
    <n v="834"/>
    <s v="CUSTID 176"/>
    <x v="2"/>
    <x v="3"/>
    <s v="REGION 7"/>
    <x v="4"/>
    <s v="PRODID 1"/>
    <s v="PRODTYPE 1"/>
    <s v="PRODMKT 3"/>
    <n v="16325"/>
    <n v="10611.25"/>
    <n v="4"/>
    <n v="16161.75"/>
    <n v="64647"/>
    <s v="SHIP REGION 7"/>
  </r>
  <r>
    <n v="835"/>
    <s v="CUSTID 177"/>
    <x v="2"/>
    <x v="4"/>
    <s v="REGION 7"/>
    <x v="3"/>
    <s v="PRODID 6"/>
    <s v="PRODTYPE 1"/>
    <s v="PRODMKT 1"/>
    <n v="20386"/>
    <n v="14270.2"/>
    <n v="8"/>
    <n v="19570.559999999998"/>
    <n v="156564.47999999998"/>
    <s v="SHIP REGION 6"/>
  </r>
  <r>
    <n v="836"/>
    <s v="CUSTID 186"/>
    <x v="4"/>
    <x v="0"/>
    <s v="REGION 7"/>
    <x v="1"/>
    <s v="PRODID 12"/>
    <s v="PRODTYPE 3"/>
    <s v="PRODMKT 5"/>
    <n v="23078"/>
    <n v="14769.92"/>
    <n v="7"/>
    <n v="21693.32"/>
    <n v="151853.24"/>
    <s v="SHIP REGION 1"/>
  </r>
  <r>
    <n v="837"/>
    <s v="CUSTID 5"/>
    <x v="0"/>
    <x v="4"/>
    <s v="REGION 7"/>
    <x v="4"/>
    <s v="PRODID 5"/>
    <s v="PRODTYPE 3"/>
    <s v="PRODMKT 3"/>
    <n v="16064"/>
    <n v="10762.88"/>
    <n v="3"/>
    <n v="15582.08"/>
    <n v="46746.239999999998"/>
    <s v="SHIP REGION 8"/>
  </r>
  <r>
    <n v="838"/>
    <s v="CUSTID 35"/>
    <x v="0"/>
    <x v="2"/>
    <s v="REGION 6"/>
    <x v="4"/>
    <s v="PRODID 12"/>
    <s v="PRODTYPE 3"/>
    <s v="PRODMKT 5"/>
    <n v="23078"/>
    <n v="14769.92"/>
    <n v="3"/>
    <n v="21231.760000000002"/>
    <n v="63695.280000000006"/>
    <s v="SHIP REGION 5"/>
  </r>
  <r>
    <n v="839"/>
    <s v="CUSTID 58"/>
    <x v="3"/>
    <x v="3"/>
    <s v="REGION 2"/>
    <x v="4"/>
    <s v="PRODID 15"/>
    <s v="PRODTYPE 4"/>
    <s v="PRODMKT 5"/>
    <n v="10590"/>
    <n v="6671.7"/>
    <n v="6"/>
    <n v="9636.9"/>
    <n v="57821.399999999994"/>
    <s v="SHIP REGION 4"/>
  </r>
  <r>
    <n v="840"/>
    <s v="CUSTID 197"/>
    <x v="0"/>
    <x v="0"/>
    <s v="REGION 4"/>
    <x v="1"/>
    <s v="PRODID 17"/>
    <s v="PRODTYPE 1"/>
    <s v="PRODMKT 3"/>
    <n v="18971"/>
    <n v="11762.02"/>
    <n v="7"/>
    <n v="18022.45"/>
    <n v="126157.15000000001"/>
    <s v="SHIP REGION 3"/>
  </r>
  <r>
    <n v="841"/>
    <s v="CUSTID 54"/>
    <x v="3"/>
    <x v="1"/>
    <s v="REGION 5"/>
    <x v="3"/>
    <s v="PRODID 14"/>
    <s v="PRODTYPE 1"/>
    <s v="PRODMKT 3"/>
    <n v="24110"/>
    <n v="16153.7"/>
    <n v="4"/>
    <n v="22663.399999999998"/>
    <n v="90653.599999999991"/>
    <s v="SHIP REGION 2"/>
  </r>
  <r>
    <n v="842"/>
    <s v="CUSTID 80"/>
    <x v="1"/>
    <x v="2"/>
    <s v="REGION 3"/>
    <x v="4"/>
    <s v="PRODID 8"/>
    <s v="PRODTYPE 3"/>
    <s v="PRODMKT 4"/>
    <n v="2135"/>
    <n v="1174.25"/>
    <n v="8"/>
    <n v="1942.8500000000001"/>
    <n v="15542.800000000001"/>
    <s v="SHIP REGION 6"/>
  </r>
  <r>
    <n v="843"/>
    <s v="CUSTID 50"/>
    <x v="0"/>
    <x v="2"/>
    <s v="REGION 8"/>
    <x v="3"/>
    <s v="PRODID 2"/>
    <s v="PRODTYPE 1"/>
    <s v="PRODMKT 1"/>
    <n v="11568"/>
    <n v="8097.6"/>
    <n v="1"/>
    <n v="11220.96"/>
    <n v="11220.96"/>
    <s v="SHIP REGION 6"/>
  </r>
  <r>
    <n v="844"/>
    <s v="CUSTID 179"/>
    <x v="4"/>
    <x v="1"/>
    <s v="REGION 3"/>
    <x v="1"/>
    <s v="PRODID 9"/>
    <s v="PRODTYPE 2"/>
    <s v="PRODMKT 5"/>
    <n v="3263"/>
    <n v="2186.21"/>
    <n v="8"/>
    <n v="3230.37"/>
    <n v="25842.959999999999"/>
    <s v="SHIP REGION 1"/>
  </r>
  <r>
    <n v="845"/>
    <s v="CUSTID 154"/>
    <x v="2"/>
    <x v="2"/>
    <s v="REGION 5"/>
    <x v="1"/>
    <s v="PRODID 18"/>
    <s v="PRODTYPE 4"/>
    <s v="PRODMKT 5"/>
    <n v="24315"/>
    <n v="14589"/>
    <n v="1"/>
    <n v="21397.200000000001"/>
    <n v="21397.200000000001"/>
    <s v="SHIP REGION 1"/>
  </r>
  <r>
    <n v="846"/>
    <s v="CUSTID 109"/>
    <x v="2"/>
    <x v="0"/>
    <s v="REGION 3"/>
    <x v="1"/>
    <s v="PRODID 4"/>
    <s v="PRODTYPE 4"/>
    <s v="PRODMKT 1"/>
    <n v="8989"/>
    <n v="5663.07"/>
    <n v="3"/>
    <n v="8090.1"/>
    <n v="24270.300000000003"/>
    <s v="SHIP REGION 7"/>
  </r>
  <r>
    <n v="847"/>
    <s v="CUSTID 31"/>
    <x v="2"/>
    <x v="2"/>
    <s v="REGION 7"/>
    <x v="2"/>
    <s v="PRODID 14"/>
    <s v="PRODTYPE 1"/>
    <s v="PRODMKT 3"/>
    <n v="24110"/>
    <n v="16153.7"/>
    <n v="1"/>
    <n v="21699"/>
    <n v="21699"/>
    <s v="SHIP REGION 6"/>
  </r>
  <r>
    <n v="848"/>
    <s v="CUSTID 85"/>
    <x v="1"/>
    <x v="1"/>
    <s v="REGION 8"/>
    <x v="4"/>
    <s v="PRODID 3"/>
    <s v="PRODTYPE 2"/>
    <s v="PRODMKT 2"/>
    <n v="22050"/>
    <n v="15435"/>
    <n v="5"/>
    <n v="20727"/>
    <n v="103635"/>
    <s v="SHIP REGION 6"/>
  </r>
  <r>
    <n v="849"/>
    <s v="CUSTID 95"/>
    <x v="1"/>
    <x v="0"/>
    <s v="REGION 7"/>
    <x v="3"/>
    <s v="PRODID 10"/>
    <s v="PRODTYPE 2"/>
    <s v="PRODMKT 3"/>
    <n v="6690"/>
    <n v="4080.9"/>
    <n v="6"/>
    <n v="6288.5999999999995"/>
    <n v="37731.599999999999"/>
    <s v="SHIP REGION 7"/>
  </r>
  <r>
    <n v="850"/>
    <s v="CUSTID 175"/>
    <x v="2"/>
    <x v="0"/>
    <s v="REGION 5"/>
    <x v="1"/>
    <s v="PRODID 19"/>
    <s v="PRODTYPE 1"/>
    <s v="PRODMKT 4"/>
    <n v="9526"/>
    <n v="6572.94"/>
    <n v="4"/>
    <n v="9049.6999999999989"/>
    <n v="36198.799999999996"/>
    <s v="SHIP REGION 6"/>
  </r>
  <r>
    <n v="851"/>
    <s v="CUSTID 128"/>
    <x v="1"/>
    <x v="1"/>
    <s v="REGION 1"/>
    <x v="1"/>
    <s v="PRODID 20"/>
    <s v="PRODTYPE 4"/>
    <s v="PRODMKT 2"/>
    <n v="12004"/>
    <n v="8042.68"/>
    <n v="8"/>
    <n v="10923.640000000001"/>
    <n v="87389.12000000001"/>
    <s v="SHIP REGION 2"/>
  </r>
  <r>
    <n v="852"/>
    <s v="CUSTID 184"/>
    <x v="3"/>
    <x v="3"/>
    <s v="REGION 5"/>
    <x v="1"/>
    <s v="PRODID 2"/>
    <s v="PRODTYPE 1"/>
    <s v="PRODMKT 1"/>
    <n v="11568"/>
    <n v="8097.6"/>
    <n v="4"/>
    <n v="9948.48"/>
    <n v="39793.919999999998"/>
    <s v="SHIP REGION 2"/>
  </r>
  <r>
    <n v="853"/>
    <s v="CUSTID 197"/>
    <x v="0"/>
    <x v="0"/>
    <s v="REGION 4"/>
    <x v="1"/>
    <s v="PRODID 13"/>
    <s v="PRODTYPE 4"/>
    <s v="PRODMKT 7"/>
    <n v="4269"/>
    <n v="2561.4"/>
    <n v="5"/>
    <n v="3970.1699999999996"/>
    <n v="19850.849999999999"/>
    <s v="SHIP REGION 5"/>
  </r>
  <r>
    <n v="854"/>
    <s v="CUSTID 52"/>
    <x v="1"/>
    <x v="4"/>
    <s v="REGION 2"/>
    <x v="2"/>
    <s v="PRODID 2"/>
    <s v="PRODTYPE 1"/>
    <s v="PRODMKT 1"/>
    <n v="11568"/>
    <n v="8097.6"/>
    <n v="4"/>
    <n v="11220.96"/>
    <n v="44883.839999999997"/>
    <s v="SHIP REGION 2"/>
  </r>
  <r>
    <n v="855"/>
    <s v="CUSTID 61"/>
    <x v="0"/>
    <x v="0"/>
    <s v="REGION 2"/>
    <x v="4"/>
    <s v="PRODID 18"/>
    <s v="PRODTYPE 4"/>
    <s v="PRODMKT 5"/>
    <n v="24315"/>
    <n v="14589"/>
    <n v="6"/>
    <n v="23828.7"/>
    <n v="142972.20000000001"/>
    <s v="SHIP REGION 6"/>
  </r>
  <r>
    <n v="856"/>
    <s v="CUSTID 182"/>
    <x v="0"/>
    <x v="0"/>
    <s v="REGION 3"/>
    <x v="2"/>
    <s v="PRODID 3"/>
    <s v="PRODTYPE 2"/>
    <s v="PRODMKT 2"/>
    <n v="22050"/>
    <n v="15435"/>
    <n v="5"/>
    <n v="21388.5"/>
    <n v="106942.5"/>
    <s v="SHIP REGION 8"/>
  </r>
  <r>
    <n v="857"/>
    <s v="CUSTID 57"/>
    <x v="4"/>
    <x v="3"/>
    <s v="REGION 5"/>
    <x v="2"/>
    <s v="PRODID 3"/>
    <s v="PRODTYPE 2"/>
    <s v="PRODMKT 2"/>
    <n v="22050"/>
    <n v="15435"/>
    <n v="4"/>
    <n v="21168"/>
    <n v="84672"/>
    <s v="SHIP REGION 1"/>
  </r>
  <r>
    <n v="858"/>
    <s v="CUSTID 40"/>
    <x v="4"/>
    <x v="0"/>
    <s v="REGION 7"/>
    <x v="2"/>
    <s v="PRODID 15"/>
    <s v="PRODTYPE 4"/>
    <s v="PRODMKT 5"/>
    <n v="10590"/>
    <n v="6671.7"/>
    <n v="1"/>
    <n v="9213.2999999999993"/>
    <n v="9213.2999999999993"/>
    <s v="SHIP REGION 1"/>
  </r>
  <r>
    <n v="859"/>
    <s v="CUSTID 148"/>
    <x v="1"/>
    <x v="2"/>
    <s v="REGION 8"/>
    <x v="1"/>
    <s v="PRODID 3"/>
    <s v="PRODTYPE 2"/>
    <s v="PRODMKT 2"/>
    <n v="22050"/>
    <n v="15435"/>
    <n v="2"/>
    <n v="19404"/>
    <n v="38808"/>
    <s v="SHIP REGION 2"/>
  </r>
  <r>
    <n v="860"/>
    <s v="CUSTID 33"/>
    <x v="4"/>
    <x v="4"/>
    <s v="REGION 8"/>
    <x v="3"/>
    <s v="PRODID 5"/>
    <s v="PRODTYPE 3"/>
    <s v="PRODMKT 3"/>
    <n v="16064"/>
    <n v="10762.88"/>
    <n v="3"/>
    <n v="15742.72"/>
    <n v="47228.159999999996"/>
    <s v="SHIP REGION 8"/>
  </r>
  <r>
    <n v="861"/>
    <s v="CUSTID 61"/>
    <x v="0"/>
    <x v="0"/>
    <s v="REGION 2"/>
    <x v="3"/>
    <s v="PRODID 2"/>
    <s v="PRODTYPE 1"/>
    <s v="PRODMKT 1"/>
    <n v="11568"/>
    <n v="8097.6"/>
    <n v="5"/>
    <n v="10064.16"/>
    <n v="50320.800000000003"/>
    <s v="SHIP REGION 1"/>
  </r>
  <r>
    <n v="862"/>
    <s v="CUSTID 53"/>
    <x v="3"/>
    <x v="0"/>
    <s v="REGION 1"/>
    <x v="2"/>
    <s v="PRODID 12"/>
    <s v="PRODTYPE 3"/>
    <s v="PRODMKT 5"/>
    <n v="23078"/>
    <n v="14769.92"/>
    <n v="3"/>
    <n v="22847.22"/>
    <n v="68541.66"/>
    <s v="SHIP REGION 2"/>
  </r>
  <r>
    <n v="863"/>
    <s v="CUSTID 42"/>
    <x v="0"/>
    <x v="4"/>
    <s v="REGION 3"/>
    <x v="3"/>
    <s v="PRODID 3"/>
    <s v="PRODTYPE 2"/>
    <s v="PRODMKT 2"/>
    <n v="22050"/>
    <n v="15435"/>
    <n v="6"/>
    <n v="21168"/>
    <n v="127008"/>
    <s v="SHIP REGION 4"/>
  </r>
  <r>
    <n v="864"/>
    <s v="CUSTID 68"/>
    <x v="2"/>
    <x v="3"/>
    <s v="REGION 7"/>
    <x v="3"/>
    <s v="PRODID 1"/>
    <s v="PRODTYPE 1"/>
    <s v="PRODMKT 3"/>
    <n v="16325"/>
    <n v="10611.25"/>
    <n v="6"/>
    <n v="15672"/>
    <n v="94032"/>
    <s v="SHIP REGION 6"/>
  </r>
  <r>
    <n v="865"/>
    <s v="CUSTID 47"/>
    <x v="2"/>
    <x v="1"/>
    <s v="REGION 1"/>
    <x v="3"/>
    <s v="PRODID 7"/>
    <s v="PRODTYPE 1"/>
    <s v="PRODMKT 4"/>
    <n v="19568"/>
    <n v="12327.84"/>
    <n v="4"/>
    <n v="18785.28"/>
    <n v="75141.119999999995"/>
    <s v="SHIP REGION 2"/>
  </r>
  <r>
    <n v="866"/>
    <s v="CUSTID 192"/>
    <x v="0"/>
    <x v="1"/>
    <s v="REGION 1"/>
    <x v="4"/>
    <s v="PRODID 6"/>
    <s v="PRODTYPE 1"/>
    <s v="PRODMKT 1"/>
    <n v="20386"/>
    <n v="14270.2"/>
    <n v="1"/>
    <n v="19570.559999999998"/>
    <n v="19570.559999999998"/>
    <s v="SHIP REGION 4"/>
  </r>
  <r>
    <n v="867"/>
    <s v="CUSTID 118"/>
    <x v="0"/>
    <x v="4"/>
    <s v="REGION 6"/>
    <x v="1"/>
    <s v="PRODID 2"/>
    <s v="PRODTYPE 1"/>
    <s v="PRODMKT 1"/>
    <n v="11568"/>
    <n v="8097.6"/>
    <n v="5"/>
    <n v="10295.52"/>
    <n v="51477.600000000006"/>
    <s v="SHIP REGION 3"/>
  </r>
  <r>
    <n v="868"/>
    <s v="CUSTID 95"/>
    <x v="1"/>
    <x v="0"/>
    <s v="REGION 7"/>
    <x v="3"/>
    <s v="PRODID 13"/>
    <s v="PRODTYPE 4"/>
    <s v="PRODMKT 7"/>
    <n v="4269"/>
    <n v="2561.4"/>
    <n v="8"/>
    <n v="4055.5499999999997"/>
    <n v="32444.399999999998"/>
    <s v="SHIP REGION 5"/>
  </r>
  <r>
    <n v="869"/>
    <s v="CUSTID 49"/>
    <x v="3"/>
    <x v="2"/>
    <s v="REGION 2"/>
    <x v="4"/>
    <s v="PRODID 16"/>
    <s v="PRODTYPE 2"/>
    <s v="PRODMKT 3"/>
    <n v="13223"/>
    <n v="8991.64"/>
    <n v="1"/>
    <n v="11636.24"/>
    <n v="11636.24"/>
    <s v="SHIP REGION 6"/>
  </r>
  <r>
    <n v="870"/>
    <s v="CUSTID 181"/>
    <x v="0"/>
    <x v="1"/>
    <s v="REGION 2"/>
    <x v="4"/>
    <s v="PRODID 1"/>
    <s v="PRODTYPE 1"/>
    <s v="PRODMKT 3"/>
    <n v="16325"/>
    <n v="10611.25"/>
    <n v="1"/>
    <n v="15019"/>
    <n v="15019"/>
    <s v="SHIP REGION 3"/>
  </r>
  <r>
    <n v="871"/>
    <s v="CUSTID 80"/>
    <x v="1"/>
    <x v="2"/>
    <s v="REGION 3"/>
    <x v="2"/>
    <s v="PRODID 15"/>
    <s v="PRODTYPE 4"/>
    <s v="PRODMKT 5"/>
    <n v="10590"/>
    <n v="6671.7"/>
    <n v="6"/>
    <n v="9107.4"/>
    <n v="54644.399999999994"/>
    <s v="SHIP REGION 8"/>
  </r>
  <r>
    <n v="872"/>
    <s v="CUSTID 162"/>
    <x v="0"/>
    <x v="0"/>
    <s v="REGION 5"/>
    <x v="3"/>
    <s v="PRODID 8"/>
    <s v="PRODTYPE 3"/>
    <s v="PRODMKT 4"/>
    <n v="2135"/>
    <n v="1174.25"/>
    <n v="5"/>
    <n v="1942.8500000000001"/>
    <n v="9714.25"/>
    <s v="SHIP REGION 2"/>
  </r>
  <r>
    <n v="873"/>
    <s v="CUSTID 148"/>
    <x v="1"/>
    <x v="2"/>
    <s v="REGION 8"/>
    <x v="1"/>
    <s v="PRODID 13"/>
    <s v="PRODTYPE 4"/>
    <s v="PRODMKT 7"/>
    <n v="4269"/>
    <n v="2561.4"/>
    <n v="4"/>
    <n v="3628.65"/>
    <n v="14514.6"/>
    <s v="SHIP REGION 5"/>
  </r>
  <r>
    <n v="874"/>
    <s v="CUSTID 87"/>
    <x v="0"/>
    <x v="0"/>
    <s v="REGION 3"/>
    <x v="2"/>
    <s v="PRODID 17"/>
    <s v="PRODTYPE 1"/>
    <s v="PRODMKT 3"/>
    <n v="18971"/>
    <n v="11762.02"/>
    <n v="4"/>
    <n v="18401.87"/>
    <n v="73607.48"/>
    <s v="SHIP REGION 2"/>
  </r>
  <r>
    <n v="875"/>
    <s v="CUSTID 102"/>
    <x v="0"/>
    <x v="1"/>
    <s v="REGION 7"/>
    <x v="2"/>
    <s v="PRODID 2"/>
    <s v="PRODTYPE 1"/>
    <s v="PRODMKT 1"/>
    <n v="11568"/>
    <n v="8097.6"/>
    <n v="5"/>
    <n v="10873.92"/>
    <n v="54369.599999999999"/>
    <s v="SHIP REGION 5"/>
  </r>
  <r>
    <n v="876"/>
    <s v="CUSTID 128"/>
    <x v="1"/>
    <x v="1"/>
    <s v="REGION 1"/>
    <x v="2"/>
    <s v="PRODID 3"/>
    <s v="PRODTYPE 2"/>
    <s v="PRODMKT 2"/>
    <n v="22050"/>
    <n v="15435"/>
    <n v="5"/>
    <n v="19845"/>
    <n v="99225"/>
    <s v="SHIP REGION 6"/>
  </r>
  <r>
    <n v="877"/>
    <s v="CUSTID 130"/>
    <x v="1"/>
    <x v="2"/>
    <s v="REGION 6"/>
    <x v="4"/>
    <s v="PRODID 19"/>
    <s v="PRODTYPE 1"/>
    <s v="PRODMKT 4"/>
    <n v="9526"/>
    <n v="6572.94"/>
    <n v="5"/>
    <n v="8478.14"/>
    <n v="42390.7"/>
    <s v="SHIP REGION 4"/>
  </r>
  <r>
    <n v="878"/>
    <s v="CUSTID 148"/>
    <x v="1"/>
    <x v="2"/>
    <s v="REGION 8"/>
    <x v="2"/>
    <s v="PRODID 1"/>
    <s v="PRODTYPE 1"/>
    <s v="PRODMKT 3"/>
    <n v="16325"/>
    <n v="10611.25"/>
    <n v="6"/>
    <n v="14855.75"/>
    <n v="89134.5"/>
    <s v="SHIP REGION 8"/>
  </r>
  <r>
    <n v="879"/>
    <s v="CUSTID 41"/>
    <x v="3"/>
    <x v="2"/>
    <s v="REGION 2"/>
    <x v="1"/>
    <s v="PRODID 1"/>
    <s v="PRODTYPE 1"/>
    <s v="PRODMKT 3"/>
    <n v="16325"/>
    <n v="10611.25"/>
    <n v="2"/>
    <n v="14039.5"/>
    <n v="28079"/>
    <s v="SHIP REGION 4"/>
  </r>
  <r>
    <n v="880"/>
    <s v="CUSTID 12"/>
    <x v="4"/>
    <x v="1"/>
    <s v="REGION 3"/>
    <x v="2"/>
    <s v="PRODID 6"/>
    <s v="PRODTYPE 1"/>
    <s v="PRODMKT 1"/>
    <n v="20386"/>
    <n v="14270.2"/>
    <n v="1"/>
    <n v="17939.68"/>
    <n v="17939.68"/>
    <s v="SHIP REGION 1"/>
  </r>
  <r>
    <n v="881"/>
    <s v="CUSTID 89"/>
    <x v="1"/>
    <x v="2"/>
    <s v="REGION 5"/>
    <x v="3"/>
    <s v="PRODID 9"/>
    <s v="PRODTYPE 2"/>
    <s v="PRODMKT 5"/>
    <n v="3263"/>
    <n v="2186.21"/>
    <n v="4"/>
    <n v="2871.44"/>
    <n v="11485.76"/>
    <s v="SHIP REGION 3"/>
  </r>
  <r>
    <n v="882"/>
    <s v="CUSTID 60"/>
    <x v="0"/>
    <x v="3"/>
    <s v="REGION 2"/>
    <x v="4"/>
    <s v="PRODID 7"/>
    <s v="PRODTYPE 1"/>
    <s v="PRODMKT 4"/>
    <n v="19568"/>
    <n v="12327.84"/>
    <n v="9"/>
    <n v="18785.28"/>
    <n v="169067.51999999999"/>
    <s v="SHIP REGION 3"/>
  </r>
  <r>
    <n v="883"/>
    <s v="CUSTID 171"/>
    <x v="2"/>
    <x v="2"/>
    <s v="REGION 1"/>
    <x v="1"/>
    <s v="PRODID 11"/>
    <s v="PRODTYPE 1"/>
    <s v="PRODMKT 4"/>
    <n v="21670"/>
    <n v="15169"/>
    <n v="3"/>
    <n v="21236.6"/>
    <n v="63709.799999999996"/>
    <s v="SHIP REGION 6"/>
  </r>
  <r>
    <n v="884"/>
    <s v="CUSTID 69"/>
    <x v="0"/>
    <x v="2"/>
    <s v="REGION 8"/>
    <x v="2"/>
    <s v="PRODID 15"/>
    <s v="PRODTYPE 4"/>
    <s v="PRODMKT 5"/>
    <n v="10590"/>
    <n v="6671.7"/>
    <n v="3"/>
    <n v="9954.5999999999985"/>
    <n v="29863.799999999996"/>
    <s v="SHIP REGION 7"/>
  </r>
  <r>
    <n v="885"/>
    <s v="CUSTID 65"/>
    <x v="2"/>
    <x v="3"/>
    <s v="REGION 1"/>
    <x v="1"/>
    <s v="PRODID 11"/>
    <s v="PRODTYPE 1"/>
    <s v="PRODMKT 4"/>
    <n v="21670"/>
    <n v="15169"/>
    <n v="5"/>
    <n v="18419.5"/>
    <n v="92097.5"/>
    <s v="SHIP REGION 4"/>
  </r>
  <r>
    <n v="886"/>
    <s v="CUSTID 155"/>
    <x v="2"/>
    <x v="3"/>
    <s v="REGION 2"/>
    <x v="3"/>
    <s v="PRODID 13"/>
    <s v="PRODTYPE 4"/>
    <s v="PRODMKT 7"/>
    <n v="4269"/>
    <n v="2561.4"/>
    <n v="8"/>
    <n v="3756.72"/>
    <n v="30053.759999999998"/>
    <s v="SHIP REGION 4"/>
  </r>
  <r>
    <n v="887"/>
    <s v="CUSTID 14"/>
    <x v="0"/>
    <x v="3"/>
    <s v="REGION 2"/>
    <x v="1"/>
    <s v="PRODID 1"/>
    <s v="PRODTYPE 1"/>
    <s v="PRODMKT 3"/>
    <n v="16325"/>
    <n v="10611.25"/>
    <n v="8"/>
    <n v="14039.5"/>
    <n v="112316"/>
    <s v="SHIP REGION 1"/>
  </r>
  <r>
    <n v="888"/>
    <s v="CUSTID 69"/>
    <x v="0"/>
    <x v="2"/>
    <s v="REGION 8"/>
    <x v="2"/>
    <s v="PRODID 13"/>
    <s v="PRODTYPE 4"/>
    <s v="PRODMKT 7"/>
    <n v="4269"/>
    <n v="2561.4"/>
    <n v="5"/>
    <n v="3927.48"/>
    <n v="19637.400000000001"/>
    <s v="SHIP REGION 2"/>
  </r>
  <r>
    <n v="889"/>
    <s v="CUSTID 183"/>
    <x v="4"/>
    <x v="2"/>
    <s v="REGION 2"/>
    <x v="2"/>
    <s v="PRODID 4"/>
    <s v="PRODTYPE 4"/>
    <s v="PRODMKT 1"/>
    <n v="8989"/>
    <n v="5663.07"/>
    <n v="9"/>
    <n v="8179.9900000000007"/>
    <n v="73619.91"/>
    <s v="SHIP REGION 5"/>
  </r>
  <r>
    <n v="890"/>
    <s v="CUSTID 186"/>
    <x v="4"/>
    <x v="0"/>
    <s v="REGION 7"/>
    <x v="1"/>
    <s v="PRODID 11"/>
    <s v="PRODTYPE 1"/>
    <s v="PRODMKT 4"/>
    <n v="21670"/>
    <n v="15169"/>
    <n v="9"/>
    <n v="20586.5"/>
    <n v="185278.5"/>
    <s v="SHIP REGION 4"/>
  </r>
  <r>
    <n v="891"/>
    <s v="CUSTID 98"/>
    <x v="0"/>
    <x v="1"/>
    <s v="REGION 1"/>
    <x v="2"/>
    <s v="PRODID 5"/>
    <s v="PRODTYPE 3"/>
    <s v="PRODMKT 3"/>
    <n v="16064"/>
    <n v="10762.88"/>
    <n v="1"/>
    <n v="14457.6"/>
    <n v="14457.6"/>
    <s v="SHIP REGION 6"/>
  </r>
  <r>
    <n v="892"/>
    <s v="CUSTID 150"/>
    <x v="2"/>
    <x v="1"/>
    <s v="REGION 6"/>
    <x v="3"/>
    <s v="PRODID 11"/>
    <s v="PRODTYPE 1"/>
    <s v="PRODMKT 4"/>
    <n v="21670"/>
    <n v="15169"/>
    <n v="1"/>
    <n v="21019.899999999998"/>
    <n v="21019.899999999998"/>
    <s v="SHIP REGION 6"/>
  </r>
  <r>
    <n v="893"/>
    <s v="CUSTID 130"/>
    <x v="1"/>
    <x v="2"/>
    <s v="REGION 6"/>
    <x v="1"/>
    <s v="PRODID 16"/>
    <s v="PRODTYPE 2"/>
    <s v="PRODMKT 3"/>
    <n v="13223"/>
    <n v="8991.64"/>
    <n v="2"/>
    <n v="12694.08"/>
    <n v="25388.16"/>
    <s v="SHIP REGION 7"/>
  </r>
  <r>
    <n v="894"/>
    <s v="CUSTID 66"/>
    <x v="1"/>
    <x v="1"/>
    <s v="REGION 2"/>
    <x v="3"/>
    <s v="PRODID 13"/>
    <s v="PRODTYPE 4"/>
    <s v="PRODMKT 7"/>
    <n v="4269"/>
    <n v="2561.4"/>
    <n v="8"/>
    <n v="4055.5499999999997"/>
    <n v="32444.399999999998"/>
    <s v="SHIP REGION 1"/>
  </r>
  <r>
    <n v="895"/>
    <s v="CUSTID 18"/>
    <x v="0"/>
    <x v="2"/>
    <s v="REGION 5"/>
    <x v="4"/>
    <s v="PRODID 19"/>
    <s v="PRODTYPE 1"/>
    <s v="PRODMKT 4"/>
    <n v="9526"/>
    <n v="6572.94"/>
    <n v="4"/>
    <n v="8954.4399999999987"/>
    <n v="35817.759999999995"/>
    <s v="SHIP REGION 8"/>
  </r>
  <r>
    <n v="896"/>
    <s v="CUSTID 102"/>
    <x v="0"/>
    <x v="1"/>
    <s v="REGION 7"/>
    <x v="4"/>
    <s v="PRODID 17"/>
    <s v="PRODTYPE 1"/>
    <s v="PRODMKT 3"/>
    <n v="18971"/>
    <n v="11762.02"/>
    <n v="3"/>
    <n v="18591.579999999998"/>
    <n v="55774.739999999991"/>
    <s v="SHIP REGION 8"/>
  </r>
  <r>
    <n v="897"/>
    <s v="CUSTID 38"/>
    <x v="1"/>
    <x v="2"/>
    <s v="REGION 4"/>
    <x v="2"/>
    <s v="PRODID 20"/>
    <s v="PRODTYPE 4"/>
    <s v="PRODMKT 2"/>
    <n v="12004"/>
    <n v="8042.68"/>
    <n v="5"/>
    <n v="11163.72"/>
    <n v="55818.6"/>
    <s v="SHIP REGION 7"/>
  </r>
  <r>
    <n v="898"/>
    <s v="CUSTID 139"/>
    <x v="4"/>
    <x v="3"/>
    <s v="REGION 8"/>
    <x v="2"/>
    <s v="PRODID 16"/>
    <s v="PRODTYPE 2"/>
    <s v="PRODMKT 3"/>
    <n v="13223"/>
    <n v="8991.64"/>
    <n v="1"/>
    <n v="12429.619999999999"/>
    <n v="12429.619999999999"/>
    <s v="SHIP REGION 7"/>
  </r>
  <r>
    <n v="899"/>
    <s v="CUSTID 16"/>
    <x v="3"/>
    <x v="0"/>
    <s v="REGION 8"/>
    <x v="3"/>
    <s v="PRODID 8"/>
    <s v="PRODTYPE 3"/>
    <s v="PRODMKT 4"/>
    <n v="2135"/>
    <n v="1174.25"/>
    <n v="4"/>
    <n v="2070.9499999999998"/>
    <n v="8283.7999999999993"/>
    <s v="SHIP REGION 6"/>
  </r>
  <r>
    <n v="900"/>
    <s v="CUSTID 73"/>
    <x v="2"/>
    <x v="1"/>
    <s v="REGION 6"/>
    <x v="1"/>
    <s v="PRODID 17"/>
    <s v="PRODTYPE 1"/>
    <s v="PRODMKT 3"/>
    <n v="18971"/>
    <n v="11762.02"/>
    <n v="5"/>
    <n v="18401.87"/>
    <n v="92009.349999999991"/>
    <s v="SHIP REGION 1"/>
  </r>
  <r>
    <n v="901"/>
    <s v="CUSTID 88"/>
    <x v="4"/>
    <x v="1"/>
    <s v="REGION 5"/>
    <x v="3"/>
    <s v="PRODID 1"/>
    <s v="PRODTYPE 1"/>
    <s v="PRODMKT 3"/>
    <n v="16325"/>
    <n v="10611.25"/>
    <n v="6"/>
    <n v="15998.5"/>
    <n v="95991"/>
    <s v="SHIP REGION 7"/>
  </r>
  <r>
    <n v="902"/>
    <s v="CUSTID 131"/>
    <x v="1"/>
    <x v="2"/>
    <s v="REGION 4"/>
    <x v="1"/>
    <s v="PRODID 11"/>
    <s v="PRODTYPE 1"/>
    <s v="PRODMKT 4"/>
    <n v="21670"/>
    <n v="15169"/>
    <n v="9"/>
    <n v="20586.5"/>
    <n v="185278.5"/>
    <s v="SHIP REGION 4"/>
  </r>
  <r>
    <n v="903"/>
    <s v="CUSTID 188"/>
    <x v="3"/>
    <x v="1"/>
    <s v="REGION 1"/>
    <x v="3"/>
    <s v="PRODID 13"/>
    <s v="PRODTYPE 4"/>
    <s v="PRODMKT 7"/>
    <n v="4269"/>
    <n v="2561.4"/>
    <n v="3"/>
    <n v="3671.34"/>
    <n v="11014.02"/>
    <s v="SHIP REGION 2"/>
  </r>
  <r>
    <n v="904"/>
    <s v="CUSTID 32"/>
    <x v="4"/>
    <x v="1"/>
    <s v="REGION 1"/>
    <x v="1"/>
    <s v="PRODID 7"/>
    <s v="PRODTYPE 1"/>
    <s v="PRODMKT 4"/>
    <n v="19568"/>
    <n v="12327.84"/>
    <n v="6"/>
    <n v="18980.96"/>
    <n v="113885.75999999999"/>
    <s v="SHIP REGION 8"/>
  </r>
  <r>
    <n v="905"/>
    <s v="CUSTID 170"/>
    <x v="3"/>
    <x v="4"/>
    <s v="REGION 2"/>
    <x v="4"/>
    <s v="PRODID 6"/>
    <s v="PRODTYPE 1"/>
    <s v="PRODMKT 1"/>
    <n v="20386"/>
    <n v="14270.2"/>
    <n v="2"/>
    <n v="19774.419999999998"/>
    <n v="39548.839999999997"/>
    <s v="SHIP REGION 8"/>
  </r>
  <r>
    <n v="906"/>
    <s v="CUSTID 38"/>
    <x v="1"/>
    <x v="2"/>
    <s v="REGION 4"/>
    <x v="3"/>
    <s v="PRODID 13"/>
    <s v="PRODTYPE 4"/>
    <s v="PRODMKT 7"/>
    <n v="4269"/>
    <n v="2561.4"/>
    <n v="4"/>
    <n v="4098.24"/>
    <n v="16392.96"/>
    <s v="SHIP REGION 4"/>
  </r>
  <r>
    <n v="907"/>
    <s v="CUSTID 114"/>
    <x v="2"/>
    <x v="0"/>
    <s v="REGION 3"/>
    <x v="4"/>
    <s v="PRODID 5"/>
    <s v="PRODTYPE 3"/>
    <s v="PRODMKT 3"/>
    <n v="16064"/>
    <n v="10762.88"/>
    <n v="5"/>
    <n v="14457.6"/>
    <n v="72288"/>
    <s v="SHIP REGION 6"/>
  </r>
  <r>
    <n v="908"/>
    <s v="CUSTID 124"/>
    <x v="4"/>
    <x v="0"/>
    <s v="REGION 1"/>
    <x v="4"/>
    <s v="PRODID 10"/>
    <s v="PRODTYPE 2"/>
    <s v="PRODMKT 3"/>
    <n v="6690"/>
    <n v="4080.9"/>
    <n v="4"/>
    <n v="6087.9000000000005"/>
    <n v="24351.600000000002"/>
    <s v="SHIP REGION 2"/>
  </r>
  <r>
    <n v="909"/>
    <s v="CUSTID 192"/>
    <x v="0"/>
    <x v="1"/>
    <s v="REGION 1"/>
    <x v="1"/>
    <s v="PRODID 3"/>
    <s v="PRODTYPE 2"/>
    <s v="PRODMKT 2"/>
    <n v="22050"/>
    <n v="15435"/>
    <n v="2"/>
    <n v="19845"/>
    <n v="39690"/>
    <s v="SHIP REGION 8"/>
  </r>
  <r>
    <n v="910"/>
    <s v="CUSTID 155"/>
    <x v="2"/>
    <x v="3"/>
    <s v="REGION 2"/>
    <x v="4"/>
    <s v="PRODID 20"/>
    <s v="PRODTYPE 4"/>
    <s v="PRODMKT 2"/>
    <n v="12004"/>
    <n v="8042.68"/>
    <n v="5"/>
    <n v="11283.76"/>
    <n v="56418.8"/>
    <s v="SHIP REGION 3"/>
  </r>
  <r>
    <n v="911"/>
    <s v="CUSTID 17"/>
    <x v="3"/>
    <x v="4"/>
    <s v="REGION 7"/>
    <x v="2"/>
    <s v="PRODID 19"/>
    <s v="PRODTYPE 1"/>
    <s v="PRODMKT 4"/>
    <n v="9526"/>
    <n v="6572.94"/>
    <n v="2"/>
    <n v="8097.0999999999995"/>
    <n v="16194.199999999999"/>
    <s v="SHIP REGION 8"/>
  </r>
  <r>
    <n v="912"/>
    <s v="CUSTID 141"/>
    <x v="2"/>
    <x v="3"/>
    <s v="REGION 2"/>
    <x v="4"/>
    <s v="PRODID 12"/>
    <s v="PRODTYPE 3"/>
    <s v="PRODMKT 5"/>
    <n v="23078"/>
    <n v="14769.92"/>
    <n v="6"/>
    <n v="22616.44"/>
    <n v="135698.63999999998"/>
    <s v="SHIP REGION 1"/>
  </r>
  <r>
    <n v="913"/>
    <s v="CUSTID 76"/>
    <x v="4"/>
    <x v="2"/>
    <s v="REGION 6"/>
    <x v="2"/>
    <s v="PRODID 8"/>
    <s v="PRODTYPE 3"/>
    <s v="PRODMKT 4"/>
    <n v="2135"/>
    <n v="1174.25"/>
    <n v="6"/>
    <n v="2049.6"/>
    <n v="12297.599999999999"/>
    <s v="SHIP REGION 8"/>
  </r>
  <r>
    <n v="914"/>
    <s v="CUSTID 39"/>
    <x v="4"/>
    <x v="3"/>
    <s v="REGION 1"/>
    <x v="1"/>
    <s v="PRODID 2"/>
    <s v="PRODTYPE 1"/>
    <s v="PRODMKT 1"/>
    <n v="11568"/>
    <n v="8097.6"/>
    <n v="7"/>
    <n v="11105.279999999999"/>
    <n v="77736.959999999992"/>
    <s v="SHIP REGION 6"/>
  </r>
  <r>
    <n v="915"/>
    <s v="CUSTID 145"/>
    <x v="2"/>
    <x v="0"/>
    <s v="REGION 5"/>
    <x v="2"/>
    <s v="PRODID 10"/>
    <s v="PRODTYPE 2"/>
    <s v="PRODMKT 3"/>
    <n v="6690"/>
    <n v="4080.9"/>
    <n v="6"/>
    <n v="5753.4"/>
    <n v="34520.399999999994"/>
    <s v="SHIP REGION 7"/>
  </r>
  <r>
    <n v="916"/>
    <s v="CUSTID 154"/>
    <x v="2"/>
    <x v="2"/>
    <s v="REGION 5"/>
    <x v="1"/>
    <s v="PRODID 20"/>
    <s v="PRODTYPE 4"/>
    <s v="PRODMKT 2"/>
    <n v="12004"/>
    <n v="8042.68"/>
    <n v="4"/>
    <n v="11523.84"/>
    <n v="46095.360000000001"/>
    <s v="SHIP REGION 5"/>
  </r>
  <r>
    <n v="917"/>
    <s v="CUSTID 91"/>
    <x v="1"/>
    <x v="3"/>
    <s v="REGION 7"/>
    <x v="1"/>
    <s v="PRODID 9"/>
    <s v="PRODTYPE 2"/>
    <s v="PRODMKT 5"/>
    <n v="3263"/>
    <n v="2186.21"/>
    <n v="8"/>
    <n v="3099.85"/>
    <n v="24798.799999999999"/>
    <s v="SHIP REGION 6"/>
  </r>
  <r>
    <n v="918"/>
    <s v="CUSTID 129"/>
    <x v="0"/>
    <x v="3"/>
    <s v="REGION 8"/>
    <x v="4"/>
    <s v="PRODID 20"/>
    <s v="PRODTYPE 4"/>
    <s v="PRODMKT 2"/>
    <n v="12004"/>
    <n v="8042.68"/>
    <n v="5"/>
    <n v="11283.76"/>
    <n v="56418.8"/>
    <s v="SHIP REGION 3"/>
  </r>
  <r>
    <n v="919"/>
    <s v="CUSTID 43"/>
    <x v="2"/>
    <x v="4"/>
    <s v="REGION 4"/>
    <x v="4"/>
    <s v="PRODID 16"/>
    <s v="PRODTYPE 2"/>
    <s v="PRODMKT 3"/>
    <n v="13223"/>
    <n v="8991.64"/>
    <n v="4"/>
    <n v="12694.08"/>
    <n v="50776.32"/>
    <s v="SHIP REGION 1"/>
  </r>
  <r>
    <n v="920"/>
    <s v="CUSTID 79"/>
    <x v="4"/>
    <x v="0"/>
    <s v="REGION 6"/>
    <x v="2"/>
    <s v="PRODID 3"/>
    <s v="PRODTYPE 2"/>
    <s v="PRODMKT 2"/>
    <n v="22050"/>
    <n v="15435"/>
    <n v="3"/>
    <n v="19624.5"/>
    <n v="58873.5"/>
    <s v="SHIP REGION 7"/>
  </r>
  <r>
    <n v="921"/>
    <s v="CUSTID 134"/>
    <x v="1"/>
    <x v="2"/>
    <s v="REGION 5"/>
    <x v="4"/>
    <s v="PRODID 8"/>
    <s v="PRODTYPE 3"/>
    <s v="PRODMKT 4"/>
    <n v="2135"/>
    <n v="1174.25"/>
    <n v="2"/>
    <n v="1857.45"/>
    <n v="3714.9"/>
    <s v="SHIP REGION 1"/>
  </r>
  <r>
    <n v="922"/>
    <s v="CUSTID 175"/>
    <x v="2"/>
    <x v="0"/>
    <s v="REGION 5"/>
    <x v="4"/>
    <s v="PRODID 1"/>
    <s v="PRODTYPE 1"/>
    <s v="PRODMKT 3"/>
    <n v="16325"/>
    <n v="10611.25"/>
    <n v="7"/>
    <n v="15019"/>
    <n v="105133"/>
    <s v="SHIP REGION 7"/>
  </r>
  <r>
    <n v="923"/>
    <s v="CUSTID 64"/>
    <x v="4"/>
    <x v="2"/>
    <s v="REGION 6"/>
    <x v="2"/>
    <s v="PRODID 1"/>
    <s v="PRODTYPE 1"/>
    <s v="PRODMKT 3"/>
    <n v="16325"/>
    <n v="10611.25"/>
    <n v="5"/>
    <n v="14692.5"/>
    <n v="73462.5"/>
    <s v="SHIP REGION 5"/>
  </r>
  <r>
    <n v="924"/>
    <s v="CUSTID 135"/>
    <x v="1"/>
    <x v="1"/>
    <s v="REGION 7"/>
    <x v="3"/>
    <s v="PRODID 17"/>
    <s v="PRODTYPE 1"/>
    <s v="PRODMKT 3"/>
    <n v="18971"/>
    <n v="11762.02"/>
    <n v="8"/>
    <n v="18781.29"/>
    <n v="150250.32"/>
    <s v="SHIP REGION 5"/>
  </r>
  <r>
    <n v="925"/>
    <s v="CUSTID 162"/>
    <x v="0"/>
    <x v="0"/>
    <s v="REGION 5"/>
    <x v="3"/>
    <s v="PRODID 1"/>
    <s v="PRODTYPE 1"/>
    <s v="PRODMKT 3"/>
    <n v="16325"/>
    <n v="10611.25"/>
    <n v="1"/>
    <n v="14366"/>
    <n v="14366"/>
    <s v="SHIP REGION 4"/>
  </r>
  <r>
    <n v="926"/>
    <s v="CUSTID 117"/>
    <x v="2"/>
    <x v="4"/>
    <s v="REGION 2"/>
    <x v="3"/>
    <s v="PRODID 8"/>
    <s v="PRODTYPE 3"/>
    <s v="PRODMKT 4"/>
    <n v="2135"/>
    <n v="1174.25"/>
    <n v="4"/>
    <n v="1985.55"/>
    <n v="7942.2"/>
    <s v="SHIP REGION 5"/>
  </r>
  <r>
    <n v="927"/>
    <s v="CUSTID 30"/>
    <x v="2"/>
    <x v="4"/>
    <s v="REGION 7"/>
    <x v="2"/>
    <s v="PRODID 5"/>
    <s v="PRODTYPE 3"/>
    <s v="PRODMKT 3"/>
    <n v="16064"/>
    <n v="10762.88"/>
    <n v="3"/>
    <n v="14296.960000000001"/>
    <n v="42890.880000000005"/>
    <s v="SHIP REGION 2"/>
  </r>
  <r>
    <n v="928"/>
    <s v="CUSTID 97"/>
    <x v="2"/>
    <x v="4"/>
    <s v="REGION 8"/>
    <x v="2"/>
    <s v="PRODID 7"/>
    <s v="PRODTYPE 1"/>
    <s v="PRODMKT 4"/>
    <n v="19568"/>
    <n v="12327.84"/>
    <n v="7"/>
    <n v="18589.599999999999"/>
    <n v="130127.19999999998"/>
    <s v="SHIP REGION 2"/>
  </r>
  <r>
    <n v="929"/>
    <s v="CUSTID 156"/>
    <x v="0"/>
    <x v="3"/>
    <s v="REGION 2"/>
    <x v="1"/>
    <s v="PRODID 6"/>
    <s v="PRODTYPE 1"/>
    <s v="PRODMKT 1"/>
    <n v="20386"/>
    <n v="14270.2"/>
    <n v="1"/>
    <n v="19366.7"/>
    <n v="19366.7"/>
    <s v="SHIP REGION 4"/>
  </r>
  <r>
    <n v="930"/>
    <s v="CUSTID 79"/>
    <x v="4"/>
    <x v="0"/>
    <s v="REGION 6"/>
    <x v="4"/>
    <s v="PRODID 6"/>
    <s v="PRODTYPE 1"/>
    <s v="PRODMKT 1"/>
    <n v="20386"/>
    <n v="14270.2"/>
    <n v="2"/>
    <n v="17328.099999999999"/>
    <n v="34656.199999999997"/>
    <s v="SHIP REGION 8"/>
  </r>
  <r>
    <n v="931"/>
    <s v="CUSTID 170"/>
    <x v="3"/>
    <x v="4"/>
    <s v="REGION 2"/>
    <x v="3"/>
    <s v="PRODID 11"/>
    <s v="PRODTYPE 1"/>
    <s v="PRODMKT 4"/>
    <n v="21670"/>
    <n v="15169"/>
    <n v="3"/>
    <n v="19936.400000000001"/>
    <n v="59809.200000000004"/>
    <s v="SHIP REGION 2"/>
  </r>
  <r>
    <n v="932"/>
    <s v="CUSTID 65"/>
    <x v="2"/>
    <x v="3"/>
    <s v="REGION 1"/>
    <x v="4"/>
    <s v="PRODID 19"/>
    <s v="PRODTYPE 1"/>
    <s v="PRODMKT 4"/>
    <n v="9526"/>
    <n v="6572.94"/>
    <n v="7"/>
    <n v="8668.66"/>
    <n v="60680.619999999995"/>
    <s v="SHIP REGION 2"/>
  </r>
  <r>
    <n v="933"/>
    <s v="CUSTID 170"/>
    <x v="3"/>
    <x v="4"/>
    <s v="REGION 2"/>
    <x v="3"/>
    <s v="PRODID 10"/>
    <s v="PRODTYPE 2"/>
    <s v="PRODMKT 3"/>
    <n v="6690"/>
    <n v="4080.9"/>
    <n v="2"/>
    <n v="5954.1"/>
    <n v="11908.2"/>
    <s v="SHIP REGION 3"/>
  </r>
  <r>
    <n v="934"/>
    <s v="CUSTID 62"/>
    <x v="4"/>
    <x v="2"/>
    <s v="REGION 8"/>
    <x v="3"/>
    <s v="PRODID 5"/>
    <s v="PRODTYPE 3"/>
    <s v="PRODMKT 3"/>
    <n v="16064"/>
    <n v="10762.88"/>
    <n v="2"/>
    <n v="15100.16"/>
    <n v="30200.32"/>
    <s v="SHIP REGION 1"/>
  </r>
  <r>
    <n v="935"/>
    <s v="CUSTID 186"/>
    <x v="4"/>
    <x v="0"/>
    <s v="REGION 7"/>
    <x v="2"/>
    <s v="PRODID 2"/>
    <s v="PRODTYPE 1"/>
    <s v="PRODMKT 1"/>
    <n v="11568"/>
    <n v="8097.6"/>
    <n v="3"/>
    <n v="10411.200000000001"/>
    <n v="31233.600000000002"/>
    <s v="SHIP REGION 3"/>
  </r>
  <r>
    <n v="936"/>
    <s v="CUSTID 156"/>
    <x v="0"/>
    <x v="3"/>
    <s v="REGION 2"/>
    <x v="4"/>
    <s v="PRODID 9"/>
    <s v="PRODTYPE 2"/>
    <s v="PRODMKT 5"/>
    <n v="3263"/>
    <n v="2186.21"/>
    <n v="1"/>
    <n v="2936.7000000000003"/>
    <n v="2936.7000000000003"/>
    <s v="SHIP REGION 6"/>
  </r>
  <r>
    <n v="937"/>
    <s v="CUSTID 7"/>
    <x v="4"/>
    <x v="4"/>
    <s v="REGION 2"/>
    <x v="4"/>
    <s v="PRODID 2"/>
    <s v="PRODTYPE 1"/>
    <s v="PRODMKT 1"/>
    <n v="11568"/>
    <n v="8097.6"/>
    <n v="4"/>
    <n v="9832.7999999999993"/>
    <n v="39331.199999999997"/>
    <s v="SHIP REGION 6"/>
  </r>
  <r>
    <n v="938"/>
    <s v="CUSTID 138"/>
    <x v="2"/>
    <x v="0"/>
    <s v="REGION 8"/>
    <x v="1"/>
    <s v="PRODID 20"/>
    <s v="PRODTYPE 4"/>
    <s v="PRODMKT 2"/>
    <n v="12004"/>
    <n v="8042.68"/>
    <n v="8"/>
    <n v="11643.88"/>
    <n v="93151.039999999994"/>
    <s v="SHIP REGION 5"/>
  </r>
  <r>
    <n v="939"/>
    <s v="CUSTID 69"/>
    <x v="0"/>
    <x v="2"/>
    <s v="REGION 8"/>
    <x v="2"/>
    <s v="PRODID 3"/>
    <s v="PRODTYPE 2"/>
    <s v="PRODMKT 2"/>
    <n v="22050"/>
    <n v="15435"/>
    <n v="2"/>
    <n v="19404"/>
    <n v="38808"/>
    <s v="SHIP REGION 7"/>
  </r>
  <r>
    <n v="940"/>
    <s v="CUSTID 68"/>
    <x v="2"/>
    <x v="3"/>
    <s v="REGION 7"/>
    <x v="2"/>
    <s v="PRODID 2"/>
    <s v="PRODTYPE 1"/>
    <s v="PRODMKT 1"/>
    <n v="11568"/>
    <n v="8097.6"/>
    <n v="7"/>
    <n v="10295.52"/>
    <n v="72068.639999999999"/>
    <s v="SHIP REGION 2"/>
  </r>
  <r>
    <n v="941"/>
    <s v="CUSTID 23"/>
    <x v="3"/>
    <x v="0"/>
    <s v="REGION 4"/>
    <x v="1"/>
    <s v="PRODID 1"/>
    <s v="PRODTYPE 1"/>
    <s v="PRODMKT 3"/>
    <n v="16325"/>
    <n v="10611.25"/>
    <n v="4"/>
    <n v="14202.75"/>
    <n v="56811"/>
    <s v="SHIP REGION 8"/>
  </r>
  <r>
    <n v="942"/>
    <s v="CUSTID 74"/>
    <x v="1"/>
    <x v="4"/>
    <s v="REGION 3"/>
    <x v="1"/>
    <s v="PRODID 19"/>
    <s v="PRODTYPE 1"/>
    <s v="PRODMKT 4"/>
    <n v="9526"/>
    <n v="6572.94"/>
    <n v="3"/>
    <n v="8478.14"/>
    <n v="25434.42"/>
    <s v="SHIP REGION 4"/>
  </r>
  <r>
    <n v="943"/>
    <s v="CUSTID 103"/>
    <x v="3"/>
    <x v="4"/>
    <s v="REGION 8"/>
    <x v="1"/>
    <s v="PRODID 5"/>
    <s v="PRODTYPE 3"/>
    <s v="PRODMKT 3"/>
    <n v="16064"/>
    <n v="10762.88"/>
    <n v="9"/>
    <n v="15742.72"/>
    <n v="141684.47999999998"/>
    <s v="SHIP REGION 6"/>
  </r>
  <r>
    <n v="944"/>
    <s v="CUSTID 198"/>
    <x v="1"/>
    <x v="4"/>
    <s v="REGION 4"/>
    <x v="1"/>
    <s v="PRODID 17"/>
    <s v="PRODTYPE 1"/>
    <s v="PRODMKT 3"/>
    <n v="18971"/>
    <n v="11762.02"/>
    <n v="1"/>
    <n v="16694.48"/>
    <n v="16694.48"/>
    <s v="SHIP REGION 3"/>
  </r>
  <r>
    <n v="945"/>
    <s v="CUSTID 150"/>
    <x v="2"/>
    <x v="1"/>
    <s v="REGION 6"/>
    <x v="4"/>
    <s v="PRODID 13"/>
    <s v="PRODTYPE 4"/>
    <s v="PRODMKT 7"/>
    <n v="4269"/>
    <n v="2561.4"/>
    <n v="2"/>
    <n v="3927.48"/>
    <n v="7854.96"/>
    <s v="SHIP REGION 1"/>
  </r>
  <r>
    <n v="946"/>
    <s v="CUSTID 148"/>
    <x v="1"/>
    <x v="2"/>
    <s v="REGION 8"/>
    <x v="2"/>
    <s v="PRODID 20"/>
    <s v="PRODTYPE 4"/>
    <s v="PRODMKT 2"/>
    <n v="12004"/>
    <n v="8042.68"/>
    <n v="5"/>
    <n v="11163.72"/>
    <n v="55818.6"/>
    <s v="SHIP REGION 7"/>
  </r>
  <r>
    <n v="947"/>
    <s v="CUSTID 119"/>
    <x v="2"/>
    <x v="0"/>
    <s v="REGION 7"/>
    <x v="4"/>
    <s v="PRODID 12"/>
    <s v="PRODTYPE 3"/>
    <s v="PRODMKT 5"/>
    <n v="23078"/>
    <n v="14769.92"/>
    <n v="9"/>
    <n v="19847.079999999998"/>
    <n v="178623.71999999997"/>
    <s v="SHIP REGION 4"/>
  </r>
  <r>
    <n v="948"/>
    <s v="CUSTID 52"/>
    <x v="1"/>
    <x v="4"/>
    <s v="REGION 2"/>
    <x v="2"/>
    <s v="PRODID 10"/>
    <s v="PRODTYPE 2"/>
    <s v="PRODMKT 3"/>
    <n v="6690"/>
    <n v="4080.9"/>
    <n v="5"/>
    <n v="6556.2"/>
    <n v="32781"/>
    <s v="SHIP REGION 4"/>
  </r>
  <r>
    <n v="949"/>
    <s v="CUSTID 115"/>
    <x v="4"/>
    <x v="2"/>
    <s v="REGION 4"/>
    <x v="3"/>
    <s v="PRODID 3"/>
    <s v="PRODTYPE 2"/>
    <s v="PRODMKT 2"/>
    <n v="22050"/>
    <n v="15435"/>
    <n v="8"/>
    <n v="20727"/>
    <n v="165816"/>
    <s v="SHIP REGION 6"/>
  </r>
  <r>
    <n v="950"/>
    <s v="CUSTID 29"/>
    <x v="1"/>
    <x v="4"/>
    <s v="REGION 3"/>
    <x v="4"/>
    <s v="PRODID 15"/>
    <s v="PRODTYPE 4"/>
    <s v="PRODMKT 5"/>
    <n v="10590"/>
    <n v="6671.7"/>
    <n v="4"/>
    <n v="10166.4"/>
    <n v="40665.599999999999"/>
    <s v="SHIP REGION 2"/>
  </r>
  <r>
    <n v="951"/>
    <s v="CUSTID 14"/>
    <x v="0"/>
    <x v="3"/>
    <s v="REGION 2"/>
    <x v="3"/>
    <s v="PRODID 4"/>
    <s v="PRODTYPE 4"/>
    <s v="PRODMKT 1"/>
    <n v="8989"/>
    <n v="5663.07"/>
    <n v="7"/>
    <n v="8719.33"/>
    <n v="61035.31"/>
    <s v="SHIP REGION 2"/>
  </r>
  <r>
    <n v="952"/>
    <s v="CUSTID 63"/>
    <x v="0"/>
    <x v="1"/>
    <s v="REGION 3"/>
    <x v="2"/>
    <s v="PRODID 19"/>
    <s v="PRODTYPE 1"/>
    <s v="PRODMKT 4"/>
    <n v="9526"/>
    <n v="6572.94"/>
    <n v="7"/>
    <n v="8763.92"/>
    <n v="61347.44"/>
    <s v="SHIP REGION 8"/>
  </r>
  <r>
    <n v="953"/>
    <s v="CUSTID 159"/>
    <x v="4"/>
    <x v="4"/>
    <s v="REGION 2"/>
    <x v="3"/>
    <s v="PRODID 3"/>
    <s v="PRODTYPE 2"/>
    <s v="PRODMKT 2"/>
    <n v="22050"/>
    <n v="15435"/>
    <n v="2"/>
    <n v="19183.5"/>
    <n v="38367"/>
    <s v="SHIP REGION 1"/>
  </r>
  <r>
    <n v="954"/>
    <s v="CUSTID 66"/>
    <x v="1"/>
    <x v="1"/>
    <s v="REGION 2"/>
    <x v="3"/>
    <s v="PRODID 2"/>
    <s v="PRODTYPE 1"/>
    <s v="PRODMKT 1"/>
    <n v="11568"/>
    <n v="8097.6"/>
    <n v="6"/>
    <n v="10526.880000000001"/>
    <n v="63161.280000000006"/>
    <s v="SHIP REGION 8"/>
  </r>
  <r>
    <n v="955"/>
    <s v="CUSTID 79"/>
    <x v="4"/>
    <x v="0"/>
    <s v="REGION 6"/>
    <x v="3"/>
    <s v="PRODID 13"/>
    <s v="PRODTYPE 4"/>
    <s v="PRODMKT 7"/>
    <n v="4269"/>
    <n v="2561.4"/>
    <n v="2"/>
    <n v="3884.79"/>
    <n v="7769.58"/>
    <s v="SHIP REGION 6"/>
  </r>
  <r>
    <n v="956"/>
    <s v="CUSTID 198"/>
    <x v="1"/>
    <x v="4"/>
    <s v="REGION 4"/>
    <x v="4"/>
    <s v="PRODID 10"/>
    <s v="PRODTYPE 2"/>
    <s v="PRODMKT 3"/>
    <n v="6690"/>
    <n v="4080.9"/>
    <n v="1"/>
    <n v="5753.4"/>
    <n v="5753.4"/>
    <s v="SHIP REGION 6"/>
  </r>
  <r>
    <n v="957"/>
    <s v="CUSTID 150"/>
    <x v="2"/>
    <x v="1"/>
    <s v="REGION 6"/>
    <x v="4"/>
    <s v="PRODID 10"/>
    <s v="PRODTYPE 2"/>
    <s v="PRODMKT 3"/>
    <n v="6690"/>
    <n v="4080.9"/>
    <n v="7"/>
    <n v="6087.9000000000005"/>
    <n v="42615.3"/>
    <s v="SHIP REGION 8"/>
  </r>
  <r>
    <n v="958"/>
    <s v="CUSTID 32"/>
    <x v="4"/>
    <x v="1"/>
    <s v="REGION 1"/>
    <x v="3"/>
    <s v="PRODID 18"/>
    <s v="PRODTYPE 4"/>
    <s v="PRODMKT 5"/>
    <n v="24315"/>
    <n v="14589"/>
    <n v="4"/>
    <n v="23342.399999999998"/>
    <n v="93369.599999999991"/>
    <s v="SHIP REGION 5"/>
  </r>
  <r>
    <n v="959"/>
    <s v="CUSTID 55"/>
    <x v="3"/>
    <x v="0"/>
    <s v="REGION 6"/>
    <x v="4"/>
    <s v="PRODID 7"/>
    <s v="PRODTYPE 1"/>
    <s v="PRODMKT 4"/>
    <n v="19568"/>
    <n v="12327.84"/>
    <n v="4"/>
    <n v="19372.32"/>
    <n v="77489.279999999999"/>
    <s v="SHIP REGION 3"/>
  </r>
  <r>
    <n v="960"/>
    <s v="CUSTID 106"/>
    <x v="4"/>
    <x v="2"/>
    <s v="REGION 5"/>
    <x v="2"/>
    <s v="PRODID 16"/>
    <s v="PRODTYPE 2"/>
    <s v="PRODMKT 3"/>
    <n v="13223"/>
    <n v="8991.64"/>
    <n v="2"/>
    <n v="12826.31"/>
    <n v="25652.62"/>
    <s v="SHIP REGION 3"/>
  </r>
  <r>
    <n v="961"/>
    <s v="CUSTID 116"/>
    <x v="4"/>
    <x v="3"/>
    <s v="REGION 1"/>
    <x v="2"/>
    <s v="PRODID 11"/>
    <s v="PRODTYPE 1"/>
    <s v="PRODMKT 4"/>
    <n v="21670"/>
    <n v="15169"/>
    <n v="1"/>
    <n v="20369.8"/>
    <n v="20369.8"/>
    <s v="SHIP REGION 3"/>
  </r>
  <r>
    <n v="962"/>
    <s v="CUSTID 9"/>
    <x v="3"/>
    <x v="0"/>
    <s v="REGION 5"/>
    <x v="1"/>
    <s v="PRODID 3"/>
    <s v="PRODTYPE 2"/>
    <s v="PRODMKT 2"/>
    <n v="22050"/>
    <n v="15435"/>
    <n v="6"/>
    <n v="21388.5"/>
    <n v="128331"/>
    <s v="SHIP REGION 2"/>
  </r>
  <r>
    <n v="963"/>
    <s v="CUSTID 74"/>
    <x v="1"/>
    <x v="4"/>
    <s v="REGION 3"/>
    <x v="3"/>
    <s v="PRODID 14"/>
    <s v="PRODTYPE 1"/>
    <s v="PRODMKT 3"/>
    <n v="24110"/>
    <n v="16153.7"/>
    <n v="4"/>
    <n v="21216.799999999999"/>
    <n v="84867.199999999997"/>
    <s v="SHIP REGION 4"/>
  </r>
  <r>
    <n v="964"/>
    <s v="CUSTID 23"/>
    <x v="3"/>
    <x v="0"/>
    <s v="REGION 4"/>
    <x v="2"/>
    <s v="PRODID 6"/>
    <s v="PRODTYPE 1"/>
    <s v="PRODMKT 1"/>
    <n v="20386"/>
    <n v="14270.2"/>
    <n v="1"/>
    <n v="18143.54"/>
    <n v="18143.54"/>
    <s v="SHIP REGION 8"/>
  </r>
  <r>
    <n v="965"/>
    <s v="CUSTID 167"/>
    <x v="0"/>
    <x v="4"/>
    <s v="REGION 4"/>
    <x v="2"/>
    <s v="PRODID 12"/>
    <s v="PRODTYPE 3"/>
    <s v="PRODMKT 5"/>
    <n v="23078"/>
    <n v="14769.92"/>
    <n v="5"/>
    <n v="19847.079999999998"/>
    <n v="99235.4"/>
    <s v="SHIP REGION 2"/>
  </r>
  <r>
    <n v="966"/>
    <s v="CUSTID 174"/>
    <x v="4"/>
    <x v="2"/>
    <s v="REGION 2"/>
    <x v="4"/>
    <s v="PRODID 13"/>
    <s v="PRODTYPE 4"/>
    <s v="PRODMKT 7"/>
    <n v="4269"/>
    <n v="2561.4"/>
    <n v="6"/>
    <n v="3884.79"/>
    <n v="23308.739999999998"/>
    <s v="SHIP REGION 3"/>
  </r>
  <r>
    <n v="967"/>
    <s v="CUSTID 50"/>
    <x v="0"/>
    <x v="2"/>
    <s v="REGION 8"/>
    <x v="4"/>
    <s v="PRODID 6"/>
    <s v="PRODTYPE 1"/>
    <s v="PRODMKT 1"/>
    <n v="20386"/>
    <n v="14270.2"/>
    <n v="6"/>
    <n v="18958.98"/>
    <n v="113753.88"/>
    <s v="SHIP REGION 3"/>
  </r>
  <r>
    <n v="968"/>
    <s v="CUSTID 114"/>
    <x v="2"/>
    <x v="0"/>
    <s v="REGION 3"/>
    <x v="1"/>
    <s v="PRODID 9"/>
    <s v="PRODTYPE 2"/>
    <s v="PRODMKT 5"/>
    <n v="3263"/>
    <n v="2186.21"/>
    <n v="5"/>
    <n v="2871.44"/>
    <n v="14357.2"/>
    <s v="SHIP REGION 3"/>
  </r>
  <r>
    <n v="969"/>
    <s v="CUSTID 193"/>
    <x v="2"/>
    <x v="0"/>
    <s v="REGION 2"/>
    <x v="3"/>
    <s v="PRODID 2"/>
    <s v="PRODTYPE 1"/>
    <s v="PRODMKT 1"/>
    <n v="11568"/>
    <n v="8097.6"/>
    <n v="2"/>
    <n v="10758.24"/>
    <n v="21516.48"/>
    <s v="SHIP REGION 2"/>
  </r>
  <r>
    <n v="970"/>
    <s v="CUSTID 30"/>
    <x v="2"/>
    <x v="4"/>
    <s v="REGION 7"/>
    <x v="2"/>
    <s v="PRODID 10"/>
    <s v="PRODTYPE 2"/>
    <s v="PRODMKT 3"/>
    <n v="6690"/>
    <n v="4080.9"/>
    <n v="4"/>
    <n v="5686.5"/>
    <n v="22746"/>
    <s v="SHIP REGION 4"/>
  </r>
  <r>
    <n v="971"/>
    <s v="CUSTID 105"/>
    <x v="2"/>
    <x v="1"/>
    <s v="REGION 2"/>
    <x v="3"/>
    <s v="PRODID 9"/>
    <s v="PRODTYPE 2"/>
    <s v="PRODMKT 5"/>
    <n v="3263"/>
    <n v="2186.21"/>
    <n v="7"/>
    <n v="3197.74"/>
    <n v="22384.18"/>
    <s v="SHIP REGION 2"/>
  </r>
  <r>
    <n v="972"/>
    <s v="CUSTID 182"/>
    <x v="0"/>
    <x v="0"/>
    <s v="REGION 3"/>
    <x v="2"/>
    <s v="PRODID 19"/>
    <s v="PRODTYPE 1"/>
    <s v="PRODMKT 4"/>
    <n v="9526"/>
    <n v="6572.94"/>
    <n v="4"/>
    <n v="9240.2199999999993"/>
    <n v="36960.879999999997"/>
    <s v="SHIP REGION 8"/>
  </r>
  <r>
    <n v="973"/>
    <s v="CUSTID 169"/>
    <x v="0"/>
    <x v="2"/>
    <s v="REGION 1"/>
    <x v="3"/>
    <s v="PRODID 12"/>
    <s v="PRODTYPE 3"/>
    <s v="PRODMKT 5"/>
    <n v="23078"/>
    <n v="14769.92"/>
    <n v="1"/>
    <n v="20308.64"/>
    <n v="20308.64"/>
    <s v="SHIP REGION 7"/>
  </r>
  <r>
    <n v="974"/>
    <s v="CUSTID 118"/>
    <x v="0"/>
    <x v="4"/>
    <s v="REGION 6"/>
    <x v="2"/>
    <s v="PRODID 11"/>
    <s v="PRODTYPE 1"/>
    <s v="PRODMKT 4"/>
    <n v="21670"/>
    <n v="15169"/>
    <n v="9"/>
    <n v="19286.3"/>
    <n v="173576.69999999998"/>
    <s v="SHIP REGION 3"/>
  </r>
  <r>
    <n v="975"/>
    <s v="CUSTID 7"/>
    <x v="4"/>
    <x v="4"/>
    <s v="REGION 2"/>
    <x v="1"/>
    <s v="PRODID 1"/>
    <s v="PRODTYPE 1"/>
    <s v="PRODMKT 3"/>
    <n v="16325"/>
    <n v="10611.25"/>
    <n v="8"/>
    <n v="13876.25"/>
    <n v="111010"/>
    <s v="SHIP REGION 2"/>
  </r>
  <r>
    <n v="976"/>
    <s v="CUSTID 177"/>
    <x v="2"/>
    <x v="4"/>
    <s v="REGION 7"/>
    <x v="4"/>
    <s v="PRODID 16"/>
    <s v="PRODTYPE 2"/>
    <s v="PRODMKT 3"/>
    <n v="13223"/>
    <n v="8991.64"/>
    <n v="9"/>
    <n v="11239.55"/>
    <n v="101155.95"/>
    <s v="SHIP REGION 4"/>
  </r>
  <r>
    <n v="977"/>
    <s v="CUSTID 21"/>
    <x v="4"/>
    <x v="0"/>
    <s v="REGION 1"/>
    <x v="4"/>
    <s v="PRODID 13"/>
    <s v="PRODTYPE 4"/>
    <s v="PRODMKT 7"/>
    <n v="4269"/>
    <n v="2561.4"/>
    <n v="2"/>
    <n v="3842.1"/>
    <n v="7684.2"/>
    <s v="SHIP REGION 4"/>
  </r>
  <r>
    <n v="978"/>
    <s v="CUSTID 100"/>
    <x v="0"/>
    <x v="2"/>
    <s v="REGION 2"/>
    <x v="2"/>
    <s v="PRODID 3"/>
    <s v="PRODTYPE 2"/>
    <s v="PRODMKT 2"/>
    <n v="22050"/>
    <n v="15435"/>
    <n v="2"/>
    <n v="20727"/>
    <n v="41454"/>
    <s v="SHIP REGION 6"/>
  </r>
  <r>
    <n v="979"/>
    <s v="CUSTID 87"/>
    <x v="0"/>
    <x v="0"/>
    <s v="REGION 3"/>
    <x v="2"/>
    <s v="PRODID 8"/>
    <s v="PRODTYPE 3"/>
    <s v="PRODMKT 4"/>
    <n v="2135"/>
    <n v="1174.25"/>
    <n v="7"/>
    <n v="1857.45"/>
    <n v="13002.15"/>
    <s v="SHIP REGION 7"/>
  </r>
  <r>
    <n v="980"/>
    <s v="CUSTID 177"/>
    <x v="2"/>
    <x v="4"/>
    <s v="REGION 7"/>
    <x v="1"/>
    <s v="PRODID 20"/>
    <s v="PRODTYPE 4"/>
    <s v="PRODMKT 2"/>
    <n v="12004"/>
    <n v="8042.68"/>
    <n v="8"/>
    <n v="11643.88"/>
    <n v="93151.039999999994"/>
    <s v="SHIP REGION 4"/>
  </r>
  <r>
    <n v="981"/>
    <s v="CUSTID 119"/>
    <x v="2"/>
    <x v="0"/>
    <s v="REGION 7"/>
    <x v="2"/>
    <s v="PRODID 2"/>
    <s v="PRODTYPE 1"/>
    <s v="PRODMKT 1"/>
    <n v="11568"/>
    <n v="8097.6"/>
    <n v="1"/>
    <n v="10642.560000000001"/>
    <n v="10642.560000000001"/>
    <s v="SHIP REGION 7"/>
  </r>
  <r>
    <n v="982"/>
    <s v="CUSTID 127"/>
    <x v="3"/>
    <x v="2"/>
    <s v="REGION 3"/>
    <x v="1"/>
    <s v="PRODID 5"/>
    <s v="PRODTYPE 3"/>
    <s v="PRODMKT 3"/>
    <n v="16064"/>
    <n v="10762.88"/>
    <n v="5"/>
    <n v="14939.519999999999"/>
    <n v="74697.599999999991"/>
    <s v="SHIP REGION 2"/>
  </r>
  <r>
    <n v="983"/>
    <s v="CUSTID 86"/>
    <x v="4"/>
    <x v="4"/>
    <s v="REGION 3"/>
    <x v="4"/>
    <s v="PRODID 15"/>
    <s v="PRODTYPE 4"/>
    <s v="PRODMKT 5"/>
    <n v="10590"/>
    <n v="6671.7"/>
    <n v="2"/>
    <n v="9848.6999999999989"/>
    <n v="19697.399999999998"/>
    <s v="SHIP REGION 5"/>
  </r>
  <r>
    <n v="984"/>
    <s v="CUSTID 160"/>
    <x v="1"/>
    <x v="0"/>
    <s v="REGION 1"/>
    <x v="2"/>
    <s v="PRODID 14"/>
    <s v="PRODTYPE 1"/>
    <s v="PRODMKT 3"/>
    <n v="24110"/>
    <n v="16153.7"/>
    <n v="3"/>
    <n v="20975.7"/>
    <n v="62927.100000000006"/>
    <s v="SHIP REGION 5"/>
  </r>
  <r>
    <n v="985"/>
    <s v="CUSTID 185"/>
    <x v="1"/>
    <x v="2"/>
    <s v="REGION 6"/>
    <x v="3"/>
    <s v="PRODID 9"/>
    <s v="PRODTYPE 2"/>
    <s v="PRODMKT 5"/>
    <n v="3263"/>
    <n v="2186.21"/>
    <n v="2"/>
    <n v="2936.7000000000003"/>
    <n v="5873.4000000000005"/>
    <s v="SHIP REGION 1"/>
  </r>
  <r>
    <n v="986"/>
    <s v="CUSTID 128"/>
    <x v="1"/>
    <x v="1"/>
    <s v="REGION 1"/>
    <x v="2"/>
    <s v="PRODID 4"/>
    <s v="PRODTYPE 4"/>
    <s v="PRODMKT 1"/>
    <n v="8989"/>
    <n v="5663.07"/>
    <n v="4"/>
    <n v="8269.880000000001"/>
    <n v="33079.520000000004"/>
    <s v="SHIP REGION 4"/>
  </r>
  <r>
    <n v="987"/>
    <s v="CUSTID 127"/>
    <x v="3"/>
    <x v="2"/>
    <s v="REGION 3"/>
    <x v="2"/>
    <s v="PRODID 12"/>
    <s v="PRODTYPE 3"/>
    <s v="PRODMKT 5"/>
    <n v="23078"/>
    <n v="14769.92"/>
    <n v="8"/>
    <n v="22847.22"/>
    <n v="182777.76"/>
    <s v="SHIP REGION 4"/>
  </r>
  <r>
    <n v="988"/>
    <s v="CUSTID 125"/>
    <x v="0"/>
    <x v="3"/>
    <s v="REGION 8"/>
    <x v="4"/>
    <s v="PRODID 5"/>
    <s v="PRODTYPE 3"/>
    <s v="PRODMKT 3"/>
    <n v="16064"/>
    <n v="10762.88"/>
    <n v="3"/>
    <n v="14778.880000000001"/>
    <n v="44336.639999999999"/>
    <s v="SHIP REGION 4"/>
  </r>
  <r>
    <n v="989"/>
    <s v="CUSTID 148"/>
    <x v="1"/>
    <x v="2"/>
    <s v="REGION 8"/>
    <x v="3"/>
    <s v="PRODID 10"/>
    <s v="PRODTYPE 2"/>
    <s v="PRODMKT 3"/>
    <n v="6690"/>
    <n v="4080.9"/>
    <n v="6"/>
    <n v="5820.3"/>
    <n v="34921.800000000003"/>
    <s v="SHIP REGION 5"/>
  </r>
  <r>
    <n v="990"/>
    <s v="CUSTID 139"/>
    <x v="4"/>
    <x v="3"/>
    <s v="REGION 8"/>
    <x v="4"/>
    <s v="PRODID 14"/>
    <s v="PRODTYPE 1"/>
    <s v="PRODMKT 3"/>
    <n v="24110"/>
    <n v="16153.7"/>
    <n v="9"/>
    <n v="23868.9"/>
    <n v="214820.1"/>
    <s v="SHIP REGION 1"/>
  </r>
  <r>
    <n v="991"/>
    <s v="CUSTID 176"/>
    <x v="2"/>
    <x v="3"/>
    <s v="REGION 7"/>
    <x v="1"/>
    <s v="PRODID 20"/>
    <s v="PRODTYPE 4"/>
    <s v="PRODMKT 2"/>
    <n v="12004"/>
    <n v="8042.68"/>
    <n v="3"/>
    <n v="11403.8"/>
    <n v="34211.399999999994"/>
    <s v="SHIP REGION 5"/>
  </r>
  <r>
    <n v="992"/>
    <s v="CUSTID 43"/>
    <x v="2"/>
    <x v="4"/>
    <s v="REGION 4"/>
    <x v="4"/>
    <s v="PRODID 2"/>
    <s v="PRODTYPE 1"/>
    <s v="PRODMKT 1"/>
    <n v="11568"/>
    <n v="8097.6"/>
    <n v="4"/>
    <n v="9832.7999999999993"/>
    <n v="39331.199999999997"/>
    <s v="SHIP REGION 2"/>
  </r>
  <r>
    <n v="993"/>
    <s v="CUSTID 53"/>
    <x v="3"/>
    <x v="0"/>
    <s v="REGION 1"/>
    <x v="2"/>
    <s v="PRODID 6"/>
    <s v="PRODTYPE 1"/>
    <s v="PRODMKT 1"/>
    <n v="20386"/>
    <n v="14270.2"/>
    <n v="9"/>
    <n v="18755.120000000003"/>
    <n v="168796.08000000002"/>
    <s v="SHIP REGION 7"/>
  </r>
</pivotCacheRecords>
</file>

<file path=xl/pivotCache/pivotCacheRecords4.xml><?xml version="1.0" encoding="utf-8"?>
<pivotCacheRecords xmlns="http://schemas.openxmlformats.org/spreadsheetml/2006/main" xmlns:r="http://schemas.openxmlformats.org/officeDocument/2006/relationships" count="993">
  <r>
    <n v="1"/>
    <s v="CUSTID 194"/>
    <x v="0"/>
    <x v="0"/>
    <x v="0"/>
    <x v="0"/>
    <s v="PRODID 13"/>
    <s v="PRODTYPE 4"/>
    <s v="PRODMKT 7"/>
    <n v="4269"/>
    <n v="2561.4"/>
    <x v="0"/>
    <n v="4098.24"/>
    <n v="32785.919999999998"/>
    <s v="SHIP REGION 8"/>
    <n v="1366.0800000000017"/>
    <n v="12294.719999999998"/>
    <n v="34152"/>
  </r>
  <r>
    <n v="2"/>
    <s v="CUSTID 128"/>
    <x v="1"/>
    <x v="1"/>
    <x v="1"/>
    <x v="1"/>
    <s v="PRODID 5"/>
    <s v="PRODTYPE 3"/>
    <s v="PRODMKT 3"/>
    <n v="16064"/>
    <n v="10762.88"/>
    <x v="1"/>
    <n v="13654.4"/>
    <n v="122889.59999999999"/>
    <s v="SHIP REGION 1"/>
    <n v="21686.400000000001"/>
    <n v="26023.680000000004"/>
    <n v="144576"/>
  </r>
  <r>
    <n v="3"/>
    <s v="CUSTID 10"/>
    <x v="2"/>
    <x v="2"/>
    <x v="2"/>
    <x v="2"/>
    <s v="PRODID 14"/>
    <s v="PRODTYPE 1"/>
    <s v="PRODMKT 3"/>
    <n v="24110"/>
    <n v="16153.7"/>
    <x v="2"/>
    <n v="22904.5"/>
    <n v="22904.5"/>
    <s v="SHIP REGION 1"/>
    <n v="1205.5"/>
    <n v="6750.7999999999993"/>
    <n v="24110"/>
  </r>
  <r>
    <n v="4"/>
    <s v="CUSTID 72"/>
    <x v="3"/>
    <x v="2"/>
    <x v="3"/>
    <x v="1"/>
    <s v="PRODID 15"/>
    <s v="PRODTYPE 4"/>
    <s v="PRODMKT 5"/>
    <n v="10590"/>
    <n v="6671.7"/>
    <x v="3"/>
    <n v="9425.1"/>
    <n v="28275.300000000003"/>
    <s v="SHIP REGION 6"/>
    <n v="3494.6999999999989"/>
    <n v="8260.2000000000007"/>
    <n v="31770"/>
  </r>
  <r>
    <n v="5"/>
    <s v="CUSTID 64"/>
    <x v="4"/>
    <x v="2"/>
    <x v="2"/>
    <x v="3"/>
    <s v="PRODID 12"/>
    <s v="PRODTYPE 3"/>
    <s v="PRODMKT 5"/>
    <n v="23078"/>
    <n v="14769.92"/>
    <x v="4"/>
    <n v="21231.760000000002"/>
    <n v="106158.80000000002"/>
    <s v="SHIP REGION 2"/>
    <n v="9231.1999999999898"/>
    <n v="32309.200000000012"/>
    <n v="115390"/>
  </r>
  <r>
    <n v="6"/>
    <s v="CUSTID 169"/>
    <x v="0"/>
    <x v="2"/>
    <x v="1"/>
    <x v="2"/>
    <s v="PRODID 4"/>
    <s v="PRODTYPE 4"/>
    <s v="PRODMKT 1"/>
    <n v="8989"/>
    <n v="5663.07"/>
    <x v="5"/>
    <n v="8359.7699999999986"/>
    <n v="16719.539999999997"/>
    <s v="SHIP REGION 8"/>
    <n v="1258.4600000000028"/>
    <n v="5393.3999999999978"/>
    <n v="17978"/>
  </r>
  <r>
    <n v="7"/>
    <s v="CUSTID 178"/>
    <x v="2"/>
    <x v="2"/>
    <x v="4"/>
    <x v="1"/>
    <s v="PRODID 6"/>
    <s v="PRODTYPE 1"/>
    <s v="PRODMKT 1"/>
    <n v="20386"/>
    <n v="14270.2"/>
    <x v="0"/>
    <n v="19570.559999999998"/>
    <n v="156564.47999999998"/>
    <s v="SHIP REGION 2"/>
    <n v="6523.5200000000186"/>
    <n v="42402.879999999976"/>
    <n v="163088"/>
  </r>
  <r>
    <n v="8"/>
    <s v="CUSTID 75"/>
    <x v="2"/>
    <x v="3"/>
    <x v="1"/>
    <x v="2"/>
    <s v="PRODID 12"/>
    <s v="PRODTYPE 3"/>
    <s v="PRODMKT 5"/>
    <n v="23078"/>
    <n v="14769.92"/>
    <x v="1"/>
    <n v="20077.86"/>
    <n v="180700.74"/>
    <s v="SHIP REGION 8"/>
    <n v="27001.259999999995"/>
    <n v="47771.460000000006"/>
    <n v="207702"/>
  </r>
  <r>
    <n v="9"/>
    <s v="CUSTID 53"/>
    <x v="3"/>
    <x v="0"/>
    <x v="1"/>
    <x v="3"/>
    <s v="PRODID 20"/>
    <s v="PRODTYPE 4"/>
    <s v="PRODMKT 2"/>
    <n v="12004"/>
    <n v="8042.68"/>
    <x v="0"/>
    <n v="10923.640000000001"/>
    <n v="87389.12000000001"/>
    <s v="SHIP REGION 8"/>
    <n v="8642.8799999999901"/>
    <n v="23047.680000000008"/>
    <n v="96032"/>
  </r>
  <r>
    <n v="10"/>
    <s v="CUSTID 43"/>
    <x v="2"/>
    <x v="4"/>
    <x v="5"/>
    <x v="1"/>
    <s v="PRODID 19"/>
    <s v="PRODTYPE 1"/>
    <s v="PRODMKT 4"/>
    <n v="9526"/>
    <n v="6572.94"/>
    <x v="4"/>
    <n v="8859.18"/>
    <n v="44295.9"/>
    <s v="SHIP REGION 2"/>
    <n v="3334.0999999999985"/>
    <n v="11431.200000000004"/>
    <n v="47630"/>
  </r>
  <r>
    <n v="11"/>
    <s v="CUSTID 165"/>
    <x v="4"/>
    <x v="2"/>
    <x v="6"/>
    <x v="2"/>
    <s v="PRODID 11"/>
    <s v="PRODTYPE 1"/>
    <s v="PRODMKT 4"/>
    <n v="21670"/>
    <n v="15169"/>
    <x v="6"/>
    <n v="21236.6"/>
    <n v="84946.4"/>
    <s v="SHIP REGION 7"/>
    <n v="1733.6000000000058"/>
    <n v="24270.399999999994"/>
    <n v="86680"/>
  </r>
  <r>
    <n v="12"/>
    <s v="CUSTID 4"/>
    <x v="3"/>
    <x v="3"/>
    <x v="3"/>
    <x v="3"/>
    <s v="PRODID 18"/>
    <s v="PRODTYPE 4"/>
    <s v="PRODMKT 5"/>
    <n v="24315"/>
    <n v="14589"/>
    <x v="2"/>
    <n v="22126.65"/>
    <n v="22126.65"/>
    <s v="SHIP REGION 6"/>
    <n v="2188.3499999999985"/>
    <n v="7537.6500000000015"/>
    <n v="24315"/>
  </r>
  <r>
    <n v="13"/>
    <s v="CUSTID 16"/>
    <x v="3"/>
    <x v="0"/>
    <x v="0"/>
    <x v="2"/>
    <s v="PRODID 3"/>
    <s v="PRODTYPE 2"/>
    <s v="PRODMKT 2"/>
    <n v="22050"/>
    <n v="15435"/>
    <x v="0"/>
    <n v="21829.5"/>
    <n v="174636"/>
    <s v="SHIP REGION 3"/>
    <n v="1764"/>
    <n v="51156"/>
    <n v="176400"/>
  </r>
  <r>
    <n v="14"/>
    <s v="CUSTID 25"/>
    <x v="0"/>
    <x v="4"/>
    <x v="4"/>
    <x v="1"/>
    <s v="PRODID 13"/>
    <s v="PRODTYPE 4"/>
    <s v="PRODMKT 7"/>
    <n v="4269"/>
    <n v="2561.4"/>
    <x v="6"/>
    <n v="4140.93"/>
    <n v="16563.72"/>
    <s v="SHIP REGION 6"/>
    <n v="512.27999999999884"/>
    <n v="6318.1200000000008"/>
    <n v="17076"/>
  </r>
  <r>
    <n v="15"/>
    <s v="CUSTID 80"/>
    <x v="1"/>
    <x v="2"/>
    <x v="4"/>
    <x v="1"/>
    <s v="PRODID 19"/>
    <s v="PRODTYPE 1"/>
    <s v="PRODMKT 4"/>
    <n v="9526"/>
    <n v="6572.94"/>
    <x v="5"/>
    <n v="9430.74"/>
    <n v="18861.48"/>
    <s v="SHIP REGION 7"/>
    <n v="190.52000000000044"/>
    <n v="5715.6"/>
    <n v="19052"/>
  </r>
  <r>
    <n v="16"/>
    <s v="CUSTID 198"/>
    <x v="1"/>
    <x v="4"/>
    <x v="5"/>
    <x v="1"/>
    <s v="PRODID 12"/>
    <s v="PRODTYPE 3"/>
    <s v="PRODMKT 5"/>
    <n v="23078"/>
    <n v="14769.92"/>
    <x v="4"/>
    <n v="19847.079999999998"/>
    <n v="99235.4"/>
    <s v="SHIP REGION 5"/>
    <n v="16154.600000000009"/>
    <n v="25385.799999999988"/>
    <n v="115390"/>
  </r>
  <r>
    <n v="17"/>
    <s v="CUSTID 166"/>
    <x v="2"/>
    <x v="1"/>
    <x v="0"/>
    <x v="4"/>
    <s v="PRODID 17"/>
    <s v="PRODTYPE 1"/>
    <s v="PRODMKT 3"/>
    <n v="18971"/>
    <n v="11762.02"/>
    <x v="0"/>
    <n v="16125.35"/>
    <n v="129002.8"/>
    <s v="SHIP REGION 7"/>
    <n v="22765.199999999997"/>
    <n v="34906.639999999999"/>
    <n v="151768"/>
  </r>
  <r>
    <n v="18"/>
    <s v="CUSTID 184"/>
    <x v="3"/>
    <x v="3"/>
    <x v="6"/>
    <x v="1"/>
    <s v="PRODID 1"/>
    <s v="PRODTYPE 1"/>
    <s v="PRODMKT 3"/>
    <n v="16325"/>
    <n v="10611.25"/>
    <x v="1"/>
    <n v="15182.249999999998"/>
    <n v="136640.24999999997"/>
    <s v="SHIP REGION 8"/>
    <n v="10284.750000000016"/>
    <n v="41138.999999999985"/>
    <n v="146925"/>
  </r>
  <r>
    <n v="19"/>
    <s v="CUSTID 154"/>
    <x v="2"/>
    <x v="2"/>
    <x v="6"/>
    <x v="4"/>
    <s v="PRODID 12"/>
    <s v="PRODTYPE 3"/>
    <s v="PRODMKT 5"/>
    <n v="23078"/>
    <n v="14769.92"/>
    <x v="7"/>
    <n v="21231.760000000002"/>
    <n v="148622.32"/>
    <s v="SHIP REGION 7"/>
    <n v="12923.679999999986"/>
    <n v="45232.880000000012"/>
    <n v="161546"/>
  </r>
  <r>
    <n v="20"/>
    <s v="CUSTID 139"/>
    <x v="4"/>
    <x v="3"/>
    <x v="0"/>
    <x v="4"/>
    <s v="PRODID 11"/>
    <s v="PRODTYPE 1"/>
    <s v="PRODMKT 4"/>
    <n v="21670"/>
    <n v="15169"/>
    <x v="7"/>
    <n v="18852.900000000001"/>
    <n v="131970.30000000002"/>
    <s v="SHIP REGION 3"/>
    <n v="19719.69999999999"/>
    <n v="25787.30000000001"/>
    <n v="151690"/>
  </r>
  <r>
    <n v="21"/>
    <s v="CUSTID 22"/>
    <x v="1"/>
    <x v="0"/>
    <x v="5"/>
    <x v="2"/>
    <s v="PRODID 15"/>
    <s v="PRODTYPE 4"/>
    <s v="PRODMKT 5"/>
    <n v="10590"/>
    <n v="6671.7"/>
    <x v="8"/>
    <n v="9107.4"/>
    <n v="54644.399999999994"/>
    <s v="SHIP REGION 3"/>
    <n v="8895.6000000000022"/>
    <n v="14614.199999999999"/>
    <n v="63540"/>
  </r>
  <r>
    <n v="22"/>
    <s v="CUSTID 110"/>
    <x v="1"/>
    <x v="3"/>
    <x v="6"/>
    <x v="1"/>
    <s v="PRODID 17"/>
    <s v="PRODTYPE 1"/>
    <s v="PRODMKT 3"/>
    <n v="18971"/>
    <n v="11762.02"/>
    <x v="4"/>
    <n v="17073.900000000001"/>
    <n v="85369.5"/>
    <s v="SHIP REGION 4"/>
    <n v="9485.4999999999927"/>
    <n v="26559.400000000005"/>
    <n v="94855"/>
  </r>
  <r>
    <n v="23"/>
    <s v="CUSTID 132"/>
    <x v="0"/>
    <x v="4"/>
    <x v="1"/>
    <x v="3"/>
    <s v="PRODID 13"/>
    <s v="PRODTYPE 4"/>
    <s v="PRODMKT 7"/>
    <n v="4269"/>
    <n v="2561.4"/>
    <x v="3"/>
    <n v="4055.5499999999997"/>
    <n v="12166.65"/>
    <s v="SHIP REGION 3"/>
    <n v="640.35000000000082"/>
    <n v="4482.4499999999989"/>
    <n v="12807"/>
  </r>
  <r>
    <n v="24"/>
    <s v="CUSTID 77"/>
    <x v="1"/>
    <x v="2"/>
    <x v="3"/>
    <x v="2"/>
    <s v="PRODID 5"/>
    <s v="PRODTYPE 3"/>
    <s v="PRODMKT 3"/>
    <n v="16064"/>
    <n v="10762.88"/>
    <x v="5"/>
    <n v="14618.24"/>
    <n v="29236.48"/>
    <s v="SHIP REGION 4"/>
    <n v="2891.5200000000004"/>
    <n v="7710.7200000000012"/>
    <n v="32128"/>
  </r>
  <r>
    <n v="25"/>
    <s v="CUSTID 140"/>
    <x v="1"/>
    <x v="3"/>
    <x v="4"/>
    <x v="2"/>
    <s v="PRODID 16"/>
    <s v="PRODTYPE 2"/>
    <s v="PRODMKT 3"/>
    <n v="13223"/>
    <n v="8991.64"/>
    <x v="6"/>
    <n v="12032.93"/>
    <n v="48131.72"/>
    <s v="SHIP REGION 8"/>
    <n v="4760.2799999999988"/>
    <n v="12165.160000000003"/>
    <n v="52892"/>
  </r>
  <r>
    <n v="26"/>
    <s v="CUSTID 141"/>
    <x v="2"/>
    <x v="3"/>
    <x v="3"/>
    <x v="1"/>
    <s v="PRODID 3"/>
    <s v="PRODTYPE 2"/>
    <s v="PRODMKT 2"/>
    <n v="22050"/>
    <n v="15435"/>
    <x v="3"/>
    <n v="20286"/>
    <n v="60858"/>
    <s v="SHIP REGION 5"/>
    <n v="5292"/>
    <n v="14553"/>
    <n v="66150"/>
  </r>
  <r>
    <n v="27"/>
    <s v="CUSTID 175"/>
    <x v="2"/>
    <x v="0"/>
    <x v="6"/>
    <x v="1"/>
    <s v="PRODID 16"/>
    <s v="PRODTYPE 2"/>
    <s v="PRODMKT 3"/>
    <n v="13223"/>
    <n v="8991.64"/>
    <x v="0"/>
    <n v="12297.39"/>
    <n v="98379.12"/>
    <s v="SHIP REGION 1"/>
    <n v="7404.8800000000047"/>
    <n v="26446"/>
    <n v="105784"/>
  </r>
  <r>
    <n v="28"/>
    <s v="CUSTID 117"/>
    <x v="2"/>
    <x v="4"/>
    <x v="3"/>
    <x v="4"/>
    <s v="PRODID 7"/>
    <s v="PRODTYPE 1"/>
    <s v="PRODMKT 4"/>
    <n v="19568"/>
    <n v="12327.84"/>
    <x v="2"/>
    <n v="18785.28"/>
    <n v="18785.28"/>
    <s v="SHIP REGION 5"/>
    <n v="782.72000000000116"/>
    <n v="6457.4399999999987"/>
    <n v="19568"/>
  </r>
  <r>
    <n v="29"/>
    <s v="CUSTID 32"/>
    <x v="4"/>
    <x v="1"/>
    <x v="1"/>
    <x v="3"/>
    <s v="PRODID 10"/>
    <s v="PRODTYPE 2"/>
    <s v="PRODMKT 3"/>
    <n v="6690"/>
    <n v="4080.9"/>
    <x v="2"/>
    <n v="5820.3"/>
    <n v="5820.3"/>
    <s v="SHIP REGION 7"/>
    <n v="869.69999999999982"/>
    <n v="1739.4"/>
    <n v="6690"/>
  </r>
  <r>
    <n v="30"/>
    <s v="CUSTID 121"/>
    <x v="3"/>
    <x v="4"/>
    <x v="1"/>
    <x v="3"/>
    <s v="PRODID 12"/>
    <s v="PRODTYPE 3"/>
    <s v="PRODMKT 5"/>
    <n v="23078"/>
    <n v="14769.92"/>
    <x v="5"/>
    <n v="21462.539999999997"/>
    <n v="42925.079999999994"/>
    <s v="SHIP REGION 6"/>
    <n v="3230.9200000000055"/>
    <n v="13385.239999999994"/>
    <n v="46156"/>
  </r>
  <r>
    <n v="31"/>
    <s v="CUSTID 65"/>
    <x v="2"/>
    <x v="3"/>
    <x v="1"/>
    <x v="3"/>
    <s v="PRODID 8"/>
    <s v="PRODTYPE 3"/>
    <s v="PRODMKT 4"/>
    <n v="2135"/>
    <n v="1174.25"/>
    <x v="0"/>
    <n v="1900.15"/>
    <n v="15201.2"/>
    <s v="SHIP REGION 5"/>
    <n v="1878.7999999999993"/>
    <n v="5807.2000000000007"/>
    <n v="17080"/>
  </r>
  <r>
    <n v="32"/>
    <s v="CUSTID 111"/>
    <x v="2"/>
    <x v="4"/>
    <x v="7"/>
    <x v="2"/>
    <s v="PRODID 4"/>
    <s v="PRODTYPE 4"/>
    <s v="PRODMKT 1"/>
    <n v="8989"/>
    <n v="5663.07"/>
    <x v="3"/>
    <n v="8719.33"/>
    <n v="26157.989999999998"/>
    <s v="SHIP REGION 2"/>
    <n v="809.01000000000022"/>
    <n v="9168.7800000000007"/>
    <n v="26967"/>
  </r>
  <r>
    <n v="33"/>
    <s v="CUSTID 167"/>
    <x v="0"/>
    <x v="4"/>
    <x v="5"/>
    <x v="4"/>
    <s v="PRODID 6"/>
    <s v="PRODTYPE 1"/>
    <s v="PRODMKT 1"/>
    <n v="20386"/>
    <n v="14270.2"/>
    <x v="0"/>
    <n v="17939.68"/>
    <n v="143517.44"/>
    <s v="SHIP REGION 2"/>
    <n v="19570.559999999998"/>
    <n v="29355.839999999997"/>
    <n v="163088"/>
  </r>
  <r>
    <n v="34"/>
    <s v="CUSTID 142"/>
    <x v="3"/>
    <x v="3"/>
    <x v="2"/>
    <x v="4"/>
    <s v="PRODID 12"/>
    <s v="PRODTYPE 3"/>
    <s v="PRODMKT 5"/>
    <n v="23078"/>
    <n v="14769.92"/>
    <x v="7"/>
    <n v="19847.079999999998"/>
    <n v="138929.56"/>
    <s v="SHIP REGION 4"/>
    <n v="22616.440000000013"/>
    <n v="35540.119999999988"/>
    <n v="161546"/>
  </r>
  <r>
    <n v="35"/>
    <s v="CUSTID 176"/>
    <x v="2"/>
    <x v="3"/>
    <x v="7"/>
    <x v="3"/>
    <s v="PRODID 7"/>
    <s v="PRODTYPE 1"/>
    <s v="PRODMKT 4"/>
    <n v="19568"/>
    <n v="12327.84"/>
    <x v="7"/>
    <n v="17415.52"/>
    <n v="121908.64"/>
    <s v="SHIP REGION 2"/>
    <n v="15067.359999999997"/>
    <n v="35613.760000000002"/>
    <n v="136976"/>
  </r>
  <r>
    <n v="36"/>
    <s v="CUSTID 191"/>
    <x v="3"/>
    <x v="1"/>
    <x v="4"/>
    <x v="3"/>
    <s v="PRODID 8"/>
    <s v="PRODTYPE 3"/>
    <s v="PRODMKT 4"/>
    <n v="2135"/>
    <n v="1174.25"/>
    <x v="5"/>
    <n v="1942.8500000000001"/>
    <n v="3885.7000000000003"/>
    <s v="SHIP REGION 7"/>
    <n v="384.29999999999973"/>
    <n v="1537.2000000000003"/>
    <n v="4270"/>
  </r>
  <r>
    <n v="37"/>
    <s v="CUSTID 193"/>
    <x v="2"/>
    <x v="0"/>
    <x v="3"/>
    <x v="1"/>
    <s v="PRODID 12"/>
    <s v="PRODTYPE 3"/>
    <s v="PRODMKT 5"/>
    <n v="23078"/>
    <n v="14769.92"/>
    <x v="8"/>
    <n v="21693.32"/>
    <n v="130159.92"/>
    <s v="SHIP REGION 4"/>
    <n v="8308.0800000000017"/>
    <n v="41540.399999999994"/>
    <n v="138468"/>
  </r>
  <r>
    <n v="38"/>
    <s v="CUSTID 67"/>
    <x v="4"/>
    <x v="4"/>
    <x v="1"/>
    <x v="1"/>
    <s v="PRODID 2"/>
    <s v="PRODTYPE 1"/>
    <s v="PRODMKT 1"/>
    <n v="11568"/>
    <n v="8097.6"/>
    <x v="7"/>
    <n v="10179.84"/>
    <n v="71258.880000000005"/>
    <s v="SHIP REGION 5"/>
    <n v="9717.119999999999"/>
    <n v="14575.679999999998"/>
    <n v="80976"/>
  </r>
  <r>
    <n v="39"/>
    <s v="CUSTID 119"/>
    <x v="2"/>
    <x v="0"/>
    <x v="7"/>
    <x v="1"/>
    <s v="PRODID 20"/>
    <s v="PRODTYPE 4"/>
    <s v="PRODMKT 2"/>
    <n v="12004"/>
    <n v="8042.68"/>
    <x v="6"/>
    <n v="10203.4"/>
    <n v="40813.599999999999"/>
    <s v="SHIP REGION 6"/>
    <n v="7202.4000000000015"/>
    <n v="8642.8799999999974"/>
    <n v="48016"/>
  </r>
  <r>
    <n v="40"/>
    <s v="CUSTID 21"/>
    <x v="4"/>
    <x v="0"/>
    <x v="1"/>
    <x v="2"/>
    <s v="PRODID 19"/>
    <s v="PRODTYPE 1"/>
    <s v="PRODMKT 4"/>
    <n v="9526"/>
    <n v="6572.94"/>
    <x v="3"/>
    <n v="9430.74"/>
    <n v="28292.22"/>
    <s v="SHIP REGION 8"/>
    <n v="285.78000000000065"/>
    <n v="8573.4000000000015"/>
    <n v="28578"/>
  </r>
  <r>
    <n v="41"/>
    <s v="CUSTID 176"/>
    <x v="2"/>
    <x v="3"/>
    <x v="7"/>
    <x v="3"/>
    <s v="PRODID 17"/>
    <s v="PRODTYPE 1"/>
    <s v="PRODMKT 3"/>
    <n v="18971"/>
    <n v="11762.02"/>
    <x v="8"/>
    <n v="16694.48"/>
    <n v="100166.88"/>
    <s v="SHIP REGION 3"/>
    <n v="13659.120000000003"/>
    <n v="29594.759999999995"/>
    <n v="113826"/>
  </r>
  <r>
    <n v="42"/>
    <s v="CUSTID 101"/>
    <x v="3"/>
    <x v="2"/>
    <x v="3"/>
    <x v="4"/>
    <s v="PRODID 20"/>
    <s v="PRODTYPE 4"/>
    <s v="PRODMKT 2"/>
    <n v="12004"/>
    <n v="8042.68"/>
    <x v="0"/>
    <n v="11523.84"/>
    <n v="92190.720000000001"/>
    <s v="SHIP REGION 5"/>
    <n v="3841.2799999999988"/>
    <n v="27849.279999999999"/>
    <n v="96032"/>
  </r>
  <r>
    <n v="43"/>
    <s v="CUSTID 128"/>
    <x v="1"/>
    <x v="1"/>
    <x v="1"/>
    <x v="2"/>
    <s v="PRODID 17"/>
    <s v="PRODTYPE 1"/>
    <s v="PRODMKT 3"/>
    <n v="18971"/>
    <n v="11762.02"/>
    <x v="3"/>
    <n v="16315.06"/>
    <n v="48945.18"/>
    <s v="SHIP REGION 1"/>
    <n v="7967.8200000000015"/>
    <n v="13659.119999999997"/>
    <n v="56913"/>
  </r>
  <r>
    <n v="44"/>
    <s v="CUSTID 185"/>
    <x v="1"/>
    <x v="2"/>
    <x v="2"/>
    <x v="2"/>
    <s v="PRODID 9"/>
    <s v="PRODTYPE 2"/>
    <s v="PRODMKT 5"/>
    <n v="3263"/>
    <n v="2186.21"/>
    <x v="5"/>
    <n v="2969.33"/>
    <n v="5938.66"/>
    <s v="SHIP REGION 8"/>
    <n v="587.34000000000015"/>
    <n v="1566.2399999999998"/>
    <n v="6526"/>
  </r>
  <r>
    <n v="45"/>
    <s v="CUSTID 130"/>
    <x v="1"/>
    <x v="2"/>
    <x v="2"/>
    <x v="1"/>
    <s v="PRODID 8"/>
    <s v="PRODTYPE 3"/>
    <s v="PRODMKT 4"/>
    <n v="2135"/>
    <n v="1174.25"/>
    <x v="5"/>
    <n v="1964.2"/>
    <n v="3928.4"/>
    <s v="SHIP REGION 6"/>
    <n v="341.59999999999991"/>
    <n v="1579.9"/>
    <n v="4270"/>
  </r>
  <r>
    <n v="46"/>
    <s v="CUSTID 150"/>
    <x v="2"/>
    <x v="1"/>
    <x v="2"/>
    <x v="2"/>
    <s v="PRODID 7"/>
    <s v="PRODTYPE 1"/>
    <s v="PRODMKT 4"/>
    <n v="19568"/>
    <n v="12327.84"/>
    <x v="8"/>
    <n v="18980.96"/>
    <n v="113885.75999999999"/>
    <s v="SHIP REGION 7"/>
    <n v="3522.2400000000052"/>
    <n v="39918.719999999994"/>
    <n v="117408"/>
  </r>
  <r>
    <n v="47"/>
    <s v="CUSTID 194"/>
    <x v="0"/>
    <x v="0"/>
    <x v="0"/>
    <x v="1"/>
    <s v="PRODID 11"/>
    <s v="PRODTYPE 1"/>
    <s v="PRODMKT 4"/>
    <n v="21670"/>
    <n v="15169"/>
    <x v="2"/>
    <n v="20586.5"/>
    <n v="20586.5"/>
    <s v="SHIP REGION 2"/>
    <n v="1083.5"/>
    <n v="5417.5"/>
    <n v="21670"/>
  </r>
  <r>
    <n v="48"/>
    <s v="CUSTID 120"/>
    <x v="4"/>
    <x v="1"/>
    <x v="2"/>
    <x v="3"/>
    <s v="PRODID 4"/>
    <s v="PRODTYPE 4"/>
    <s v="PRODMKT 1"/>
    <n v="8989"/>
    <n v="5663.07"/>
    <x v="4"/>
    <n v="8090.1"/>
    <n v="40450.5"/>
    <s v="SHIP REGION 1"/>
    <n v="4494.4999999999982"/>
    <n v="12135.150000000003"/>
    <n v="44945"/>
  </r>
  <r>
    <n v="49"/>
    <s v="CUSTID 191"/>
    <x v="3"/>
    <x v="1"/>
    <x v="4"/>
    <x v="4"/>
    <s v="PRODID 10"/>
    <s v="PRODTYPE 2"/>
    <s v="PRODMKT 3"/>
    <n v="6690"/>
    <n v="4080.9"/>
    <x v="4"/>
    <n v="6288.5999999999995"/>
    <n v="31442.999999999996"/>
    <s v="SHIP REGION 6"/>
    <n v="2007.0000000000027"/>
    <n v="11038.499999999996"/>
    <n v="33450"/>
  </r>
  <r>
    <n v="50"/>
    <s v="CUSTID 79"/>
    <x v="4"/>
    <x v="0"/>
    <x v="2"/>
    <x v="4"/>
    <s v="PRODID 20"/>
    <s v="PRODTYPE 4"/>
    <s v="PRODMKT 2"/>
    <n v="12004"/>
    <n v="8042.68"/>
    <x v="6"/>
    <n v="10923.640000000001"/>
    <n v="43694.560000000005"/>
    <s v="SHIP REGION 7"/>
    <n v="4321.4399999999951"/>
    <n v="11523.840000000004"/>
    <n v="48016"/>
  </r>
  <r>
    <n v="51"/>
    <s v="CUSTID 103"/>
    <x v="3"/>
    <x v="4"/>
    <x v="0"/>
    <x v="2"/>
    <s v="PRODID 15"/>
    <s v="PRODTYPE 4"/>
    <s v="PRODMKT 5"/>
    <n v="10590"/>
    <n v="6671.7"/>
    <x v="8"/>
    <n v="9954.5999999999985"/>
    <n v="59727.599999999991"/>
    <s v="SHIP REGION 8"/>
    <n v="3812.4000000000087"/>
    <n v="19697.399999999994"/>
    <n v="63540"/>
  </r>
  <r>
    <n v="52"/>
    <s v="CUSTID 99"/>
    <x v="0"/>
    <x v="1"/>
    <x v="2"/>
    <x v="2"/>
    <s v="PRODID 14"/>
    <s v="PRODTYPE 1"/>
    <s v="PRODMKT 3"/>
    <n v="24110"/>
    <n v="16153.7"/>
    <x v="3"/>
    <n v="22181.200000000001"/>
    <n v="66543.600000000006"/>
    <s v="SHIP REGION 3"/>
    <n v="5786.3999999999978"/>
    <n v="18082.5"/>
    <n v="72330"/>
  </r>
  <r>
    <n v="53"/>
    <s v="CUSTID 195"/>
    <x v="0"/>
    <x v="4"/>
    <x v="6"/>
    <x v="3"/>
    <s v="PRODID 10"/>
    <s v="PRODTYPE 2"/>
    <s v="PRODMKT 3"/>
    <n v="6690"/>
    <n v="4080.9"/>
    <x v="4"/>
    <n v="6288.5999999999995"/>
    <n v="31442.999999999996"/>
    <s v="SHIP REGION 8"/>
    <n v="2007.0000000000027"/>
    <n v="11038.499999999996"/>
    <n v="33450"/>
  </r>
  <r>
    <n v="54"/>
    <s v="CUSTID 174"/>
    <x v="4"/>
    <x v="2"/>
    <x v="3"/>
    <x v="3"/>
    <s v="PRODID 9"/>
    <s v="PRODTYPE 2"/>
    <s v="PRODMKT 5"/>
    <n v="3263"/>
    <n v="2186.21"/>
    <x v="3"/>
    <n v="3165.11"/>
    <n v="9495.33"/>
    <s v="SHIP REGION 6"/>
    <n v="293.66999999999962"/>
    <n v="2936.7000000000003"/>
    <n v="9789"/>
  </r>
  <r>
    <n v="55"/>
    <s v="CUSTID 22"/>
    <x v="1"/>
    <x v="0"/>
    <x v="5"/>
    <x v="2"/>
    <s v="PRODID 12"/>
    <s v="PRODTYPE 3"/>
    <s v="PRODMKT 5"/>
    <n v="23078"/>
    <n v="14769.92"/>
    <x v="7"/>
    <n v="20770.2"/>
    <n v="145391.4"/>
    <s v="SHIP REGION 1"/>
    <n v="16154.599999999995"/>
    <n v="42001.960000000006"/>
    <n v="161546"/>
  </r>
  <r>
    <n v="56"/>
    <s v="CUSTID 189"/>
    <x v="2"/>
    <x v="1"/>
    <x v="0"/>
    <x v="4"/>
    <s v="PRODID 7"/>
    <s v="PRODTYPE 1"/>
    <s v="PRODMKT 4"/>
    <n v="19568"/>
    <n v="12327.84"/>
    <x v="2"/>
    <n v="19372.32"/>
    <n v="19372.32"/>
    <s v="SHIP REGION 7"/>
    <n v="195.68000000000029"/>
    <n v="7044.48"/>
    <n v="19568"/>
  </r>
  <r>
    <n v="57"/>
    <s v="CUSTID 51"/>
    <x v="0"/>
    <x v="1"/>
    <x v="6"/>
    <x v="4"/>
    <s v="PRODID 17"/>
    <s v="PRODTYPE 1"/>
    <s v="PRODMKT 3"/>
    <n v="18971"/>
    <n v="11762.02"/>
    <x v="6"/>
    <n v="16315.06"/>
    <n v="65260.24"/>
    <s v="SHIP REGION 2"/>
    <n v="10623.760000000002"/>
    <n v="18212.159999999996"/>
    <n v="75884"/>
  </r>
  <r>
    <n v="58"/>
    <s v="CUSTID 129"/>
    <x v="0"/>
    <x v="3"/>
    <x v="0"/>
    <x v="3"/>
    <s v="PRODID 1"/>
    <s v="PRODTYPE 1"/>
    <s v="PRODMKT 3"/>
    <n v="16325"/>
    <n v="10611.25"/>
    <x v="2"/>
    <n v="13876.25"/>
    <n v="13876.25"/>
    <s v="SHIP REGION 1"/>
    <n v="2448.75"/>
    <n v="3265"/>
    <n v="16325"/>
  </r>
  <r>
    <n v="59"/>
    <s v="CUSTID 194"/>
    <x v="0"/>
    <x v="0"/>
    <x v="0"/>
    <x v="3"/>
    <s v="PRODID 2"/>
    <s v="PRODTYPE 1"/>
    <s v="PRODMKT 1"/>
    <n v="11568"/>
    <n v="8097.6"/>
    <x v="4"/>
    <n v="11452.32"/>
    <n v="57261.599999999999"/>
    <s v="SHIP REGION 2"/>
    <n v="578.40000000000146"/>
    <n v="16773.599999999999"/>
    <n v="57840"/>
  </r>
  <r>
    <n v="60"/>
    <s v="CUSTID 76"/>
    <x v="4"/>
    <x v="2"/>
    <x v="2"/>
    <x v="1"/>
    <s v="PRODID 13"/>
    <s v="PRODTYPE 4"/>
    <s v="PRODMKT 7"/>
    <n v="4269"/>
    <n v="2561.4"/>
    <x v="8"/>
    <n v="3970.1699999999996"/>
    <n v="23821.019999999997"/>
    <s v="SHIP REGION 2"/>
    <n v="1792.9800000000023"/>
    <n v="8452.6199999999972"/>
    <n v="25614"/>
  </r>
  <r>
    <n v="61"/>
    <s v="CUSTID 92"/>
    <x v="3"/>
    <x v="4"/>
    <x v="7"/>
    <x v="2"/>
    <s v="PRODID 16"/>
    <s v="PRODTYPE 2"/>
    <s v="PRODMKT 3"/>
    <n v="13223"/>
    <n v="8991.64"/>
    <x v="6"/>
    <n v="11768.47"/>
    <n v="47073.88"/>
    <s v="SHIP REGION 7"/>
    <n v="5818.1200000000026"/>
    <n v="11107.32"/>
    <n v="52892"/>
  </r>
  <r>
    <n v="62"/>
    <s v="CUSTID 69"/>
    <x v="0"/>
    <x v="2"/>
    <x v="0"/>
    <x v="2"/>
    <s v="PRODID 7"/>
    <s v="PRODTYPE 1"/>
    <s v="PRODMKT 4"/>
    <n v="19568"/>
    <n v="12327.84"/>
    <x v="7"/>
    <n v="16828.48"/>
    <n v="117799.36"/>
    <s v="SHIP REGION 4"/>
    <n v="19176.640000000003"/>
    <n v="31504.479999999996"/>
    <n v="136976"/>
  </r>
  <r>
    <n v="63"/>
    <s v="CUSTID 180"/>
    <x v="4"/>
    <x v="4"/>
    <x v="7"/>
    <x v="3"/>
    <s v="PRODID 2"/>
    <s v="PRODTYPE 1"/>
    <s v="PRODMKT 1"/>
    <n v="11568"/>
    <n v="8097.6"/>
    <x v="1"/>
    <n v="10064.16"/>
    <n v="90577.44"/>
    <s v="SHIP REGION 2"/>
    <n v="13534.560000000001"/>
    <n v="17699.039999999994"/>
    <n v="104112"/>
  </r>
  <r>
    <n v="64"/>
    <s v="CUSTID 25"/>
    <x v="0"/>
    <x v="4"/>
    <x v="4"/>
    <x v="2"/>
    <s v="PRODID 14"/>
    <s v="PRODTYPE 1"/>
    <s v="PRODMKT 3"/>
    <n v="24110"/>
    <n v="16153.7"/>
    <x v="8"/>
    <n v="22422.3"/>
    <n v="134533.79999999999"/>
    <s v="SHIP REGION 1"/>
    <n v="10126.200000000004"/>
    <n v="37611.599999999991"/>
    <n v="144660"/>
  </r>
  <r>
    <n v="65"/>
    <s v="CUSTID 73"/>
    <x v="2"/>
    <x v="1"/>
    <x v="2"/>
    <x v="3"/>
    <s v="PRODID 4"/>
    <s v="PRODTYPE 4"/>
    <s v="PRODMKT 1"/>
    <n v="8989"/>
    <n v="5663.07"/>
    <x v="4"/>
    <n v="8179.9900000000007"/>
    <n v="40899.950000000004"/>
    <s v="SHIP REGION 4"/>
    <n v="4045.0499999999965"/>
    <n v="12584.600000000006"/>
    <n v="44945"/>
  </r>
  <r>
    <n v="66"/>
    <s v="CUSTID 49"/>
    <x v="3"/>
    <x v="2"/>
    <x v="3"/>
    <x v="3"/>
    <s v="PRODID 7"/>
    <s v="PRODTYPE 1"/>
    <s v="PRODMKT 4"/>
    <n v="19568"/>
    <n v="12327.84"/>
    <x v="8"/>
    <n v="17415.52"/>
    <n v="104493.12"/>
    <s v="SHIP REGION 5"/>
    <n v="12914.879999999997"/>
    <n v="30526.080000000002"/>
    <n v="117408"/>
  </r>
  <r>
    <n v="67"/>
    <s v="CUSTID 87"/>
    <x v="0"/>
    <x v="0"/>
    <x v="4"/>
    <x v="1"/>
    <s v="PRODID 19"/>
    <s v="PRODTYPE 1"/>
    <s v="PRODMKT 4"/>
    <n v="9526"/>
    <n v="6572.94"/>
    <x v="3"/>
    <n v="8573.4"/>
    <n v="25720.199999999997"/>
    <s v="SHIP REGION 1"/>
    <n v="2857.8000000000011"/>
    <n v="6001.38"/>
    <n v="28578"/>
  </r>
  <r>
    <n v="68"/>
    <s v="CUSTID 30"/>
    <x v="2"/>
    <x v="4"/>
    <x v="7"/>
    <x v="2"/>
    <s v="PRODID 4"/>
    <s v="PRODTYPE 4"/>
    <s v="PRODMKT 1"/>
    <n v="8989"/>
    <n v="5663.07"/>
    <x v="7"/>
    <n v="7820.43"/>
    <n v="54743.01"/>
    <s v="SHIP REGION 3"/>
    <n v="8179.989999999998"/>
    <n v="15101.520000000004"/>
    <n v="62923"/>
  </r>
  <r>
    <n v="69"/>
    <s v="CUSTID 121"/>
    <x v="3"/>
    <x v="4"/>
    <x v="1"/>
    <x v="3"/>
    <s v="PRODID 10"/>
    <s v="PRODTYPE 2"/>
    <s v="PRODMKT 3"/>
    <n v="6690"/>
    <n v="4080.9"/>
    <x v="0"/>
    <n v="6288.5999999999995"/>
    <n v="50308.799999999996"/>
    <s v="SHIP REGION 6"/>
    <n v="3211.2000000000044"/>
    <n v="17661.599999999995"/>
    <n v="53520"/>
  </r>
  <r>
    <n v="70"/>
    <s v="CUSTID 175"/>
    <x v="2"/>
    <x v="0"/>
    <x v="6"/>
    <x v="3"/>
    <s v="PRODID 18"/>
    <s v="PRODTYPE 4"/>
    <s v="PRODMKT 5"/>
    <n v="24315"/>
    <n v="14589"/>
    <x v="5"/>
    <n v="22369.8"/>
    <n v="44739.6"/>
    <s v="SHIP REGION 4"/>
    <n v="3890.4000000000015"/>
    <n v="15561.599999999999"/>
    <n v="48630"/>
  </r>
  <r>
    <n v="71"/>
    <s v="CUSTID 168"/>
    <x v="1"/>
    <x v="4"/>
    <x v="3"/>
    <x v="4"/>
    <s v="PRODID 8"/>
    <s v="PRODTYPE 3"/>
    <s v="PRODMKT 4"/>
    <n v="2135"/>
    <n v="1174.25"/>
    <x v="3"/>
    <n v="1964.2"/>
    <n v="5892.6"/>
    <s v="SHIP REGION 6"/>
    <n v="512.39999999999986"/>
    <n v="2369.8500000000004"/>
    <n v="6405"/>
  </r>
  <r>
    <n v="72"/>
    <s v="CUSTID 45"/>
    <x v="0"/>
    <x v="2"/>
    <x v="1"/>
    <x v="2"/>
    <s v="PRODID 6"/>
    <s v="PRODTYPE 1"/>
    <s v="PRODMKT 1"/>
    <n v="20386"/>
    <n v="14270.2"/>
    <x v="1"/>
    <n v="18755.120000000003"/>
    <n v="168796.08000000002"/>
    <s v="SHIP REGION 1"/>
    <n v="14677.919999999976"/>
    <n v="40364.280000000013"/>
    <n v="183474"/>
  </r>
  <r>
    <n v="73"/>
    <s v="CUSTID 93"/>
    <x v="0"/>
    <x v="1"/>
    <x v="7"/>
    <x v="2"/>
    <s v="PRODID 6"/>
    <s v="PRODTYPE 1"/>
    <s v="PRODMKT 1"/>
    <n v="20386"/>
    <n v="14270.2"/>
    <x v="6"/>
    <n v="18143.54"/>
    <n v="72574.16"/>
    <s v="SHIP REGION 7"/>
    <n v="8969.8399999999965"/>
    <n v="15493.36"/>
    <n v="81544"/>
  </r>
  <r>
    <n v="74"/>
    <s v="CUSTID 70"/>
    <x v="1"/>
    <x v="2"/>
    <x v="2"/>
    <x v="2"/>
    <s v="PRODID 5"/>
    <s v="PRODTYPE 3"/>
    <s v="PRODMKT 3"/>
    <n v="16064"/>
    <n v="10762.88"/>
    <x v="2"/>
    <n v="14296.960000000001"/>
    <n v="14296.960000000001"/>
    <s v="SHIP REGION 1"/>
    <n v="1767.0399999999991"/>
    <n v="3534.0800000000017"/>
    <n v="16064"/>
  </r>
  <r>
    <n v="75"/>
    <s v="CUSTID 119"/>
    <x v="2"/>
    <x v="0"/>
    <x v="7"/>
    <x v="3"/>
    <s v="PRODID 3"/>
    <s v="PRODTYPE 2"/>
    <s v="PRODMKT 2"/>
    <n v="22050"/>
    <n v="15435"/>
    <x v="2"/>
    <n v="20506.5"/>
    <n v="20506.5"/>
    <s v="SHIP REGION 3"/>
    <n v="1543.5"/>
    <n v="5071.5"/>
    <n v="22050"/>
  </r>
  <r>
    <n v="76"/>
    <s v="CUSTID 154"/>
    <x v="2"/>
    <x v="2"/>
    <x v="6"/>
    <x v="3"/>
    <s v="PRODID 16"/>
    <s v="PRODTYPE 2"/>
    <s v="PRODMKT 3"/>
    <n v="13223"/>
    <n v="8991.64"/>
    <x v="5"/>
    <n v="11768.47"/>
    <n v="23536.94"/>
    <s v="SHIP REGION 2"/>
    <n v="2909.0600000000013"/>
    <n v="5553.66"/>
    <n v="26446"/>
  </r>
  <r>
    <n v="77"/>
    <s v="CUSTID 99"/>
    <x v="0"/>
    <x v="1"/>
    <x v="2"/>
    <x v="2"/>
    <s v="PRODID 8"/>
    <s v="PRODTYPE 3"/>
    <s v="PRODMKT 4"/>
    <n v="2135"/>
    <n v="1174.25"/>
    <x v="0"/>
    <n v="2006.8999999999999"/>
    <n v="16055.199999999999"/>
    <s v="SHIP REGION 2"/>
    <n v="1024.8000000000011"/>
    <n v="6661.1999999999989"/>
    <n v="17080"/>
  </r>
  <r>
    <n v="78"/>
    <s v="CUSTID 151"/>
    <x v="3"/>
    <x v="4"/>
    <x v="2"/>
    <x v="3"/>
    <s v="PRODID 11"/>
    <s v="PRODTYPE 1"/>
    <s v="PRODMKT 4"/>
    <n v="21670"/>
    <n v="15169"/>
    <x v="3"/>
    <n v="19503"/>
    <n v="58509"/>
    <s v="SHIP REGION 4"/>
    <n v="6501"/>
    <n v="13002"/>
    <n v="65010"/>
  </r>
  <r>
    <n v="79"/>
    <s v="CUSTID 146"/>
    <x v="1"/>
    <x v="2"/>
    <x v="7"/>
    <x v="3"/>
    <s v="PRODID 11"/>
    <s v="PRODTYPE 1"/>
    <s v="PRODMKT 4"/>
    <n v="21670"/>
    <n v="15169"/>
    <x v="2"/>
    <n v="21236.6"/>
    <n v="21236.6"/>
    <s v="SHIP REGION 3"/>
    <n v="433.40000000000146"/>
    <n v="6067.5999999999985"/>
    <n v="21670"/>
  </r>
  <r>
    <n v="80"/>
    <s v="CUSTID 120"/>
    <x v="4"/>
    <x v="1"/>
    <x v="2"/>
    <x v="2"/>
    <s v="PRODID 7"/>
    <s v="PRODTYPE 1"/>
    <s v="PRODMKT 4"/>
    <n v="19568"/>
    <n v="12327.84"/>
    <x v="6"/>
    <n v="18393.919999999998"/>
    <n v="73575.679999999993"/>
    <s v="SHIP REGION 7"/>
    <n v="4696.320000000007"/>
    <n v="24264.319999999992"/>
    <n v="78272"/>
  </r>
  <r>
    <n v="81"/>
    <s v="CUSTID 62"/>
    <x v="4"/>
    <x v="2"/>
    <x v="0"/>
    <x v="2"/>
    <s v="PRODID 10"/>
    <s v="PRODTYPE 2"/>
    <s v="PRODMKT 3"/>
    <n v="6690"/>
    <n v="4080.9"/>
    <x v="1"/>
    <n v="5887.2"/>
    <n v="52984.799999999996"/>
    <s v="SHIP REGION 5"/>
    <n v="7225.2000000000016"/>
    <n v="16256.699999999997"/>
    <n v="60210"/>
  </r>
  <r>
    <n v="82"/>
    <s v="CUSTID 103"/>
    <x v="3"/>
    <x v="4"/>
    <x v="0"/>
    <x v="1"/>
    <s v="PRODID 4"/>
    <s v="PRODTYPE 4"/>
    <s v="PRODMKT 1"/>
    <n v="8989"/>
    <n v="5663.07"/>
    <x v="3"/>
    <n v="8899.11"/>
    <n v="26697.33"/>
    <s v="SHIP REGION 3"/>
    <n v="269.66999999999825"/>
    <n v="9708.1200000000026"/>
    <n v="26967"/>
  </r>
  <r>
    <n v="83"/>
    <s v="CUSTID 190"/>
    <x v="4"/>
    <x v="4"/>
    <x v="5"/>
    <x v="2"/>
    <s v="PRODID 9"/>
    <s v="PRODTYPE 2"/>
    <s v="PRODMKT 5"/>
    <n v="3263"/>
    <n v="2186.21"/>
    <x v="5"/>
    <n v="2969.33"/>
    <n v="5938.66"/>
    <s v="SHIP REGION 3"/>
    <n v="587.34000000000015"/>
    <n v="1566.2399999999998"/>
    <n v="6526"/>
  </r>
  <r>
    <n v="84"/>
    <s v="CUSTID 35"/>
    <x v="0"/>
    <x v="2"/>
    <x v="2"/>
    <x v="1"/>
    <s v="PRODID 14"/>
    <s v="PRODTYPE 1"/>
    <s v="PRODMKT 3"/>
    <n v="24110"/>
    <n v="16153.7"/>
    <x v="1"/>
    <n v="21216.799999999999"/>
    <n v="190951.19999999998"/>
    <s v="SHIP REGION 8"/>
    <n v="26038.800000000007"/>
    <n v="45567.899999999987"/>
    <n v="216990"/>
  </r>
  <r>
    <n v="85"/>
    <s v="CUSTID 40"/>
    <x v="4"/>
    <x v="0"/>
    <x v="7"/>
    <x v="3"/>
    <s v="PRODID 17"/>
    <s v="PRODTYPE 1"/>
    <s v="PRODMKT 3"/>
    <n v="18971"/>
    <n v="11762.02"/>
    <x v="2"/>
    <n v="17073.900000000001"/>
    <n v="17073.900000000001"/>
    <s v="SHIP REGION 1"/>
    <n v="1897.0999999999985"/>
    <n v="5311.880000000001"/>
    <n v="18971"/>
  </r>
  <r>
    <n v="86"/>
    <s v="CUSTID 103"/>
    <x v="3"/>
    <x v="4"/>
    <x v="0"/>
    <x v="4"/>
    <s v="PRODID 4"/>
    <s v="PRODTYPE 4"/>
    <s v="PRODMKT 1"/>
    <n v="8989"/>
    <n v="5663.07"/>
    <x v="3"/>
    <n v="8000.21"/>
    <n v="24000.63"/>
    <s v="SHIP REGION 4"/>
    <n v="2966.37"/>
    <n v="7011.420000000001"/>
    <n v="26967"/>
  </r>
  <r>
    <n v="87"/>
    <s v="CUSTID 98"/>
    <x v="0"/>
    <x v="1"/>
    <x v="1"/>
    <x v="1"/>
    <s v="PRODID 1"/>
    <s v="PRODTYPE 1"/>
    <s v="PRODMKT 3"/>
    <n v="16325"/>
    <n v="10611.25"/>
    <x v="4"/>
    <n v="14855.75"/>
    <n v="74278.75"/>
    <s v="SHIP REGION 1"/>
    <n v="7346.25"/>
    <n v="21222.5"/>
    <n v="81625"/>
  </r>
  <r>
    <n v="88"/>
    <s v="CUSTID 165"/>
    <x v="4"/>
    <x v="2"/>
    <x v="6"/>
    <x v="2"/>
    <s v="PRODID 16"/>
    <s v="PRODTYPE 2"/>
    <s v="PRODMKT 3"/>
    <n v="13223"/>
    <n v="8991.64"/>
    <x v="4"/>
    <n v="11504.01"/>
    <n v="57520.05"/>
    <s v="SHIP REGION 5"/>
    <n v="8594.9499999999989"/>
    <n v="12561.850000000004"/>
    <n v="66115"/>
  </r>
  <r>
    <n v="89"/>
    <s v="CUSTID 97"/>
    <x v="2"/>
    <x v="4"/>
    <x v="0"/>
    <x v="4"/>
    <s v="PRODID 17"/>
    <s v="PRODTYPE 1"/>
    <s v="PRODMKT 3"/>
    <n v="18971"/>
    <n v="11762.02"/>
    <x v="8"/>
    <n v="16884.189999999999"/>
    <n v="101305.13999999998"/>
    <s v="SHIP REGION 6"/>
    <n v="12520.860000000008"/>
    <n v="30733.01999999999"/>
    <n v="113826"/>
  </r>
  <r>
    <n v="90"/>
    <s v="CUSTID 172"/>
    <x v="1"/>
    <x v="0"/>
    <x v="3"/>
    <x v="1"/>
    <s v="PRODID 15"/>
    <s v="PRODTYPE 4"/>
    <s v="PRODMKT 5"/>
    <n v="10590"/>
    <n v="6671.7"/>
    <x v="8"/>
    <n v="9742.8000000000011"/>
    <n v="58456.800000000003"/>
    <s v="SHIP REGION 8"/>
    <n v="5083.1999999999935"/>
    <n v="18426.600000000006"/>
    <n v="63540"/>
  </r>
  <r>
    <n v="91"/>
    <s v="CUSTID 162"/>
    <x v="0"/>
    <x v="0"/>
    <x v="6"/>
    <x v="1"/>
    <s v="PRODID 6"/>
    <s v="PRODTYPE 1"/>
    <s v="PRODMKT 1"/>
    <n v="20386"/>
    <n v="14270.2"/>
    <x v="0"/>
    <n v="20182.14"/>
    <n v="161457.12"/>
    <s v="SHIP REGION 2"/>
    <n v="1630.8800000000047"/>
    <n v="47295.51999999999"/>
    <n v="163088"/>
  </r>
  <r>
    <n v="92"/>
    <s v="CUSTID 24"/>
    <x v="3"/>
    <x v="2"/>
    <x v="5"/>
    <x v="1"/>
    <s v="PRODID 13"/>
    <s v="PRODTYPE 4"/>
    <s v="PRODMKT 7"/>
    <n v="4269"/>
    <n v="2561.4"/>
    <x v="0"/>
    <n v="3756.72"/>
    <n v="30053.759999999998"/>
    <s v="SHIP REGION 4"/>
    <n v="4098.2400000000016"/>
    <n v="9562.5599999999977"/>
    <n v="34152"/>
  </r>
  <r>
    <n v="93"/>
    <s v="CUSTID 71"/>
    <x v="1"/>
    <x v="0"/>
    <x v="0"/>
    <x v="3"/>
    <s v="PRODID 6"/>
    <s v="PRODTYPE 1"/>
    <s v="PRODMKT 1"/>
    <n v="20386"/>
    <n v="14270.2"/>
    <x v="3"/>
    <n v="19570.559999999998"/>
    <n v="58711.679999999993"/>
    <s v="SHIP REGION 8"/>
    <n v="2446.320000000007"/>
    <n v="15901.079999999991"/>
    <n v="61158"/>
  </r>
  <r>
    <n v="94"/>
    <s v="CUSTID 199"/>
    <x v="4"/>
    <x v="4"/>
    <x v="2"/>
    <x v="3"/>
    <s v="PRODID 18"/>
    <s v="PRODTYPE 4"/>
    <s v="PRODMKT 5"/>
    <n v="24315"/>
    <n v="14589"/>
    <x v="8"/>
    <n v="23585.55"/>
    <n v="141513.29999999999"/>
    <s v="SHIP REGION 5"/>
    <n v="4376.7000000000044"/>
    <n v="53979.299999999996"/>
    <n v="145890"/>
  </r>
  <r>
    <n v="95"/>
    <s v="CUSTID 148"/>
    <x v="1"/>
    <x v="2"/>
    <x v="0"/>
    <x v="1"/>
    <s v="PRODID 9"/>
    <s v="PRODTYPE 2"/>
    <s v="PRODMKT 5"/>
    <n v="3263"/>
    <n v="2186.21"/>
    <x v="3"/>
    <n v="3099.85"/>
    <n v="9299.5499999999993"/>
    <s v="SHIP REGION 8"/>
    <n v="489.45000000000027"/>
    <n v="2740.9199999999996"/>
    <n v="9789"/>
  </r>
  <r>
    <n v="96"/>
    <s v="CUSTID 194"/>
    <x v="0"/>
    <x v="0"/>
    <x v="0"/>
    <x v="4"/>
    <s v="PRODID 5"/>
    <s v="PRODTYPE 3"/>
    <s v="PRODMKT 3"/>
    <n v="16064"/>
    <n v="10762.88"/>
    <x v="6"/>
    <n v="15260.8"/>
    <n v="61043.199999999997"/>
    <s v="SHIP REGION 8"/>
    <n v="3212.8000000000029"/>
    <n v="17991.68"/>
    <n v="64256"/>
  </r>
  <r>
    <n v="97"/>
    <s v="CUSTID 80"/>
    <x v="1"/>
    <x v="2"/>
    <x v="4"/>
    <x v="2"/>
    <s v="PRODID 13"/>
    <s v="PRODTYPE 4"/>
    <s v="PRODMKT 7"/>
    <n v="4269"/>
    <n v="2561.4"/>
    <x v="8"/>
    <n v="3671.34"/>
    <n v="22028.04"/>
    <s v="SHIP REGION 8"/>
    <n v="3585.9599999999991"/>
    <n v="6659.64"/>
    <n v="25614"/>
  </r>
  <r>
    <n v="98"/>
    <s v="CUSTID 87"/>
    <x v="0"/>
    <x v="0"/>
    <x v="4"/>
    <x v="1"/>
    <s v="PRODID 14"/>
    <s v="PRODTYPE 1"/>
    <s v="PRODMKT 3"/>
    <n v="24110"/>
    <n v="16153.7"/>
    <x v="2"/>
    <n v="23627.8"/>
    <n v="23627.8"/>
    <s v="SHIP REGION 2"/>
    <n v="482.20000000000073"/>
    <n v="7474.0999999999985"/>
    <n v="24110"/>
  </r>
  <r>
    <n v="99"/>
    <s v="CUSTID 4"/>
    <x v="3"/>
    <x v="3"/>
    <x v="3"/>
    <x v="3"/>
    <s v="PRODID 6"/>
    <s v="PRODTYPE 1"/>
    <s v="PRODMKT 1"/>
    <n v="20386"/>
    <n v="14270.2"/>
    <x v="7"/>
    <n v="17735.82"/>
    <n v="124150.73999999999"/>
    <s v="SHIP REGION 5"/>
    <n v="18551.260000000002"/>
    <n v="24259.339999999993"/>
    <n v="142702"/>
  </r>
  <r>
    <n v="100"/>
    <s v="CUSTID 26"/>
    <x v="2"/>
    <x v="3"/>
    <x v="7"/>
    <x v="3"/>
    <s v="PRODID 15"/>
    <s v="PRODTYPE 4"/>
    <s v="PRODMKT 5"/>
    <n v="10590"/>
    <n v="6671.7"/>
    <x v="4"/>
    <n v="10378.199999999999"/>
    <n v="51890.999999999993"/>
    <s v="SHIP REGION 5"/>
    <n v="1059.0000000000055"/>
    <n v="18532.499999999996"/>
    <n v="52950"/>
  </r>
  <r>
    <n v="101"/>
    <s v="CUSTID 59"/>
    <x v="1"/>
    <x v="2"/>
    <x v="6"/>
    <x v="3"/>
    <s v="PRODID 18"/>
    <s v="PRODTYPE 4"/>
    <s v="PRODMKT 5"/>
    <n v="24315"/>
    <n v="14589"/>
    <x v="4"/>
    <n v="21397.200000000001"/>
    <n v="106986"/>
    <s v="SHIP REGION 1"/>
    <n v="14588.999999999996"/>
    <n v="34041"/>
    <n v="121575"/>
  </r>
  <r>
    <n v="102"/>
    <s v="CUSTID 197"/>
    <x v="0"/>
    <x v="0"/>
    <x v="5"/>
    <x v="3"/>
    <s v="PRODID 7"/>
    <s v="PRODTYPE 1"/>
    <s v="PRODMKT 4"/>
    <n v="19568"/>
    <n v="12327.84"/>
    <x v="1"/>
    <n v="18589.599999999999"/>
    <n v="167306.4"/>
    <s v="SHIP REGION 3"/>
    <n v="8805.6000000000131"/>
    <n v="56355.839999999982"/>
    <n v="176112"/>
  </r>
  <r>
    <n v="103"/>
    <s v="CUSTID 65"/>
    <x v="2"/>
    <x v="3"/>
    <x v="1"/>
    <x v="3"/>
    <s v="PRODID 11"/>
    <s v="PRODTYPE 1"/>
    <s v="PRODMKT 4"/>
    <n v="21670"/>
    <n v="15169"/>
    <x v="1"/>
    <n v="18419.5"/>
    <n v="165775.5"/>
    <s v="SHIP REGION 4"/>
    <n v="29254.5"/>
    <n v="29254.5"/>
    <n v="195030"/>
  </r>
  <r>
    <n v="104"/>
    <s v="CUSTID 173"/>
    <x v="3"/>
    <x v="4"/>
    <x v="5"/>
    <x v="1"/>
    <s v="PRODID 16"/>
    <s v="PRODTYPE 2"/>
    <s v="PRODMKT 3"/>
    <n v="13223"/>
    <n v="8991.64"/>
    <x v="5"/>
    <n v="12958.539999999999"/>
    <n v="25917.079999999998"/>
    <s v="SHIP REGION 7"/>
    <n v="528.92000000000189"/>
    <n v="7933.7999999999993"/>
    <n v="26446"/>
  </r>
  <r>
    <n v="105"/>
    <s v="CUSTID 38"/>
    <x v="1"/>
    <x v="2"/>
    <x v="5"/>
    <x v="1"/>
    <s v="PRODID 7"/>
    <s v="PRODTYPE 1"/>
    <s v="PRODMKT 4"/>
    <n v="19568"/>
    <n v="12327.84"/>
    <x v="7"/>
    <n v="19176.64"/>
    <n v="134236.47999999998"/>
    <s v="SHIP REGION 5"/>
    <n v="2739.5200000000041"/>
    <n v="47941.599999999991"/>
    <n v="136976"/>
  </r>
  <r>
    <n v="106"/>
    <s v="CUSTID 144"/>
    <x v="4"/>
    <x v="4"/>
    <x v="2"/>
    <x v="2"/>
    <s v="PRODID 7"/>
    <s v="PRODTYPE 1"/>
    <s v="PRODMKT 4"/>
    <n v="19568"/>
    <n v="12327.84"/>
    <x v="6"/>
    <n v="18198.239999999998"/>
    <n v="72792.959999999992"/>
    <s v="SHIP REGION 8"/>
    <n v="5479.0400000000081"/>
    <n v="23481.599999999991"/>
    <n v="78272"/>
  </r>
  <r>
    <n v="107"/>
    <s v="CUSTID 91"/>
    <x v="1"/>
    <x v="3"/>
    <x v="7"/>
    <x v="2"/>
    <s v="PRODID 7"/>
    <s v="PRODTYPE 1"/>
    <s v="PRODMKT 4"/>
    <n v="19568"/>
    <n v="12327.84"/>
    <x v="5"/>
    <n v="19176.64"/>
    <n v="38353.279999999999"/>
    <s v="SHIP REGION 4"/>
    <n v="782.72000000000116"/>
    <n v="13697.599999999999"/>
    <n v="39136"/>
  </r>
  <r>
    <n v="108"/>
    <s v="CUSTID 118"/>
    <x v="0"/>
    <x v="4"/>
    <x v="2"/>
    <x v="3"/>
    <s v="PRODID 15"/>
    <s v="PRODTYPE 4"/>
    <s v="PRODMKT 5"/>
    <n v="10590"/>
    <n v="6671.7"/>
    <x v="7"/>
    <n v="9001.5"/>
    <n v="63010.5"/>
    <s v="SHIP REGION 4"/>
    <n v="11119.5"/>
    <n v="16308.600000000002"/>
    <n v="74130"/>
  </r>
  <r>
    <n v="109"/>
    <s v="CUSTID 72"/>
    <x v="3"/>
    <x v="2"/>
    <x v="3"/>
    <x v="2"/>
    <s v="PRODID 6"/>
    <s v="PRODTYPE 1"/>
    <s v="PRODMKT 1"/>
    <n v="20386"/>
    <n v="14270.2"/>
    <x v="8"/>
    <n v="19774.419999999998"/>
    <n v="118646.51999999999"/>
    <s v="SHIP REGION 8"/>
    <n v="3669.4800000000105"/>
    <n v="33025.319999999985"/>
    <n v="122316"/>
  </r>
  <r>
    <n v="110"/>
    <s v="CUSTID 9"/>
    <x v="3"/>
    <x v="0"/>
    <x v="6"/>
    <x v="4"/>
    <s v="PRODID 6"/>
    <s v="PRODTYPE 1"/>
    <s v="PRODMKT 1"/>
    <n v="20386"/>
    <n v="14270.2"/>
    <x v="3"/>
    <n v="17939.68"/>
    <n v="53819.040000000001"/>
    <s v="SHIP REGION 2"/>
    <n v="7338.9599999999991"/>
    <n v="11008.439999999999"/>
    <n v="61158"/>
  </r>
  <r>
    <n v="111"/>
    <s v="CUSTID 123"/>
    <x v="2"/>
    <x v="1"/>
    <x v="5"/>
    <x v="3"/>
    <s v="PRODID 6"/>
    <s v="PRODTYPE 1"/>
    <s v="PRODMKT 1"/>
    <n v="20386"/>
    <n v="14270.2"/>
    <x v="6"/>
    <n v="19162.84"/>
    <n v="76651.360000000001"/>
    <s v="SHIP REGION 8"/>
    <n v="4892.6399999999994"/>
    <n v="19570.559999999998"/>
    <n v="81544"/>
  </r>
  <r>
    <n v="112"/>
    <s v="CUSTID 93"/>
    <x v="0"/>
    <x v="1"/>
    <x v="7"/>
    <x v="3"/>
    <s v="PRODID 14"/>
    <s v="PRODTYPE 1"/>
    <s v="PRODMKT 3"/>
    <n v="24110"/>
    <n v="16153.7"/>
    <x v="6"/>
    <n v="21216.799999999999"/>
    <n v="84867.199999999997"/>
    <s v="SHIP REGION 4"/>
    <n v="11572.800000000003"/>
    <n v="20252.399999999994"/>
    <n v="96440"/>
  </r>
  <r>
    <n v="113"/>
    <s v="CUSTID 45"/>
    <x v="0"/>
    <x v="2"/>
    <x v="1"/>
    <x v="4"/>
    <s v="PRODID 5"/>
    <s v="PRODTYPE 3"/>
    <s v="PRODMKT 3"/>
    <n v="16064"/>
    <n v="10762.88"/>
    <x v="0"/>
    <n v="14778.880000000001"/>
    <n v="118231.04000000001"/>
    <s v="SHIP REGION 5"/>
    <n v="10280.959999999992"/>
    <n v="32128.000000000015"/>
    <n v="128512"/>
  </r>
  <r>
    <n v="114"/>
    <s v="CUSTID 111"/>
    <x v="2"/>
    <x v="4"/>
    <x v="7"/>
    <x v="3"/>
    <s v="PRODID 1"/>
    <s v="PRODTYPE 1"/>
    <s v="PRODMKT 3"/>
    <n v="16325"/>
    <n v="10611.25"/>
    <x v="4"/>
    <n v="15508.75"/>
    <n v="77543.75"/>
    <s v="SHIP REGION 2"/>
    <n v="4081.25"/>
    <n v="24487.5"/>
    <n v="81625"/>
  </r>
  <r>
    <n v="115"/>
    <s v="CUSTID 119"/>
    <x v="2"/>
    <x v="0"/>
    <x v="7"/>
    <x v="3"/>
    <s v="PRODID 12"/>
    <s v="PRODTYPE 3"/>
    <s v="PRODMKT 5"/>
    <n v="23078"/>
    <n v="14769.92"/>
    <x v="1"/>
    <n v="21000.98"/>
    <n v="189008.82"/>
    <s v="SHIP REGION 4"/>
    <n v="18693.180000000004"/>
    <n v="56079.539999999994"/>
    <n v="207702"/>
  </r>
  <r>
    <n v="116"/>
    <s v="CUSTID 54"/>
    <x v="3"/>
    <x v="1"/>
    <x v="6"/>
    <x v="2"/>
    <s v="PRODID 10"/>
    <s v="PRODTYPE 2"/>
    <s v="PRODMKT 3"/>
    <n v="6690"/>
    <n v="4080.9"/>
    <x v="8"/>
    <n v="6087.9000000000005"/>
    <n v="36527.4"/>
    <s v="SHIP REGION 1"/>
    <n v="3612.5999999999967"/>
    <n v="12042.000000000004"/>
    <n v="40140"/>
  </r>
  <r>
    <n v="117"/>
    <s v="CUSTID 9"/>
    <x v="3"/>
    <x v="0"/>
    <x v="6"/>
    <x v="4"/>
    <s v="PRODID 16"/>
    <s v="PRODTYPE 2"/>
    <s v="PRODMKT 3"/>
    <n v="13223"/>
    <n v="8991.64"/>
    <x v="8"/>
    <n v="12826.31"/>
    <n v="76957.86"/>
    <s v="SHIP REGION 4"/>
    <n v="2380.1400000000031"/>
    <n v="23008.02"/>
    <n v="79338"/>
  </r>
  <r>
    <n v="118"/>
    <s v="CUSTID 100"/>
    <x v="0"/>
    <x v="2"/>
    <x v="3"/>
    <x v="2"/>
    <s v="PRODID 20"/>
    <s v="PRODTYPE 4"/>
    <s v="PRODMKT 2"/>
    <n v="12004"/>
    <n v="8042.68"/>
    <x v="7"/>
    <n v="11403.8"/>
    <n v="79826.599999999991"/>
    <s v="SHIP REGION 3"/>
    <n v="4201.4000000000051"/>
    <n v="23527.839999999993"/>
    <n v="84028"/>
  </r>
  <r>
    <n v="119"/>
    <s v="CUSTID 113"/>
    <x v="0"/>
    <x v="4"/>
    <x v="3"/>
    <x v="3"/>
    <s v="PRODID 11"/>
    <s v="PRODTYPE 1"/>
    <s v="PRODMKT 4"/>
    <n v="21670"/>
    <n v="15169"/>
    <x v="7"/>
    <n v="20586.5"/>
    <n v="144105.5"/>
    <s v="SHIP REGION 8"/>
    <n v="7584.5"/>
    <n v="37922.5"/>
    <n v="151690"/>
  </r>
  <r>
    <n v="120"/>
    <s v="CUSTID 193"/>
    <x v="2"/>
    <x v="0"/>
    <x v="3"/>
    <x v="1"/>
    <s v="PRODID 2"/>
    <s v="PRODTYPE 1"/>
    <s v="PRODMKT 1"/>
    <n v="11568"/>
    <n v="8097.6"/>
    <x v="8"/>
    <n v="10758.24"/>
    <n v="64549.440000000002"/>
    <s v="SHIP REGION 3"/>
    <n v="4858.5600000000013"/>
    <n v="15963.839999999997"/>
    <n v="69408"/>
  </r>
  <r>
    <n v="121"/>
    <s v="CUSTID 114"/>
    <x v="2"/>
    <x v="0"/>
    <x v="4"/>
    <x v="2"/>
    <s v="PRODID 3"/>
    <s v="PRODTYPE 2"/>
    <s v="PRODMKT 2"/>
    <n v="22050"/>
    <n v="15435"/>
    <x v="8"/>
    <n v="19404"/>
    <n v="116424"/>
    <s v="SHIP REGION 6"/>
    <n v="15876"/>
    <n v="23814"/>
    <n v="132300"/>
  </r>
  <r>
    <n v="122"/>
    <s v="CUSTID 3"/>
    <x v="1"/>
    <x v="1"/>
    <x v="7"/>
    <x v="2"/>
    <s v="PRODID 4"/>
    <s v="PRODTYPE 4"/>
    <s v="PRODMKT 1"/>
    <n v="8989"/>
    <n v="5663.07"/>
    <x v="2"/>
    <n v="8539.5499999999993"/>
    <n v="8539.5499999999993"/>
    <s v="SHIP REGION 7"/>
    <n v="449.45000000000073"/>
    <n v="2876.4799999999996"/>
    <n v="8989"/>
  </r>
  <r>
    <n v="123"/>
    <s v="CUSTID 165"/>
    <x v="4"/>
    <x v="2"/>
    <x v="6"/>
    <x v="1"/>
    <s v="PRODID 11"/>
    <s v="PRODTYPE 1"/>
    <s v="PRODMKT 4"/>
    <n v="21670"/>
    <n v="15169"/>
    <x v="8"/>
    <n v="20153.099999999999"/>
    <n v="120918.59999999999"/>
    <s v="SHIP REGION 5"/>
    <n v="9101.4000000000087"/>
    <n v="29904.599999999991"/>
    <n v="130020"/>
  </r>
  <r>
    <n v="124"/>
    <s v="CUSTID 180"/>
    <x v="4"/>
    <x v="4"/>
    <x v="7"/>
    <x v="2"/>
    <s v="PRODID 5"/>
    <s v="PRODTYPE 3"/>
    <s v="PRODMKT 3"/>
    <n v="16064"/>
    <n v="10762.88"/>
    <x v="2"/>
    <n v="15582.08"/>
    <n v="15582.08"/>
    <s v="SHIP REGION 5"/>
    <n v="481.92000000000007"/>
    <n v="4819.2000000000007"/>
    <n v="16064"/>
  </r>
  <r>
    <n v="125"/>
    <s v="CUSTID 142"/>
    <x v="3"/>
    <x v="3"/>
    <x v="2"/>
    <x v="3"/>
    <s v="PRODID 1"/>
    <s v="PRODTYPE 1"/>
    <s v="PRODMKT 3"/>
    <n v="16325"/>
    <n v="10611.25"/>
    <x v="1"/>
    <n v="13876.25"/>
    <n v="124886.25"/>
    <s v="SHIP REGION 7"/>
    <n v="22038.75"/>
    <n v="29385"/>
    <n v="146925"/>
  </r>
  <r>
    <n v="126"/>
    <s v="CUSTID 161"/>
    <x v="1"/>
    <x v="2"/>
    <x v="7"/>
    <x v="1"/>
    <s v="PRODID 2"/>
    <s v="PRODTYPE 1"/>
    <s v="PRODMKT 1"/>
    <n v="11568"/>
    <n v="8097.6"/>
    <x v="1"/>
    <n v="10526.880000000001"/>
    <n v="94741.920000000013"/>
    <s v="SHIP REGION 3"/>
    <n v="9370.0799999999908"/>
    <n v="21863.520000000004"/>
    <n v="104112"/>
  </r>
  <r>
    <n v="127"/>
    <s v="CUSTID 17"/>
    <x v="3"/>
    <x v="4"/>
    <x v="7"/>
    <x v="3"/>
    <s v="PRODID 7"/>
    <s v="PRODTYPE 1"/>
    <s v="PRODMKT 4"/>
    <n v="19568"/>
    <n v="12327.84"/>
    <x v="6"/>
    <n v="19176.64"/>
    <n v="76706.559999999998"/>
    <s v="SHIP REGION 3"/>
    <n v="1565.4400000000023"/>
    <n v="27395.199999999997"/>
    <n v="78272"/>
  </r>
  <r>
    <n v="128"/>
    <s v="CUSTID 71"/>
    <x v="1"/>
    <x v="0"/>
    <x v="0"/>
    <x v="4"/>
    <s v="PRODID 1"/>
    <s v="PRODTYPE 1"/>
    <s v="PRODMKT 3"/>
    <n v="16325"/>
    <n v="10611.25"/>
    <x v="0"/>
    <n v="14039.5"/>
    <n v="112316"/>
    <s v="SHIP REGION 1"/>
    <n v="18284"/>
    <n v="27426"/>
    <n v="130600"/>
  </r>
  <r>
    <n v="129"/>
    <s v="CUSTID 61"/>
    <x v="0"/>
    <x v="0"/>
    <x v="3"/>
    <x v="3"/>
    <s v="PRODID 8"/>
    <s v="PRODTYPE 3"/>
    <s v="PRODMKT 4"/>
    <n v="2135"/>
    <n v="1174.25"/>
    <x v="7"/>
    <n v="1857.45"/>
    <n v="13002.15"/>
    <s v="SHIP REGION 4"/>
    <n v="1942.8499999999997"/>
    <n v="4782.4000000000005"/>
    <n v="14945"/>
  </r>
  <r>
    <n v="130"/>
    <s v="CUSTID 193"/>
    <x v="2"/>
    <x v="0"/>
    <x v="3"/>
    <x v="4"/>
    <s v="PRODID 17"/>
    <s v="PRODTYPE 1"/>
    <s v="PRODMKT 3"/>
    <n v="18971"/>
    <n v="11762.02"/>
    <x v="2"/>
    <n v="18591.579999999998"/>
    <n v="18591.579999999998"/>
    <s v="SHIP REGION 7"/>
    <n v="379.42000000000189"/>
    <n v="6829.5599999999977"/>
    <n v="18971"/>
  </r>
  <r>
    <n v="131"/>
    <s v="CUSTID 80"/>
    <x v="1"/>
    <x v="2"/>
    <x v="4"/>
    <x v="4"/>
    <s v="PRODID 11"/>
    <s v="PRODTYPE 1"/>
    <s v="PRODMKT 4"/>
    <n v="21670"/>
    <n v="15169"/>
    <x v="8"/>
    <n v="19503"/>
    <n v="117018"/>
    <s v="SHIP REGION 3"/>
    <n v="13002"/>
    <n v="26004"/>
    <n v="130020"/>
  </r>
  <r>
    <n v="132"/>
    <s v="CUSTID 162"/>
    <x v="0"/>
    <x v="0"/>
    <x v="6"/>
    <x v="1"/>
    <s v="PRODID 12"/>
    <s v="PRODTYPE 3"/>
    <s v="PRODMKT 5"/>
    <n v="23078"/>
    <n v="14769.92"/>
    <x v="1"/>
    <n v="22385.66"/>
    <n v="201470.94"/>
    <s v="SHIP REGION 7"/>
    <n v="6231.0600000000013"/>
    <n v="68541.66"/>
    <n v="207702"/>
  </r>
  <r>
    <n v="133"/>
    <s v="CUSTID 89"/>
    <x v="1"/>
    <x v="2"/>
    <x v="6"/>
    <x v="1"/>
    <s v="PRODID 16"/>
    <s v="PRODTYPE 2"/>
    <s v="PRODMKT 3"/>
    <n v="13223"/>
    <n v="8991.64"/>
    <x v="1"/>
    <n v="12694.08"/>
    <n v="114246.72"/>
    <s v="SHIP REGION 3"/>
    <n v="4760.2800000000007"/>
    <n v="33321.960000000006"/>
    <n v="119007"/>
  </r>
  <r>
    <n v="134"/>
    <s v="CUSTID 81"/>
    <x v="0"/>
    <x v="1"/>
    <x v="4"/>
    <x v="1"/>
    <s v="PRODID 12"/>
    <s v="PRODTYPE 3"/>
    <s v="PRODMKT 5"/>
    <n v="23078"/>
    <n v="14769.92"/>
    <x v="3"/>
    <n v="20770.2"/>
    <n v="62310.600000000006"/>
    <s v="SHIP REGION 2"/>
    <n v="6923.3999999999978"/>
    <n v="18000.840000000004"/>
    <n v="69234"/>
  </r>
  <r>
    <n v="135"/>
    <s v="CUSTID 56"/>
    <x v="1"/>
    <x v="1"/>
    <x v="6"/>
    <x v="4"/>
    <s v="PRODID 18"/>
    <s v="PRODTYPE 4"/>
    <s v="PRODMKT 5"/>
    <n v="24315"/>
    <n v="14589"/>
    <x v="4"/>
    <n v="21397.200000000001"/>
    <n v="106986"/>
    <s v="SHIP REGION 2"/>
    <n v="14588.999999999996"/>
    <n v="34041"/>
    <n v="121575"/>
  </r>
  <r>
    <n v="136"/>
    <s v="CUSTID 31"/>
    <x v="2"/>
    <x v="2"/>
    <x v="7"/>
    <x v="4"/>
    <s v="PRODID 14"/>
    <s v="PRODTYPE 1"/>
    <s v="PRODMKT 3"/>
    <n v="24110"/>
    <n v="16153.7"/>
    <x v="5"/>
    <n v="20493.5"/>
    <n v="40987"/>
    <s v="SHIP REGION 5"/>
    <n v="7233"/>
    <n v="8679.5999999999985"/>
    <n v="48220"/>
  </r>
  <r>
    <n v="137"/>
    <s v="CUSTID 170"/>
    <x v="3"/>
    <x v="4"/>
    <x v="3"/>
    <x v="2"/>
    <s v="PRODID 15"/>
    <s v="PRODTYPE 4"/>
    <s v="PRODMKT 5"/>
    <n v="10590"/>
    <n v="6671.7"/>
    <x v="8"/>
    <n v="9425.1"/>
    <n v="56550.600000000006"/>
    <s v="SHIP REGION 1"/>
    <n v="6989.3999999999978"/>
    <n v="16520.400000000001"/>
    <n v="63540"/>
  </r>
  <r>
    <n v="138"/>
    <s v="CUSTID 162"/>
    <x v="0"/>
    <x v="0"/>
    <x v="6"/>
    <x v="1"/>
    <s v="PRODID 8"/>
    <s v="PRODTYPE 3"/>
    <s v="PRODMKT 4"/>
    <n v="2135"/>
    <n v="1174.25"/>
    <x v="6"/>
    <n v="1857.45"/>
    <n v="7429.8"/>
    <s v="SHIP REGION 7"/>
    <n v="1110.1999999999998"/>
    <n v="2732.8"/>
    <n v="8540"/>
  </r>
  <r>
    <n v="139"/>
    <s v="CUSTID 183"/>
    <x v="4"/>
    <x v="2"/>
    <x v="3"/>
    <x v="4"/>
    <s v="PRODID 19"/>
    <s v="PRODTYPE 1"/>
    <s v="PRODMKT 4"/>
    <n v="9526"/>
    <n v="6572.94"/>
    <x v="7"/>
    <n v="8478.14"/>
    <n v="59346.979999999996"/>
    <s v="SHIP REGION 6"/>
    <n v="7335.0200000000041"/>
    <n v="13336.399999999998"/>
    <n v="66682"/>
  </r>
  <r>
    <n v="140"/>
    <s v="CUSTID 116"/>
    <x v="4"/>
    <x v="3"/>
    <x v="1"/>
    <x v="1"/>
    <s v="PRODID 8"/>
    <s v="PRODTYPE 3"/>
    <s v="PRODMKT 4"/>
    <n v="2135"/>
    <n v="1174.25"/>
    <x v="2"/>
    <n v="1814.75"/>
    <n v="1814.75"/>
    <s v="SHIP REGION 5"/>
    <n v="320.25"/>
    <n v="640.5"/>
    <n v="2135"/>
  </r>
  <r>
    <n v="141"/>
    <s v="CUSTID 130"/>
    <x v="1"/>
    <x v="2"/>
    <x v="2"/>
    <x v="1"/>
    <s v="PRODID 6"/>
    <s v="PRODTYPE 1"/>
    <s v="PRODMKT 1"/>
    <n v="20386"/>
    <n v="14270.2"/>
    <x v="7"/>
    <n v="18347.400000000001"/>
    <n v="128431.80000000002"/>
    <s v="SHIP REGION 8"/>
    <n v="14270.19999999999"/>
    <n v="28540.400000000005"/>
    <n v="142702"/>
  </r>
  <r>
    <n v="142"/>
    <s v="CUSTID 4"/>
    <x v="3"/>
    <x v="3"/>
    <x v="3"/>
    <x v="2"/>
    <s v="PRODID 1"/>
    <s v="PRODTYPE 1"/>
    <s v="PRODMKT 3"/>
    <n v="16325"/>
    <n v="10611.25"/>
    <x v="4"/>
    <n v="15019"/>
    <n v="75095"/>
    <s v="SHIP REGION 6"/>
    <n v="6530"/>
    <n v="22038.75"/>
    <n v="81625"/>
  </r>
  <r>
    <n v="143"/>
    <s v="CUSTID 45"/>
    <x v="0"/>
    <x v="2"/>
    <x v="1"/>
    <x v="3"/>
    <s v="PRODID 1"/>
    <s v="PRODTYPE 1"/>
    <s v="PRODMKT 3"/>
    <n v="16325"/>
    <n v="10611.25"/>
    <x v="3"/>
    <n v="15835.25"/>
    <n v="47505.75"/>
    <s v="SHIP REGION 6"/>
    <n v="1469.25"/>
    <n v="15672"/>
    <n v="48975"/>
  </r>
  <r>
    <n v="144"/>
    <s v="CUSTID 20"/>
    <x v="0"/>
    <x v="4"/>
    <x v="4"/>
    <x v="1"/>
    <s v="PRODID 2"/>
    <s v="PRODTYPE 1"/>
    <s v="PRODMKT 1"/>
    <n v="11568"/>
    <n v="8097.6"/>
    <x v="8"/>
    <n v="11220.96"/>
    <n v="67325.759999999995"/>
    <s v="SHIP REGION 5"/>
    <n v="2082.2400000000052"/>
    <n v="18740.159999999993"/>
    <n v="69408"/>
  </r>
  <r>
    <n v="145"/>
    <s v="CUSTID 22"/>
    <x v="1"/>
    <x v="0"/>
    <x v="5"/>
    <x v="1"/>
    <s v="PRODID 17"/>
    <s v="PRODTYPE 1"/>
    <s v="PRODMKT 3"/>
    <n v="18971"/>
    <n v="11762.02"/>
    <x v="2"/>
    <n v="17643.03"/>
    <n v="17643.03"/>
    <s v="SHIP REGION 4"/>
    <n v="1327.9700000000012"/>
    <n v="5881.0099999999984"/>
    <n v="18971"/>
  </r>
  <r>
    <n v="146"/>
    <s v="CUSTID 73"/>
    <x v="2"/>
    <x v="1"/>
    <x v="2"/>
    <x v="3"/>
    <s v="PRODID 20"/>
    <s v="PRODTYPE 4"/>
    <s v="PRODMKT 2"/>
    <n v="12004"/>
    <n v="8042.68"/>
    <x v="8"/>
    <n v="11163.72"/>
    <n v="66982.319999999992"/>
    <s v="SHIP REGION 3"/>
    <n v="5041.6800000000039"/>
    <n v="18726.239999999994"/>
    <n v="72024"/>
  </r>
  <r>
    <n v="147"/>
    <s v="CUSTID 54"/>
    <x v="3"/>
    <x v="1"/>
    <x v="6"/>
    <x v="1"/>
    <s v="PRODID 11"/>
    <s v="PRODTYPE 1"/>
    <s v="PRODMKT 4"/>
    <n v="21670"/>
    <n v="15169"/>
    <x v="6"/>
    <n v="19936.400000000001"/>
    <n v="79745.600000000006"/>
    <s v="SHIP REGION 8"/>
    <n v="6934.3999999999942"/>
    <n v="19069.600000000006"/>
    <n v="86680"/>
  </r>
  <r>
    <n v="148"/>
    <s v="CUSTID 116"/>
    <x v="4"/>
    <x v="3"/>
    <x v="1"/>
    <x v="4"/>
    <s v="PRODID 12"/>
    <s v="PRODTYPE 3"/>
    <s v="PRODMKT 5"/>
    <n v="23078"/>
    <n v="14769.92"/>
    <x v="0"/>
    <n v="21000.98"/>
    <n v="168007.84"/>
    <s v="SHIP REGION 5"/>
    <n v="16616.160000000003"/>
    <n v="49848.479999999996"/>
    <n v="184624"/>
  </r>
  <r>
    <n v="149"/>
    <s v="CUSTID 22"/>
    <x v="1"/>
    <x v="0"/>
    <x v="5"/>
    <x v="1"/>
    <s v="PRODID 2"/>
    <s v="PRODTYPE 1"/>
    <s v="PRODMKT 1"/>
    <n v="11568"/>
    <n v="8097.6"/>
    <x v="3"/>
    <n v="10758.24"/>
    <n v="32274.720000000001"/>
    <s v="SHIP REGION 5"/>
    <n v="2429.2800000000007"/>
    <n v="7981.9199999999983"/>
    <n v="34704"/>
  </r>
  <r>
    <n v="150"/>
    <s v="CUSTID 197"/>
    <x v="0"/>
    <x v="0"/>
    <x v="5"/>
    <x v="3"/>
    <s v="PRODID 4"/>
    <s v="PRODTYPE 4"/>
    <s v="PRODMKT 1"/>
    <n v="8989"/>
    <n v="5663.07"/>
    <x v="6"/>
    <n v="8719.33"/>
    <n v="34877.32"/>
    <s v="SHIP REGION 3"/>
    <n v="1078.6800000000003"/>
    <n v="12225.04"/>
    <n v="35956"/>
  </r>
  <r>
    <n v="151"/>
    <s v="CUSTID 107"/>
    <x v="3"/>
    <x v="4"/>
    <x v="1"/>
    <x v="1"/>
    <s v="PRODID 19"/>
    <s v="PRODTYPE 1"/>
    <s v="PRODMKT 4"/>
    <n v="9526"/>
    <n v="6572.94"/>
    <x v="7"/>
    <n v="8287.6200000000008"/>
    <n v="58013.340000000004"/>
    <s v="SHIP REGION 5"/>
    <n v="8668.6599999999944"/>
    <n v="12002.760000000009"/>
    <n v="66682"/>
  </r>
  <r>
    <n v="152"/>
    <s v="CUSTID 69"/>
    <x v="0"/>
    <x v="2"/>
    <x v="0"/>
    <x v="3"/>
    <s v="PRODID 9"/>
    <s v="PRODTYPE 2"/>
    <s v="PRODMKT 5"/>
    <n v="3263"/>
    <n v="2186.21"/>
    <x v="7"/>
    <n v="2773.5499999999997"/>
    <n v="19414.849999999999"/>
    <s v="SHIP REGION 8"/>
    <n v="3426.1500000000019"/>
    <n v="4111.3799999999974"/>
    <n v="22841"/>
  </r>
  <r>
    <n v="153"/>
    <s v="CUSTID 69"/>
    <x v="0"/>
    <x v="2"/>
    <x v="0"/>
    <x v="1"/>
    <s v="PRODID 8"/>
    <s v="PRODTYPE 3"/>
    <s v="PRODMKT 4"/>
    <n v="2135"/>
    <n v="1174.25"/>
    <x v="7"/>
    <n v="2049.6"/>
    <n v="14347.199999999999"/>
    <s v="SHIP REGION 8"/>
    <n v="597.80000000000064"/>
    <n v="6127.4499999999989"/>
    <n v="14945"/>
  </r>
  <r>
    <n v="154"/>
    <s v="CUSTID 189"/>
    <x v="2"/>
    <x v="1"/>
    <x v="0"/>
    <x v="3"/>
    <s v="PRODID 4"/>
    <s v="PRODTYPE 4"/>
    <s v="PRODMKT 1"/>
    <n v="8989"/>
    <n v="5663.07"/>
    <x v="8"/>
    <n v="8539.5499999999993"/>
    <n v="51237.299999999996"/>
    <s v="SHIP REGION 8"/>
    <n v="2696.7000000000044"/>
    <n v="17258.879999999997"/>
    <n v="53934"/>
  </r>
  <r>
    <n v="155"/>
    <s v="CUSTID 58"/>
    <x v="3"/>
    <x v="3"/>
    <x v="3"/>
    <x v="1"/>
    <s v="PRODID 7"/>
    <s v="PRODTYPE 1"/>
    <s v="PRODMKT 4"/>
    <n v="19568"/>
    <n v="12327.84"/>
    <x v="0"/>
    <n v="18393.919999999998"/>
    <n v="147151.35999999999"/>
    <s v="SHIP REGION 3"/>
    <n v="9392.640000000014"/>
    <n v="48528.639999999985"/>
    <n v="156544"/>
  </r>
  <r>
    <n v="156"/>
    <s v="CUSTID 147"/>
    <x v="3"/>
    <x v="0"/>
    <x v="0"/>
    <x v="1"/>
    <s v="PRODID 7"/>
    <s v="PRODTYPE 1"/>
    <s v="PRODMKT 4"/>
    <n v="19568"/>
    <n v="12327.84"/>
    <x v="7"/>
    <n v="18198.239999999998"/>
    <n v="127387.68"/>
    <s v="SHIP REGION 7"/>
    <n v="9588.3200000000143"/>
    <n v="41092.799999999988"/>
    <n v="136976"/>
  </r>
  <r>
    <n v="157"/>
    <s v="CUSTID 92"/>
    <x v="3"/>
    <x v="4"/>
    <x v="7"/>
    <x v="1"/>
    <s v="PRODID 9"/>
    <s v="PRODTYPE 2"/>
    <s v="PRODMKT 5"/>
    <n v="3263"/>
    <n v="2186.21"/>
    <x v="3"/>
    <n v="3230.37"/>
    <n v="9691.11"/>
    <s v="SHIP REGION 7"/>
    <n v="97.890000000000327"/>
    <n v="3132.4799999999996"/>
    <n v="9789"/>
  </r>
  <r>
    <n v="158"/>
    <s v="CUSTID 180"/>
    <x v="4"/>
    <x v="4"/>
    <x v="7"/>
    <x v="3"/>
    <s v="PRODID 20"/>
    <s v="PRODTYPE 4"/>
    <s v="PRODMKT 2"/>
    <n v="12004"/>
    <n v="8042.68"/>
    <x v="0"/>
    <n v="11763.92"/>
    <n v="94111.360000000001"/>
    <s v="SHIP REGION 6"/>
    <n v="1920.6399999999994"/>
    <n v="29769.919999999998"/>
    <n v="96032"/>
  </r>
  <r>
    <n v="159"/>
    <s v="CUSTID 166"/>
    <x v="2"/>
    <x v="1"/>
    <x v="0"/>
    <x v="2"/>
    <s v="PRODID 14"/>
    <s v="PRODTYPE 1"/>
    <s v="PRODMKT 3"/>
    <n v="24110"/>
    <n v="16153.7"/>
    <x v="4"/>
    <n v="21940.100000000002"/>
    <n v="109700.50000000001"/>
    <s v="SHIP REGION 6"/>
    <n v="10849.499999999989"/>
    <n v="28932.000000000007"/>
    <n v="120550"/>
  </r>
  <r>
    <n v="160"/>
    <s v="CUSTID 38"/>
    <x v="1"/>
    <x v="2"/>
    <x v="5"/>
    <x v="3"/>
    <s v="PRODID 6"/>
    <s v="PRODTYPE 1"/>
    <s v="PRODMKT 1"/>
    <n v="20386"/>
    <n v="14270.2"/>
    <x v="2"/>
    <n v="18958.98"/>
    <n v="18958.98"/>
    <s v="SHIP REGION 1"/>
    <n v="1427.0200000000004"/>
    <n v="4688.7799999999988"/>
    <n v="20386"/>
  </r>
  <r>
    <n v="161"/>
    <s v="CUSTID 178"/>
    <x v="2"/>
    <x v="2"/>
    <x v="4"/>
    <x v="1"/>
    <s v="PRODID 16"/>
    <s v="PRODTYPE 2"/>
    <s v="PRODMKT 3"/>
    <n v="13223"/>
    <n v="8991.64"/>
    <x v="8"/>
    <n v="11900.7"/>
    <n v="71404.200000000012"/>
    <s v="SHIP REGION 2"/>
    <n v="7933.7999999999956"/>
    <n v="17454.360000000008"/>
    <n v="79338"/>
  </r>
  <r>
    <n v="162"/>
    <s v="CUSTID 193"/>
    <x v="2"/>
    <x v="0"/>
    <x v="3"/>
    <x v="4"/>
    <s v="PRODID 10"/>
    <s v="PRODTYPE 2"/>
    <s v="PRODMKT 3"/>
    <n v="6690"/>
    <n v="4080.9"/>
    <x v="7"/>
    <n v="5887.2"/>
    <n v="41210.400000000001"/>
    <s v="SHIP REGION 3"/>
    <n v="5619.6000000000013"/>
    <n v="12644.099999999999"/>
    <n v="46830"/>
  </r>
  <r>
    <n v="163"/>
    <s v="CUSTID 100"/>
    <x v="0"/>
    <x v="2"/>
    <x v="3"/>
    <x v="1"/>
    <s v="PRODID 15"/>
    <s v="PRODTYPE 4"/>
    <s v="PRODMKT 5"/>
    <n v="10590"/>
    <n v="6671.7"/>
    <x v="4"/>
    <n v="9319.2000000000007"/>
    <n v="46596"/>
    <s v="SHIP REGION 7"/>
    <n v="6353.9999999999964"/>
    <n v="13237.500000000004"/>
    <n v="52950"/>
  </r>
  <r>
    <n v="164"/>
    <s v="CUSTID 87"/>
    <x v="0"/>
    <x v="0"/>
    <x v="4"/>
    <x v="3"/>
    <s v="PRODID 19"/>
    <s v="PRODTYPE 1"/>
    <s v="PRODMKT 4"/>
    <n v="9526"/>
    <n v="6572.94"/>
    <x v="7"/>
    <n v="8573.4"/>
    <n v="60013.799999999996"/>
    <s v="SHIP REGION 7"/>
    <n v="6668.2000000000025"/>
    <n v="14003.220000000001"/>
    <n v="66682"/>
  </r>
  <r>
    <n v="165"/>
    <s v="CUSTID 30"/>
    <x v="2"/>
    <x v="4"/>
    <x v="7"/>
    <x v="3"/>
    <s v="PRODID 15"/>
    <s v="PRODTYPE 4"/>
    <s v="PRODMKT 5"/>
    <n v="10590"/>
    <n v="6671.7"/>
    <x v="2"/>
    <n v="9213.2999999999993"/>
    <n v="9213.2999999999993"/>
    <s v="SHIP REGION 1"/>
    <n v="1376.7000000000007"/>
    <n v="2541.5999999999995"/>
    <n v="10590"/>
  </r>
  <r>
    <n v="166"/>
    <s v="CUSTID 134"/>
    <x v="1"/>
    <x v="2"/>
    <x v="6"/>
    <x v="1"/>
    <s v="PRODID 13"/>
    <s v="PRODTYPE 4"/>
    <s v="PRODMKT 7"/>
    <n v="4269"/>
    <n v="2561.4"/>
    <x v="7"/>
    <n v="3714.03"/>
    <n v="25998.210000000003"/>
    <s v="SHIP REGION 6"/>
    <n v="3884.7899999999986"/>
    <n v="8068.4100000000008"/>
    <n v="29883"/>
  </r>
  <r>
    <n v="167"/>
    <s v="CUSTID 94"/>
    <x v="4"/>
    <x v="1"/>
    <x v="4"/>
    <x v="3"/>
    <s v="PRODID 2"/>
    <s v="PRODTYPE 1"/>
    <s v="PRODMKT 1"/>
    <n v="11568"/>
    <n v="8097.6"/>
    <x v="3"/>
    <n v="10179.84"/>
    <n v="30539.52"/>
    <s v="SHIP REGION 8"/>
    <n v="4164.4799999999996"/>
    <n v="6246.7199999999993"/>
    <n v="34704"/>
  </r>
  <r>
    <n v="168"/>
    <s v="CUSTID 109"/>
    <x v="2"/>
    <x v="0"/>
    <x v="4"/>
    <x v="2"/>
    <s v="PRODID 18"/>
    <s v="PRODTYPE 4"/>
    <s v="PRODMKT 5"/>
    <n v="24315"/>
    <n v="14589"/>
    <x v="3"/>
    <n v="22612.949999999997"/>
    <n v="67838.849999999991"/>
    <s v="SHIP REGION 5"/>
    <n v="5106.1500000000087"/>
    <n v="24071.849999999991"/>
    <n v="72945"/>
  </r>
  <r>
    <n v="169"/>
    <s v="CUSTID 12"/>
    <x v="4"/>
    <x v="1"/>
    <x v="4"/>
    <x v="3"/>
    <s v="PRODID 15"/>
    <s v="PRODTYPE 4"/>
    <s v="PRODMKT 5"/>
    <n v="10590"/>
    <n v="6671.7"/>
    <x v="5"/>
    <n v="9213.2999999999993"/>
    <n v="18426.599999999999"/>
    <s v="SHIP REGION 6"/>
    <n v="2753.4000000000015"/>
    <n v="5083.1999999999989"/>
    <n v="21180"/>
  </r>
  <r>
    <n v="170"/>
    <s v="CUSTID 177"/>
    <x v="2"/>
    <x v="4"/>
    <x v="7"/>
    <x v="2"/>
    <s v="PRODID 11"/>
    <s v="PRODTYPE 1"/>
    <s v="PRODMKT 4"/>
    <n v="21670"/>
    <n v="15169"/>
    <x v="4"/>
    <n v="21236.6"/>
    <n v="106183"/>
    <s v="SHIP REGION 6"/>
    <n v="2167.0000000000073"/>
    <n v="30337.999999999993"/>
    <n v="108350"/>
  </r>
  <r>
    <n v="171"/>
    <s v="CUSTID 105"/>
    <x v="2"/>
    <x v="1"/>
    <x v="3"/>
    <x v="2"/>
    <s v="PRODID 17"/>
    <s v="PRODTYPE 1"/>
    <s v="PRODMKT 3"/>
    <n v="18971"/>
    <n v="11762.02"/>
    <x v="4"/>
    <n v="16694.48"/>
    <n v="83472.399999999994"/>
    <s v="SHIP REGION 5"/>
    <n v="11382.600000000002"/>
    <n v="24662.299999999996"/>
    <n v="94855"/>
  </r>
  <r>
    <n v="172"/>
    <s v="CUSTID 164"/>
    <x v="0"/>
    <x v="1"/>
    <x v="2"/>
    <x v="4"/>
    <s v="PRODID 15"/>
    <s v="PRODTYPE 4"/>
    <s v="PRODMKT 5"/>
    <n v="10590"/>
    <n v="6671.7"/>
    <x v="2"/>
    <n v="10484.1"/>
    <n v="10484.1"/>
    <s v="SHIP REGION 1"/>
    <n v="105.89999999999964"/>
    <n v="3812.4000000000005"/>
    <n v="10590"/>
  </r>
  <r>
    <n v="173"/>
    <s v="CUSTID 54"/>
    <x v="3"/>
    <x v="1"/>
    <x v="6"/>
    <x v="1"/>
    <s v="PRODID 2"/>
    <s v="PRODTYPE 1"/>
    <s v="PRODMKT 1"/>
    <n v="11568"/>
    <n v="8097.6"/>
    <x v="0"/>
    <n v="11452.32"/>
    <n v="91618.559999999998"/>
    <s v="SHIP REGION 7"/>
    <n v="925.44000000000233"/>
    <n v="26837.759999999995"/>
    <n v="92544"/>
  </r>
  <r>
    <n v="174"/>
    <s v="CUSTID 148"/>
    <x v="1"/>
    <x v="2"/>
    <x v="0"/>
    <x v="3"/>
    <s v="PRODID 17"/>
    <s v="PRODTYPE 1"/>
    <s v="PRODMKT 3"/>
    <n v="18971"/>
    <n v="11762.02"/>
    <x v="0"/>
    <n v="17263.61"/>
    <n v="138108.88"/>
    <s v="SHIP REGION 4"/>
    <n v="13659.119999999995"/>
    <n v="44012.72"/>
    <n v="151768"/>
  </r>
  <r>
    <n v="175"/>
    <s v="CUSTID 40"/>
    <x v="4"/>
    <x v="0"/>
    <x v="7"/>
    <x v="1"/>
    <s v="PRODID 6"/>
    <s v="PRODTYPE 1"/>
    <s v="PRODMKT 1"/>
    <n v="20386"/>
    <n v="14270.2"/>
    <x v="7"/>
    <n v="19978.28"/>
    <n v="139847.96"/>
    <s v="SHIP REGION 3"/>
    <n v="2854.0400000000081"/>
    <n v="39956.559999999983"/>
    <n v="142702"/>
  </r>
  <r>
    <n v="176"/>
    <s v="CUSTID 90"/>
    <x v="1"/>
    <x v="0"/>
    <x v="6"/>
    <x v="3"/>
    <s v="PRODID 9"/>
    <s v="PRODTYPE 2"/>
    <s v="PRODMKT 5"/>
    <n v="3263"/>
    <n v="2186.21"/>
    <x v="1"/>
    <n v="3001.96"/>
    <n v="27017.64"/>
    <s v="SHIP REGION 3"/>
    <n v="2349.3599999999997"/>
    <n v="7341.75"/>
    <n v="29367"/>
  </r>
  <r>
    <n v="177"/>
    <s v="CUSTID 100"/>
    <x v="0"/>
    <x v="2"/>
    <x v="3"/>
    <x v="1"/>
    <s v="PRODID 16"/>
    <s v="PRODTYPE 2"/>
    <s v="PRODMKT 3"/>
    <n v="13223"/>
    <n v="8991.64"/>
    <x v="3"/>
    <n v="11768.47"/>
    <n v="35305.409999999996"/>
    <s v="SHIP REGION 8"/>
    <n v="4363.590000000002"/>
    <n v="8330.49"/>
    <n v="39669"/>
  </r>
  <r>
    <n v="178"/>
    <s v="CUSTID 99"/>
    <x v="0"/>
    <x v="1"/>
    <x v="2"/>
    <x v="4"/>
    <s v="PRODID 7"/>
    <s v="PRODTYPE 1"/>
    <s v="PRODMKT 4"/>
    <n v="19568"/>
    <n v="12327.84"/>
    <x v="1"/>
    <n v="16632.8"/>
    <n v="149695.19999999998"/>
    <s v="SHIP REGION 5"/>
    <n v="26416.800000000007"/>
    <n v="38744.639999999992"/>
    <n v="176112"/>
  </r>
  <r>
    <n v="179"/>
    <s v="CUSTID 27"/>
    <x v="4"/>
    <x v="4"/>
    <x v="4"/>
    <x v="2"/>
    <s v="PRODID 2"/>
    <s v="PRODTYPE 1"/>
    <s v="PRODMKT 1"/>
    <n v="11568"/>
    <n v="8097.6"/>
    <x v="1"/>
    <n v="10411.200000000001"/>
    <n v="93700.800000000003"/>
    <s v="SHIP REGION 4"/>
    <n v="10411.199999999993"/>
    <n v="20822.400000000001"/>
    <n v="104112"/>
  </r>
  <r>
    <n v="180"/>
    <s v="CUSTID 79"/>
    <x v="4"/>
    <x v="0"/>
    <x v="2"/>
    <x v="1"/>
    <s v="PRODID 19"/>
    <s v="PRODTYPE 1"/>
    <s v="PRODMKT 4"/>
    <n v="9526"/>
    <n v="6572.94"/>
    <x v="1"/>
    <n v="8668.66"/>
    <n v="78017.94"/>
    <s v="SHIP REGION 2"/>
    <n v="7716.0600000000013"/>
    <n v="18861.480000000003"/>
    <n v="85734"/>
  </r>
  <r>
    <n v="181"/>
    <s v="CUSTID 43"/>
    <x v="2"/>
    <x v="4"/>
    <x v="5"/>
    <x v="1"/>
    <s v="PRODID 16"/>
    <s v="PRODTYPE 2"/>
    <s v="PRODMKT 3"/>
    <n v="13223"/>
    <n v="8991.64"/>
    <x v="5"/>
    <n v="11900.7"/>
    <n v="23801.4"/>
    <s v="SHIP REGION 4"/>
    <n v="2644.5999999999985"/>
    <n v="5818.1200000000026"/>
    <n v="26446"/>
  </r>
  <r>
    <n v="182"/>
    <s v="CUSTID 184"/>
    <x v="3"/>
    <x v="3"/>
    <x v="6"/>
    <x v="2"/>
    <s v="PRODID 5"/>
    <s v="PRODTYPE 3"/>
    <s v="PRODMKT 3"/>
    <n v="16064"/>
    <n v="10762.88"/>
    <x v="7"/>
    <n v="15100.16"/>
    <n v="105701.12"/>
    <s v="SHIP REGION 1"/>
    <n v="6746.880000000001"/>
    <n v="30360.960000000006"/>
    <n v="112448"/>
  </r>
  <r>
    <n v="183"/>
    <s v="CUSTID 58"/>
    <x v="3"/>
    <x v="3"/>
    <x v="3"/>
    <x v="2"/>
    <s v="PRODID 14"/>
    <s v="PRODTYPE 1"/>
    <s v="PRODMKT 3"/>
    <n v="24110"/>
    <n v="16153.7"/>
    <x v="8"/>
    <n v="20734.599999999999"/>
    <n v="124407.59999999999"/>
    <s v="SHIP REGION 3"/>
    <n v="20252.400000000009"/>
    <n v="27485.399999999987"/>
    <n v="144660"/>
  </r>
  <r>
    <n v="184"/>
    <s v="CUSTID 65"/>
    <x v="2"/>
    <x v="3"/>
    <x v="1"/>
    <x v="1"/>
    <s v="PRODID 4"/>
    <s v="PRODTYPE 4"/>
    <s v="PRODMKT 1"/>
    <n v="8989"/>
    <n v="5663.07"/>
    <x v="7"/>
    <n v="7910.32"/>
    <n v="55372.24"/>
    <s v="SHIP REGION 7"/>
    <n v="7550.760000000002"/>
    <n v="15730.75"/>
    <n v="62923"/>
  </r>
  <r>
    <n v="185"/>
    <s v="CUSTID 54"/>
    <x v="3"/>
    <x v="1"/>
    <x v="6"/>
    <x v="3"/>
    <s v="PRODID 19"/>
    <s v="PRODTYPE 1"/>
    <s v="PRODMKT 4"/>
    <n v="9526"/>
    <n v="6572.94"/>
    <x v="1"/>
    <n v="9335.48"/>
    <n v="84019.319999999992"/>
    <s v="SHIP REGION 8"/>
    <n v="1714.6800000000039"/>
    <n v="24862.86"/>
    <n v="85734"/>
  </r>
  <r>
    <n v="186"/>
    <s v="CUSTID 65"/>
    <x v="2"/>
    <x v="3"/>
    <x v="1"/>
    <x v="3"/>
    <s v="PRODID 9"/>
    <s v="PRODTYPE 2"/>
    <s v="PRODMKT 5"/>
    <n v="3263"/>
    <n v="2186.21"/>
    <x v="3"/>
    <n v="3197.74"/>
    <n v="9593.2199999999993"/>
    <s v="SHIP REGION 1"/>
    <n v="195.78000000000065"/>
    <n v="3034.5899999999992"/>
    <n v="9789"/>
  </r>
  <r>
    <n v="187"/>
    <s v="CUSTID 39"/>
    <x v="4"/>
    <x v="3"/>
    <x v="1"/>
    <x v="3"/>
    <s v="PRODID 12"/>
    <s v="PRODTYPE 3"/>
    <s v="PRODMKT 5"/>
    <n v="23078"/>
    <n v="14769.92"/>
    <x v="2"/>
    <n v="22385.66"/>
    <n v="22385.66"/>
    <s v="SHIP REGION 4"/>
    <n v="692.34000000000015"/>
    <n v="7615.74"/>
    <n v="23078"/>
  </r>
  <r>
    <n v="188"/>
    <s v="CUSTID 102"/>
    <x v="0"/>
    <x v="1"/>
    <x v="7"/>
    <x v="3"/>
    <s v="PRODID 5"/>
    <s v="PRODTYPE 3"/>
    <s v="PRODMKT 3"/>
    <n v="16064"/>
    <n v="10762.88"/>
    <x v="0"/>
    <n v="13975.68"/>
    <n v="111805.44"/>
    <s v="SHIP REGION 7"/>
    <n v="16706.559999999998"/>
    <n v="25702.400000000009"/>
    <n v="128512"/>
  </r>
  <r>
    <n v="189"/>
    <s v="CUSTID 150"/>
    <x v="2"/>
    <x v="1"/>
    <x v="2"/>
    <x v="1"/>
    <s v="PRODID 20"/>
    <s v="PRODTYPE 4"/>
    <s v="PRODMKT 2"/>
    <n v="12004"/>
    <n v="8042.68"/>
    <x v="8"/>
    <n v="11283.76"/>
    <n v="67702.559999999998"/>
    <s v="SHIP REGION 5"/>
    <n v="4321.4399999999987"/>
    <n v="19446.48"/>
    <n v="72024"/>
  </r>
  <r>
    <n v="190"/>
    <s v="CUSTID 172"/>
    <x v="1"/>
    <x v="0"/>
    <x v="3"/>
    <x v="2"/>
    <s v="PRODID 10"/>
    <s v="PRODTYPE 2"/>
    <s v="PRODMKT 3"/>
    <n v="6690"/>
    <n v="4080.9"/>
    <x v="6"/>
    <n v="5686.5"/>
    <n v="22746"/>
    <s v="SHIP REGION 3"/>
    <n v="4014"/>
    <n v="6422.4"/>
    <n v="26760"/>
  </r>
  <r>
    <n v="191"/>
    <s v="CUSTID 86"/>
    <x v="4"/>
    <x v="4"/>
    <x v="4"/>
    <x v="2"/>
    <s v="PRODID 2"/>
    <s v="PRODTYPE 1"/>
    <s v="PRODMKT 1"/>
    <n v="11568"/>
    <n v="8097.6"/>
    <x v="2"/>
    <n v="11220.96"/>
    <n v="11220.96"/>
    <s v="SHIP REGION 3"/>
    <n v="347.04000000000087"/>
    <n v="3123.3599999999988"/>
    <n v="11568"/>
  </r>
  <r>
    <n v="192"/>
    <s v="CUSTID 198"/>
    <x v="1"/>
    <x v="4"/>
    <x v="5"/>
    <x v="4"/>
    <s v="PRODID 13"/>
    <s v="PRODTYPE 4"/>
    <s v="PRODMKT 7"/>
    <n v="4269"/>
    <n v="2561.4"/>
    <x v="4"/>
    <n v="4183.62"/>
    <n v="20918.099999999999"/>
    <s v="SHIP REGION 7"/>
    <n v="426.90000000000055"/>
    <n v="8111.0999999999985"/>
    <n v="21345"/>
  </r>
  <r>
    <n v="193"/>
    <s v="CUSTID 57"/>
    <x v="4"/>
    <x v="3"/>
    <x v="6"/>
    <x v="4"/>
    <s v="PRODID 1"/>
    <s v="PRODTYPE 1"/>
    <s v="PRODMKT 3"/>
    <n v="16325"/>
    <n v="10611.25"/>
    <x v="0"/>
    <n v="15672"/>
    <n v="125376"/>
    <s v="SHIP REGION 6"/>
    <n v="5224"/>
    <n v="40486"/>
    <n v="130600"/>
  </r>
  <r>
    <n v="194"/>
    <s v="CUSTID 96"/>
    <x v="3"/>
    <x v="2"/>
    <x v="1"/>
    <x v="1"/>
    <s v="PRODID 1"/>
    <s v="PRODTYPE 1"/>
    <s v="PRODMKT 3"/>
    <n v="16325"/>
    <n v="10611.25"/>
    <x v="4"/>
    <n v="14039.5"/>
    <n v="70197.5"/>
    <s v="SHIP REGION 6"/>
    <n v="11427.5"/>
    <n v="17141.25"/>
    <n v="81625"/>
  </r>
  <r>
    <n v="195"/>
    <s v="CUSTID 100"/>
    <x v="0"/>
    <x v="2"/>
    <x v="3"/>
    <x v="1"/>
    <s v="PRODID 16"/>
    <s v="PRODTYPE 2"/>
    <s v="PRODMKT 3"/>
    <n v="13223"/>
    <n v="8991.64"/>
    <x v="1"/>
    <n v="12826.31"/>
    <n v="115436.79"/>
    <s v="SHIP REGION 3"/>
    <n v="3570.2100000000046"/>
    <n v="34512.03"/>
    <n v="119007"/>
  </r>
  <r>
    <n v="196"/>
    <s v="CUSTID 114"/>
    <x v="2"/>
    <x v="0"/>
    <x v="4"/>
    <x v="1"/>
    <s v="PRODID 8"/>
    <s v="PRODTYPE 3"/>
    <s v="PRODMKT 4"/>
    <n v="2135"/>
    <n v="1174.25"/>
    <x v="6"/>
    <n v="1942.8500000000001"/>
    <n v="7771.4000000000005"/>
    <s v="SHIP REGION 6"/>
    <n v="768.59999999999945"/>
    <n v="3074.4000000000005"/>
    <n v="8540"/>
  </r>
  <r>
    <n v="197"/>
    <s v="CUSTID 24"/>
    <x v="3"/>
    <x v="2"/>
    <x v="5"/>
    <x v="2"/>
    <s v="PRODID 20"/>
    <s v="PRODTYPE 4"/>
    <s v="PRODMKT 2"/>
    <n v="12004"/>
    <n v="8042.68"/>
    <x v="3"/>
    <n v="10923.640000000001"/>
    <n v="32770.920000000006"/>
    <s v="SHIP REGION 8"/>
    <n v="3241.0799999999963"/>
    <n v="8642.8800000000028"/>
    <n v="36012"/>
  </r>
  <r>
    <n v="198"/>
    <s v="CUSTID 149"/>
    <x v="1"/>
    <x v="0"/>
    <x v="1"/>
    <x v="1"/>
    <s v="PRODID 4"/>
    <s v="PRODTYPE 4"/>
    <s v="PRODMKT 1"/>
    <n v="8989"/>
    <n v="5663.07"/>
    <x v="3"/>
    <n v="7730.54"/>
    <n v="23191.62"/>
    <s v="SHIP REGION 6"/>
    <n v="3775.38"/>
    <n v="6202.4100000000008"/>
    <n v="26967"/>
  </r>
  <r>
    <n v="199"/>
    <s v="CUSTID 153"/>
    <x v="1"/>
    <x v="2"/>
    <x v="3"/>
    <x v="4"/>
    <s v="PRODID 9"/>
    <s v="PRODTYPE 2"/>
    <s v="PRODMKT 5"/>
    <n v="3263"/>
    <n v="2186.21"/>
    <x v="2"/>
    <n v="2969.33"/>
    <n v="2969.33"/>
    <s v="SHIP REGION 7"/>
    <n v="293.67000000000007"/>
    <n v="783.11999999999989"/>
    <n v="3263"/>
  </r>
  <r>
    <n v="200"/>
    <s v="CUSTID 124"/>
    <x v="4"/>
    <x v="0"/>
    <x v="1"/>
    <x v="4"/>
    <s v="PRODID 13"/>
    <s v="PRODTYPE 4"/>
    <s v="PRODMKT 7"/>
    <n v="4269"/>
    <n v="2561.4"/>
    <x v="2"/>
    <n v="4183.62"/>
    <n v="4183.62"/>
    <s v="SHIP REGION 4"/>
    <n v="85.380000000000109"/>
    <n v="1622.2199999999998"/>
    <n v="4269"/>
  </r>
  <r>
    <n v="201"/>
    <s v="CUSTID 4"/>
    <x v="3"/>
    <x v="3"/>
    <x v="3"/>
    <x v="3"/>
    <s v="PRODID 6"/>
    <s v="PRODTYPE 1"/>
    <s v="PRODMKT 1"/>
    <n v="20386"/>
    <n v="14270.2"/>
    <x v="8"/>
    <n v="18755.120000000003"/>
    <n v="112530.72000000002"/>
    <s v="SHIP REGION 7"/>
    <n v="9785.2799999999843"/>
    <n v="26909.520000000011"/>
    <n v="122316"/>
  </r>
  <r>
    <n v="202"/>
    <s v="CUSTID 128"/>
    <x v="1"/>
    <x v="1"/>
    <x v="1"/>
    <x v="4"/>
    <s v="PRODID 3"/>
    <s v="PRODTYPE 2"/>
    <s v="PRODMKT 2"/>
    <n v="22050"/>
    <n v="15435"/>
    <x v="0"/>
    <n v="19624.5"/>
    <n v="156996"/>
    <s v="SHIP REGION 6"/>
    <n v="19404"/>
    <n v="33516"/>
    <n v="176400"/>
  </r>
  <r>
    <n v="203"/>
    <s v="CUSTID 129"/>
    <x v="0"/>
    <x v="3"/>
    <x v="0"/>
    <x v="3"/>
    <s v="PRODID 12"/>
    <s v="PRODTYPE 3"/>
    <s v="PRODMKT 5"/>
    <n v="23078"/>
    <n v="14769.92"/>
    <x v="3"/>
    <n v="21231.760000000002"/>
    <n v="63695.280000000006"/>
    <s v="SHIP REGION 5"/>
    <n v="5538.7199999999939"/>
    <n v="19385.520000000004"/>
    <n v="69234"/>
  </r>
  <r>
    <n v="204"/>
    <s v="CUSTID 193"/>
    <x v="2"/>
    <x v="0"/>
    <x v="3"/>
    <x v="2"/>
    <s v="PRODID 14"/>
    <s v="PRODTYPE 1"/>
    <s v="PRODMKT 3"/>
    <n v="24110"/>
    <n v="16153.7"/>
    <x v="8"/>
    <n v="20975.7"/>
    <n v="125854.20000000001"/>
    <s v="SHIP REGION 2"/>
    <n v="18805.799999999996"/>
    <n v="28932"/>
    <n v="144660"/>
  </r>
  <r>
    <n v="205"/>
    <s v="CUSTID 164"/>
    <x v="0"/>
    <x v="1"/>
    <x v="2"/>
    <x v="3"/>
    <s v="PRODID 20"/>
    <s v="PRODTYPE 4"/>
    <s v="PRODMKT 2"/>
    <n v="12004"/>
    <n v="8042.68"/>
    <x v="2"/>
    <n v="10923.640000000001"/>
    <n v="10923.640000000001"/>
    <s v="SHIP REGION 6"/>
    <n v="1080.3599999999988"/>
    <n v="2880.9600000000009"/>
    <n v="12004"/>
  </r>
  <r>
    <n v="206"/>
    <s v="CUSTID 122"/>
    <x v="4"/>
    <x v="4"/>
    <x v="6"/>
    <x v="3"/>
    <s v="PRODID 11"/>
    <s v="PRODTYPE 1"/>
    <s v="PRODMKT 4"/>
    <n v="21670"/>
    <n v="15169"/>
    <x v="3"/>
    <n v="20153.099999999999"/>
    <n v="60459.299999999996"/>
    <s v="SHIP REGION 4"/>
    <n v="4550.7000000000044"/>
    <n v="14952.299999999996"/>
    <n v="65010"/>
  </r>
  <r>
    <n v="207"/>
    <s v="CUSTID 131"/>
    <x v="1"/>
    <x v="2"/>
    <x v="5"/>
    <x v="3"/>
    <s v="PRODID 8"/>
    <s v="PRODTYPE 3"/>
    <s v="PRODMKT 4"/>
    <n v="2135"/>
    <n v="1174.25"/>
    <x v="3"/>
    <n v="2006.8999999999999"/>
    <n v="6020.7"/>
    <s v="SHIP REGION 8"/>
    <n v="384.30000000000041"/>
    <n v="2497.9499999999998"/>
    <n v="6405"/>
  </r>
  <r>
    <n v="208"/>
    <s v="CUSTID 132"/>
    <x v="0"/>
    <x v="4"/>
    <x v="1"/>
    <x v="4"/>
    <s v="PRODID 13"/>
    <s v="PRODTYPE 4"/>
    <s v="PRODMKT 7"/>
    <n v="4269"/>
    <n v="2561.4"/>
    <x v="3"/>
    <n v="3799.41"/>
    <n v="11398.23"/>
    <s v="SHIP REGION 6"/>
    <n v="1408.7700000000004"/>
    <n v="3714.0299999999993"/>
    <n v="12807"/>
  </r>
  <r>
    <n v="209"/>
    <s v="CUSTID 141"/>
    <x v="2"/>
    <x v="3"/>
    <x v="3"/>
    <x v="2"/>
    <s v="PRODID 2"/>
    <s v="PRODTYPE 1"/>
    <s v="PRODMKT 1"/>
    <n v="11568"/>
    <n v="8097.6"/>
    <x v="8"/>
    <n v="10295.52"/>
    <n v="61773.120000000003"/>
    <s v="SHIP REGION 7"/>
    <n v="7634.8799999999974"/>
    <n v="13187.52"/>
    <n v="69408"/>
  </r>
  <r>
    <n v="210"/>
    <s v="CUSTID 7"/>
    <x v="4"/>
    <x v="4"/>
    <x v="3"/>
    <x v="4"/>
    <s v="PRODID 13"/>
    <s v="PRODTYPE 4"/>
    <s v="PRODMKT 7"/>
    <n v="4269"/>
    <n v="2561.4"/>
    <x v="1"/>
    <n v="3628.65"/>
    <n v="32657.850000000002"/>
    <s v="SHIP REGION 3"/>
    <n v="5763.15"/>
    <n v="9605.25"/>
    <n v="38421"/>
  </r>
  <r>
    <n v="211"/>
    <s v="CUSTID 45"/>
    <x v="0"/>
    <x v="2"/>
    <x v="1"/>
    <x v="1"/>
    <s v="PRODID 1"/>
    <s v="PRODTYPE 1"/>
    <s v="PRODMKT 3"/>
    <n v="16325"/>
    <n v="10611.25"/>
    <x v="4"/>
    <n v="14692.5"/>
    <n v="73462.5"/>
    <s v="SHIP REGION 2"/>
    <n v="8162.5"/>
    <n v="20406.25"/>
    <n v="81625"/>
  </r>
  <r>
    <n v="212"/>
    <s v="CUSTID 25"/>
    <x v="0"/>
    <x v="4"/>
    <x v="4"/>
    <x v="2"/>
    <s v="PRODID 7"/>
    <s v="PRODTYPE 1"/>
    <s v="PRODMKT 4"/>
    <n v="19568"/>
    <n v="12327.84"/>
    <x v="4"/>
    <n v="18980.96"/>
    <n v="94904.799999999988"/>
    <s v="SHIP REGION 8"/>
    <n v="2935.2000000000044"/>
    <n v="33265.599999999991"/>
    <n v="97840"/>
  </r>
  <r>
    <n v="213"/>
    <s v="CUSTID 133"/>
    <x v="4"/>
    <x v="0"/>
    <x v="4"/>
    <x v="1"/>
    <s v="PRODID 17"/>
    <s v="PRODTYPE 1"/>
    <s v="PRODMKT 3"/>
    <n v="18971"/>
    <n v="11762.02"/>
    <x v="3"/>
    <n v="18212.16"/>
    <n v="54636.479999999996"/>
    <s v="SHIP REGION 2"/>
    <n v="2276.5200000000004"/>
    <n v="19350.419999999998"/>
    <n v="56913"/>
  </r>
  <r>
    <n v="214"/>
    <s v="CUSTID 60"/>
    <x v="0"/>
    <x v="3"/>
    <x v="3"/>
    <x v="3"/>
    <s v="PRODID 14"/>
    <s v="PRODTYPE 1"/>
    <s v="PRODMKT 3"/>
    <n v="24110"/>
    <n v="16153.7"/>
    <x v="3"/>
    <n v="23627.8"/>
    <n v="70883.399999999994"/>
    <s v="SHIP REGION 4"/>
    <n v="1446.6000000000022"/>
    <n v="22422.299999999996"/>
    <n v="72330"/>
  </r>
  <r>
    <n v="215"/>
    <s v="CUSTID 55"/>
    <x v="3"/>
    <x v="0"/>
    <x v="2"/>
    <x v="1"/>
    <s v="PRODID 17"/>
    <s v="PRODTYPE 1"/>
    <s v="PRODMKT 3"/>
    <n v="18971"/>
    <n v="11762.02"/>
    <x v="5"/>
    <n v="16884.189999999999"/>
    <n v="33768.379999999997"/>
    <s v="SHIP REGION 1"/>
    <n v="4173.6200000000026"/>
    <n v="10244.339999999997"/>
    <n v="37942"/>
  </r>
  <r>
    <n v="216"/>
    <s v="CUSTID 76"/>
    <x v="4"/>
    <x v="2"/>
    <x v="2"/>
    <x v="2"/>
    <s v="PRODID 13"/>
    <s v="PRODTYPE 4"/>
    <s v="PRODMKT 7"/>
    <n v="4269"/>
    <n v="2561.4"/>
    <x v="5"/>
    <n v="3628.65"/>
    <n v="7257.3"/>
    <s v="SHIP REGION 8"/>
    <n v="1280.6999999999998"/>
    <n v="2134.5"/>
    <n v="8538"/>
  </r>
  <r>
    <n v="217"/>
    <s v="CUSTID 4"/>
    <x v="3"/>
    <x v="3"/>
    <x v="3"/>
    <x v="1"/>
    <s v="PRODID 11"/>
    <s v="PRODTYPE 1"/>
    <s v="PRODMKT 4"/>
    <n v="21670"/>
    <n v="15169"/>
    <x v="8"/>
    <n v="18636.2"/>
    <n v="111817.20000000001"/>
    <s v="SHIP REGION 5"/>
    <n v="18202.799999999996"/>
    <n v="20803.200000000004"/>
    <n v="130020"/>
  </r>
  <r>
    <n v="218"/>
    <s v="CUSTID 62"/>
    <x v="4"/>
    <x v="2"/>
    <x v="0"/>
    <x v="3"/>
    <s v="PRODID 3"/>
    <s v="PRODTYPE 2"/>
    <s v="PRODMKT 2"/>
    <n v="22050"/>
    <n v="15435"/>
    <x v="2"/>
    <n v="18963"/>
    <n v="18963"/>
    <s v="SHIP REGION 7"/>
    <n v="3087"/>
    <n v="3528"/>
    <n v="22050"/>
  </r>
  <r>
    <n v="219"/>
    <s v="CUSTID 91"/>
    <x v="1"/>
    <x v="3"/>
    <x v="7"/>
    <x v="1"/>
    <s v="PRODID 18"/>
    <s v="PRODTYPE 4"/>
    <s v="PRODMKT 5"/>
    <n v="24315"/>
    <n v="14589"/>
    <x v="5"/>
    <n v="21640.35"/>
    <n v="43280.7"/>
    <s v="SHIP REGION 7"/>
    <n v="5349.3000000000029"/>
    <n v="14102.699999999997"/>
    <n v="48630"/>
  </r>
  <r>
    <n v="220"/>
    <s v="CUSTID 174"/>
    <x v="4"/>
    <x v="2"/>
    <x v="3"/>
    <x v="4"/>
    <s v="PRODID 5"/>
    <s v="PRODTYPE 3"/>
    <s v="PRODMKT 3"/>
    <n v="16064"/>
    <n v="10762.88"/>
    <x v="0"/>
    <n v="14296.960000000001"/>
    <n v="114375.68000000001"/>
    <s v="SHIP REGION 6"/>
    <n v="14136.319999999992"/>
    <n v="28272.640000000014"/>
    <n v="128512"/>
  </r>
  <r>
    <n v="221"/>
    <s v="CUSTID 106"/>
    <x v="4"/>
    <x v="2"/>
    <x v="6"/>
    <x v="4"/>
    <s v="PRODID 4"/>
    <s v="PRODTYPE 4"/>
    <s v="PRODMKT 1"/>
    <n v="8989"/>
    <n v="5663.07"/>
    <x v="3"/>
    <n v="8269.880000000001"/>
    <n v="24809.640000000003"/>
    <s v="SHIP REGION 1"/>
    <n v="2157.3599999999969"/>
    <n v="7820.4300000000039"/>
    <n v="26967"/>
  </r>
  <r>
    <n v="222"/>
    <s v="CUSTID 33"/>
    <x v="4"/>
    <x v="4"/>
    <x v="0"/>
    <x v="3"/>
    <s v="PRODID 3"/>
    <s v="PRODTYPE 2"/>
    <s v="PRODMKT 2"/>
    <n v="22050"/>
    <n v="15435"/>
    <x v="1"/>
    <n v="20727"/>
    <n v="186543"/>
    <s v="SHIP REGION 6"/>
    <n v="11907"/>
    <n v="47628"/>
    <n v="198450"/>
  </r>
  <r>
    <n v="223"/>
    <s v="CUSTID 30"/>
    <x v="2"/>
    <x v="4"/>
    <x v="7"/>
    <x v="4"/>
    <s v="PRODID 1"/>
    <s v="PRODTYPE 1"/>
    <s v="PRODMKT 3"/>
    <n v="16325"/>
    <n v="10611.25"/>
    <x v="2"/>
    <n v="15182.249999999998"/>
    <n v="15182.249999999998"/>
    <s v="SHIP REGION 5"/>
    <n v="1142.7500000000018"/>
    <n v="4570.9999999999982"/>
    <n v="16325"/>
  </r>
  <r>
    <n v="224"/>
    <s v="CUSTID 8"/>
    <x v="1"/>
    <x v="2"/>
    <x v="5"/>
    <x v="2"/>
    <s v="PRODID 13"/>
    <s v="PRODTYPE 4"/>
    <s v="PRODMKT 7"/>
    <n v="4269"/>
    <n v="2561.4"/>
    <x v="6"/>
    <n v="3799.41"/>
    <n v="15197.64"/>
    <s v="SHIP REGION 4"/>
    <n v="1878.3600000000006"/>
    <n v="4952.0399999999991"/>
    <n v="17076"/>
  </r>
  <r>
    <n v="225"/>
    <s v="CUSTID 164"/>
    <x v="0"/>
    <x v="1"/>
    <x v="2"/>
    <x v="3"/>
    <s v="PRODID 1"/>
    <s v="PRODTYPE 1"/>
    <s v="PRODMKT 3"/>
    <n v="16325"/>
    <n v="10611.25"/>
    <x v="8"/>
    <n v="15835.25"/>
    <n v="95011.5"/>
    <s v="SHIP REGION 8"/>
    <n v="2938.5"/>
    <n v="31344"/>
    <n v="97950"/>
  </r>
  <r>
    <n v="226"/>
    <s v="CUSTID 191"/>
    <x v="3"/>
    <x v="1"/>
    <x v="4"/>
    <x v="1"/>
    <s v="PRODID 20"/>
    <s v="PRODTYPE 4"/>
    <s v="PRODMKT 2"/>
    <n v="12004"/>
    <n v="8042.68"/>
    <x v="2"/>
    <n v="11763.92"/>
    <n v="11763.92"/>
    <s v="SHIP REGION 4"/>
    <n v="240.07999999999993"/>
    <n v="3721.24"/>
    <n v="12004"/>
  </r>
  <r>
    <n v="227"/>
    <s v="CUSTID 23"/>
    <x v="3"/>
    <x v="0"/>
    <x v="5"/>
    <x v="2"/>
    <s v="PRODID 20"/>
    <s v="PRODTYPE 4"/>
    <s v="PRODMKT 2"/>
    <n v="12004"/>
    <n v="8042.68"/>
    <x v="8"/>
    <n v="11523.84"/>
    <n v="69143.040000000008"/>
    <s v="SHIP REGION 8"/>
    <n v="2880.9599999999991"/>
    <n v="20886.96"/>
    <n v="72024"/>
  </r>
  <r>
    <n v="228"/>
    <s v="CUSTID 50"/>
    <x v="0"/>
    <x v="2"/>
    <x v="0"/>
    <x v="2"/>
    <s v="PRODID 2"/>
    <s v="PRODTYPE 1"/>
    <s v="PRODMKT 1"/>
    <n v="11568"/>
    <n v="8097.6"/>
    <x v="8"/>
    <n v="10295.52"/>
    <n v="61773.120000000003"/>
    <s v="SHIP REGION 3"/>
    <n v="7634.8799999999974"/>
    <n v="13187.52"/>
    <n v="69408"/>
  </r>
  <r>
    <n v="229"/>
    <s v="CUSTID 159"/>
    <x v="4"/>
    <x v="4"/>
    <x v="3"/>
    <x v="2"/>
    <s v="PRODID 3"/>
    <s v="PRODTYPE 2"/>
    <s v="PRODMKT 2"/>
    <n v="22050"/>
    <n v="15435"/>
    <x v="2"/>
    <n v="20065.5"/>
    <n v="20065.5"/>
    <s v="SHIP REGION 8"/>
    <n v="1984.5"/>
    <n v="4630.5"/>
    <n v="22050"/>
  </r>
  <r>
    <n v="230"/>
    <s v="CUSTID 159"/>
    <x v="4"/>
    <x v="4"/>
    <x v="3"/>
    <x v="3"/>
    <s v="PRODID 16"/>
    <s v="PRODTYPE 2"/>
    <s v="PRODMKT 3"/>
    <n v="13223"/>
    <n v="8991.64"/>
    <x v="4"/>
    <n v="11900.7"/>
    <n v="59503.5"/>
    <s v="SHIP REGION 5"/>
    <n v="6611.4999999999964"/>
    <n v="14545.300000000007"/>
    <n v="66115"/>
  </r>
  <r>
    <n v="231"/>
    <s v="CUSTID 136"/>
    <x v="1"/>
    <x v="3"/>
    <x v="1"/>
    <x v="2"/>
    <s v="PRODID 20"/>
    <s v="PRODTYPE 4"/>
    <s v="PRODMKT 2"/>
    <n v="12004"/>
    <n v="8042.68"/>
    <x v="0"/>
    <n v="10323.44"/>
    <n v="82587.520000000004"/>
    <s v="SHIP REGION 4"/>
    <n v="13444.479999999996"/>
    <n v="18246.080000000002"/>
    <n v="96032"/>
  </r>
  <r>
    <n v="232"/>
    <s v="CUSTID 91"/>
    <x v="1"/>
    <x v="3"/>
    <x v="7"/>
    <x v="1"/>
    <s v="PRODID 5"/>
    <s v="PRODTYPE 3"/>
    <s v="PRODMKT 3"/>
    <n v="16064"/>
    <n v="10762.88"/>
    <x v="7"/>
    <n v="14136.32"/>
    <n v="98954.239999999991"/>
    <s v="SHIP REGION 7"/>
    <n v="13493.760000000002"/>
    <n v="23614.080000000002"/>
    <n v="112448"/>
  </r>
  <r>
    <n v="233"/>
    <s v="CUSTID 118"/>
    <x v="0"/>
    <x v="4"/>
    <x v="2"/>
    <x v="2"/>
    <s v="PRODID 5"/>
    <s v="PRODTYPE 3"/>
    <s v="PRODMKT 3"/>
    <n v="16064"/>
    <n v="10762.88"/>
    <x v="3"/>
    <n v="15742.72"/>
    <n v="47228.159999999996"/>
    <s v="SHIP REGION 6"/>
    <n v="963.84000000000196"/>
    <n v="14939.52"/>
    <n v="48192"/>
  </r>
  <r>
    <n v="234"/>
    <s v="CUSTID 57"/>
    <x v="4"/>
    <x v="3"/>
    <x v="6"/>
    <x v="4"/>
    <s v="PRODID 9"/>
    <s v="PRODTYPE 2"/>
    <s v="PRODMKT 5"/>
    <n v="3263"/>
    <n v="2186.21"/>
    <x v="3"/>
    <n v="3001.96"/>
    <n v="9005.880000000001"/>
    <s v="SHIP REGION 2"/>
    <n v="783.11999999999989"/>
    <n v="2447.25"/>
    <n v="9789"/>
  </r>
  <r>
    <n v="235"/>
    <s v="CUSTID 50"/>
    <x v="0"/>
    <x v="2"/>
    <x v="0"/>
    <x v="2"/>
    <s v="PRODID 6"/>
    <s v="PRODTYPE 1"/>
    <s v="PRODMKT 1"/>
    <n v="20386"/>
    <n v="14270.2"/>
    <x v="0"/>
    <n v="19978.28"/>
    <n v="159826.23999999999"/>
    <s v="SHIP REGION 3"/>
    <n v="3261.7600000000093"/>
    <n v="45664.639999999985"/>
    <n v="163088"/>
  </r>
  <r>
    <n v="236"/>
    <s v="CUSTID 154"/>
    <x v="2"/>
    <x v="2"/>
    <x v="6"/>
    <x v="4"/>
    <s v="PRODID 1"/>
    <s v="PRODTYPE 1"/>
    <s v="PRODMKT 3"/>
    <n v="16325"/>
    <n v="10611.25"/>
    <x v="3"/>
    <n v="13876.25"/>
    <n v="41628.75"/>
    <s v="SHIP REGION 5"/>
    <n v="7346.25"/>
    <n v="9795"/>
    <n v="48975"/>
  </r>
  <r>
    <n v="237"/>
    <s v="CUSTID 168"/>
    <x v="1"/>
    <x v="4"/>
    <x v="3"/>
    <x v="3"/>
    <s v="PRODID 6"/>
    <s v="PRODTYPE 1"/>
    <s v="PRODMKT 1"/>
    <n v="20386"/>
    <n v="14270.2"/>
    <x v="1"/>
    <n v="19978.28"/>
    <n v="179804.52"/>
    <s v="SHIP REGION 5"/>
    <n v="3669.4800000000105"/>
    <n v="51372.719999999987"/>
    <n v="183474"/>
  </r>
  <r>
    <n v="238"/>
    <s v="CUSTID 160"/>
    <x v="1"/>
    <x v="0"/>
    <x v="1"/>
    <x v="2"/>
    <s v="PRODID 19"/>
    <s v="PRODTYPE 1"/>
    <s v="PRODMKT 4"/>
    <n v="9526"/>
    <n v="6572.94"/>
    <x v="4"/>
    <n v="8954.4399999999987"/>
    <n v="44772.2"/>
    <s v="SHIP REGION 4"/>
    <n v="2857.8000000000065"/>
    <n v="11907.499999999996"/>
    <n v="47630"/>
  </r>
  <r>
    <n v="239"/>
    <s v="CUSTID 181"/>
    <x v="0"/>
    <x v="1"/>
    <x v="3"/>
    <x v="4"/>
    <s v="PRODID 2"/>
    <s v="PRODTYPE 1"/>
    <s v="PRODMKT 1"/>
    <n v="11568"/>
    <n v="8097.6"/>
    <x v="6"/>
    <n v="9832.7999999999993"/>
    <n v="39331.199999999997"/>
    <s v="SHIP REGION 5"/>
    <n v="6940.8000000000029"/>
    <n v="6940.7999999999956"/>
    <n v="46272"/>
  </r>
  <r>
    <n v="240"/>
    <s v="CUSTID 191"/>
    <x v="3"/>
    <x v="1"/>
    <x v="4"/>
    <x v="1"/>
    <s v="PRODID 13"/>
    <s v="PRODTYPE 4"/>
    <s v="PRODMKT 7"/>
    <n v="4269"/>
    <n v="2561.4"/>
    <x v="2"/>
    <n v="4226.3100000000004"/>
    <n v="4226.3100000000004"/>
    <s v="SHIP REGION 3"/>
    <n v="42.6899999999996"/>
    <n v="1664.9100000000003"/>
    <n v="4269"/>
  </r>
  <r>
    <n v="241"/>
    <s v="CUSTID 9"/>
    <x v="3"/>
    <x v="0"/>
    <x v="6"/>
    <x v="4"/>
    <s v="PRODID 5"/>
    <s v="PRODTYPE 3"/>
    <s v="PRODMKT 3"/>
    <n v="16064"/>
    <n v="10762.88"/>
    <x v="3"/>
    <n v="14618.24"/>
    <n v="43854.720000000001"/>
    <s v="SHIP REGION 1"/>
    <n v="4337.2800000000007"/>
    <n v="11566.080000000002"/>
    <n v="48192"/>
  </r>
  <r>
    <n v="242"/>
    <s v="CUSTID 71"/>
    <x v="1"/>
    <x v="0"/>
    <x v="0"/>
    <x v="1"/>
    <s v="PRODID 11"/>
    <s v="PRODTYPE 1"/>
    <s v="PRODMKT 4"/>
    <n v="21670"/>
    <n v="15169"/>
    <x v="7"/>
    <n v="21236.6"/>
    <n v="148656.19999999998"/>
    <s v="SHIP REGION 3"/>
    <n v="3033.8000000000102"/>
    <n v="42473.19999999999"/>
    <n v="151690"/>
  </r>
  <r>
    <n v="243"/>
    <s v="CUSTID 145"/>
    <x v="2"/>
    <x v="0"/>
    <x v="6"/>
    <x v="2"/>
    <s v="PRODID 16"/>
    <s v="PRODTYPE 2"/>
    <s v="PRODMKT 3"/>
    <n v="13223"/>
    <n v="8991.64"/>
    <x v="7"/>
    <n v="11504.01"/>
    <n v="80528.070000000007"/>
    <s v="SHIP REGION 2"/>
    <n v="12032.929999999998"/>
    <n v="17586.590000000004"/>
    <n v="92561"/>
  </r>
  <r>
    <n v="244"/>
    <s v="CUSTID 156"/>
    <x v="0"/>
    <x v="3"/>
    <x v="3"/>
    <x v="2"/>
    <s v="PRODID 4"/>
    <s v="PRODTYPE 4"/>
    <s v="PRODMKT 1"/>
    <n v="8989"/>
    <n v="5663.07"/>
    <x v="2"/>
    <n v="8090.1"/>
    <n v="8090.1"/>
    <s v="SHIP REGION 7"/>
    <n v="898.89999999999964"/>
    <n v="2427.0300000000007"/>
    <n v="8989"/>
  </r>
  <r>
    <n v="245"/>
    <s v="CUSTID 85"/>
    <x v="1"/>
    <x v="1"/>
    <x v="0"/>
    <x v="4"/>
    <s v="PRODID 18"/>
    <s v="PRODTYPE 4"/>
    <s v="PRODMKT 5"/>
    <n v="24315"/>
    <n v="14589"/>
    <x v="6"/>
    <n v="22369.8"/>
    <n v="89479.2"/>
    <s v="SHIP REGION 8"/>
    <n v="7780.8000000000029"/>
    <n v="31123.199999999997"/>
    <n v="97260"/>
  </r>
  <r>
    <n v="246"/>
    <s v="CUSTID 152"/>
    <x v="1"/>
    <x v="1"/>
    <x v="5"/>
    <x v="1"/>
    <s v="PRODID 1"/>
    <s v="PRODTYPE 1"/>
    <s v="PRODMKT 3"/>
    <n v="16325"/>
    <n v="10611.25"/>
    <x v="5"/>
    <n v="15672"/>
    <n v="31344"/>
    <s v="SHIP REGION 2"/>
    <n v="1306"/>
    <n v="10121.5"/>
    <n v="32650"/>
  </r>
  <r>
    <n v="247"/>
    <s v="CUSTID 32"/>
    <x v="4"/>
    <x v="1"/>
    <x v="1"/>
    <x v="3"/>
    <s v="PRODID 8"/>
    <s v="PRODTYPE 3"/>
    <s v="PRODMKT 4"/>
    <n v="2135"/>
    <n v="1174.25"/>
    <x v="1"/>
    <n v="1878.8"/>
    <n v="16909.2"/>
    <s v="SHIP REGION 3"/>
    <n v="2305.8000000000002"/>
    <n v="6340.95"/>
    <n v="19215"/>
  </r>
  <r>
    <n v="248"/>
    <s v="CUSTID 147"/>
    <x v="3"/>
    <x v="0"/>
    <x v="0"/>
    <x v="2"/>
    <s v="PRODID 19"/>
    <s v="PRODTYPE 1"/>
    <s v="PRODMKT 4"/>
    <n v="9526"/>
    <n v="6572.94"/>
    <x v="1"/>
    <n v="8478.14"/>
    <n v="76303.259999999995"/>
    <s v="SHIP REGION 1"/>
    <n v="9430.7400000000052"/>
    <n v="17146.8"/>
    <n v="85734"/>
  </r>
  <r>
    <n v="249"/>
    <s v="CUSTID 159"/>
    <x v="4"/>
    <x v="4"/>
    <x v="3"/>
    <x v="2"/>
    <s v="PRODID 2"/>
    <s v="PRODTYPE 1"/>
    <s v="PRODMKT 1"/>
    <n v="11568"/>
    <n v="8097.6"/>
    <x v="1"/>
    <n v="10179.84"/>
    <n v="91618.559999999998"/>
    <s v="SHIP REGION 7"/>
    <n v="12493.439999999999"/>
    <n v="18740.159999999996"/>
    <n v="104112"/>
  </r>
  <r>
    <n v="250"/>
    <s v="CUSTID 59"/>
    <x v="1"/>
    <x v="2"/>
    <x v="6"/>
    <x v="2"/>
    <s v="PRODID 4"/>
    <s v="PRODTYPE 4"/>
    <s v="PRODMKT 1"/>
    <n v="8989"/>
    <n v="5663.07"/>
    <x v="8"/>
    <n v="8090.1"/>
    <n v="48540.600000000006"/>
    <s v="SHIP REGION 1"/>
    <n v="5393.3999999999978"/>
    <n v="14562.180000000004"/>
    <n v="53934"/>
  </r>
  <r>
    <n v="251"/>
    <s v="CUSTID 63"/>
    <x v="0"/>
    <x v="1"/>
    <x v="4"/>
    <x v="2"/>
    <s v="PRODID 16"/>
    <s v="PRODTYPE 2"/>
    <s v="PRODMKT 3"/>
    <n v="13223"/>
    <n v="8991.64"/>
    <x v="4"/>
    <n v="12297.39"/>
    <n v="61486.95"/>
    <s v="SHIP REGION 2"/>
    <n v="4628.0500000000029"/>
    <n v="16528.75"/>
    <n v="66115"/>
  </r>
  <r>
    <n v="252"/>
    <s v="CUSTID 50"/>
    <x v="0"/>
    <x v="2"/>
    <x v="0"/>
    <x v="4"/>
    <s v="PRODID 9"/>
    <s v="PRODTYPE 2"/>
    <s v="PRODMKT 5"/>
    <n v="3263"/>
    <n v="2186.21"/>
    <x v="0"/>
    <n v="2838.81"/>
    <n v="22710.48"/>
    <s v="SHIP REGION 1"/>
    <n v="3393.5200000000004"/>
    <n v="5220.7999999999993"/>
    <n v="26104"/>
  </r>
  <r>
    <n v="253"/>
    <s v="CUSTID 150"/>
    <x v="2"/>
    <x v="1"/>
    <x v="2"/>
    <x v="2"/>
    <s v="PRODID 11"/>
    <s v="PRODTYPE 1"/>
    <s v="PRODMKT 4"/>
    <n v="21670"/>
    <n v="15169"/>
    <x v="4"/>
    <n v="21019.899999999998"/>
    <n v="105099.49999999999"/>
    <s v="SHIP REGION 5"/>
    <n v="3250.5000000000109"/>
    <n v="29254.499999999989"/>
    <n v="108350"/>
  </r>
  <r>
    <n v="254"/>
    <s v="CUSTID 78"/>
    <x v="3"/>
    <x v="0"/>
    <x v="1"/>
    <x v="1"/>
    <s v="PRODID 16"/>
    <s v="PRODTYPE 2"/>
    <s v="PRODMKT 3"/>
    <n v="13223"/>
    <n v="8991.64"/>
    <x v="8"/>
    <n v="12694.08"/>
    <n v="76164.479999999996"/>
    <s v="SHIP REGION 7"/>
    <n v="3173.5200000000004"/>
    <n v="22214.640000000003"/>
    <n v="79338"/>
  </r>
  <r>
    <n v="255"/>
    <s v="CUSTID 187"/>
    <x v="4"/>
    <x v="2"/>
    <x v="4"/>
    <x v="1"/>
    <s v="PRODID 12"/>
    <s v="PRODTYPE 3"/>
    <s v="PRODMKT 5"/>
    <n v="23078"/>
    <n v="14769.92"/>
    <x v="2"/>
    <n v="22616.44"/>
    <n v="22616.44"/>
    <s v="SHIP REGION 2"/>
    <n v="461.56000000000131"/>
    <n v="7846.5199999999986"/>
    <n v="23078"/>
  </r>
  <r>
    <n v="256"/>
    <s v="CUSTID 6"/>
    <x v="1"/>
    <x v="1"/>
    <x v="0"/>
    <x v="3"/>
    <s v="PRODID 19"/>
    <s v="PRODTYPE 1"/>
    <s v="PRODMKT 4"/>
    <n v="9526"/>
    <n v="6572.94"/>
    <x v="0"/>
    <n v="8668.66"/>
    <n v="69349.279999999999"/>
    <s v="SHIP REGION 5"/>
    <n v="6858.7200000000012"/>
    <n v="16765.760000000002"/>
    <n v="76208"/>
  </r>
  <r>
    <n v="257"/>
    <s v="CUSTID 130"/>
    <x v="1"/>
    <x v="2"/>
    <x v="2"/>
    <x v="4"/>
    <s v="PRODID 11"/>
    <s v="PRODTYPE 1"/>
    <s v="PRODMKT 4"/>
    <n v="21670"/>
    <n v="15169"/>
    <x v="5"/>
    <n v="18419.5"/>
    <n v="36839"/>
    <s v="SHIP REGION 1"/>
    <n v="6501"/>
    <n v="6501"/>
    <n v="43340"/>
  </r>
  <r>
    <n v="258"/>
    <s v="CUSTID 24"/>
    <x v="3"/>
    <x v="2"/>
    <x v="5"/>
    <x v="4"/>
    <s v="PRODID 8"/>
    <s v="PRODTYPE 3"/>
    <s v="PRODMKT 4"/>
    <n v="2135"/>
    <n v="1174.25"/>
    <x v="5"/>
    <n v="2070.9499999999998"/>
    <n v="4141.8999999999996"/>
    <s v="SHIP REGION 6"/>
    <n v="128.10000000000036"/>
    <n v="1793.3999999999996"/>
    <n v="4270"/>
  </r>
  <r>
    <n v="259"/>
    <s v="CUSTID 45"/>
    <x v="0"/>
    <x v="2"/>
    <x v="1"/>
    <x v="1"/>
    <s v="PRODID 7"/>
    <s v="PRODTYPE 1"/>
    <s v="PRODMKT 4"/>
    <n v="19568"/>
    <n v="12327.84"/>
    <x v="1"/>
    <n v="18980.96"/>
    <n v="170828.63999999998"/>
    <s v="SHIP REGION 7"/>
    <n v="5283.3600000000079"/>
    <n v="59878.079999999987"/>
    <n v="176112"/>
  </r>
  <r>
    <n v="260"/>
    <s v="CUSTID 159"/>
    <x v="4"/>
    <x v="4"/>
    <x v="3"/>
    <x v="1"/>
    <s v="PRODID 14"/>
    <s v="PRODTYPE 1"/>
    <s v="PRODMKT 3"/>
    <n v="24110"/>
    <n v="16153.7"/>
    <x v="1"/>
    <n v="21216.799999999999"/>
    <n v="190951.19999999998"/>
    <s v="SHIP REGION 7"/>
    <n v="26038.800000000007"/>
    <n v="45567.899999999987"/>
    <n v="216990"/>
  </r>
  <r>
    <n v="261"/>
    <s v="CUSTID 93"/>
    <x v="0"/>
    <x v="1"/>
    <x v="7"/>
    <x v="4"/>
    <s v="PRODID 7"/>
    <s v="PRODTYPE 1"/>
    <s v="PRODMKT 4"/>
    <n v="19568"/>
    <n v="12327.84"/>
    <x v="2"/>
    <n v="17806.88"/>
    <n v="17806.88"/>
    <s v="SHIP REGION 5"/>
    <n v="1761.119999999999"/>
    <n v="5479.0400000000009"/>
    <n v="19568"/>
  </r>
  <r>
    <n v="262"/>
    <s v="CUSTID 127"/>
    <x v="3"/>
    <x v="2"/>
    <x v="4"/>
    <x v="3"/>
    <s v="PRODID 15"/>
    <s v="PRODTYPE 4"/>
    <s v="PRODMKT 5"/>
    <n v="10590"/>
    <n v="6671.7"/>
    <x v="6"/>
    <n v="10166.4"/>
    <n v="40665.599999999999"/>
    <s v="SHIP REGION 5"/>
    <n v="1694.4000000000015"/>
    <n v="13978.8"/>
    <n v="42360"/>
  </r>
  <r>
    <n v="263"/>
    <s v="CUSTID 108"/>
    <x v="4"/>
    <x v="4"/>
    <x v="3"/>
    <x v="1"/>
    <s v="PRODID 14"/>
    <s v="PRODTYPE 1"/>
    <s v="PRODMKT 3"/>
    <n v="24110"/>
    <n v="16153.7"/>
    <x v="6"/>
    <n v="23627.8"/>
    <n v="94511.2"/>
    <s v="SHIP REGION 6"/>
    <n v="1928.8000000000029"/>
    <n v="29896.399999999994"/>
    <n v="96440"/>
  </r>
  <r>
    <n v="264"/>
    <s v="CUSTID 118"/>
    <x v="0"/>
    <x v="4"/>
    <x v="2"/>
    <x v="3"/>
    <s v="PRODID 7"/>
    <s v="PRODTYPE 1"/>
    <s v="PRODMKT 4"/>
    <n v="19568"/>
    <n v="12327.84"/>
    <x v="8"/>
    <n v="16632.8"/>
    <n v="99796.799999999988"/>
    <s v="SHIP REGION 2"/>
    <n v="17611.200000000004"/>
    <n v="25829.759999999995"/>
    <n v="117408"/>
  </r>
  <r>
    <n v="265"/>
    <s v="CUSTID 29"/>
    <x v="1"/>
    <x v="4"/>
    <x v="4"/>
    <x v="1"/>
    <s v="PRODID 3"/>
    <s v="PRODTYPE 2"/>
    <s v="PRODMKT 2"/>
    <n v="22050"/>
    <n v="15435"/>
    <x v="3"/>
    <n v="18963"/>
    <n v="56889"/>
    <s v="SHIP REGION 2"/>
    <n v="9261"/>
    <n v="10584"/>
    <n v="66150"/>
  </r>
  <r>
    <n v="266"/>
    <s v="CUSTID 190"/>
    <x v="4"/>
    <x v="4"/>
    <x v="5"/>
    <x v="2"/>
    <s v="PRODID 3"/>
    <s v="PRODTYPE 2"/>
    <s v="PRODMKT 2"/>
    <n v="22050"/>
    <n v="15435"/>
    <x v="8"/>
    <n v="20286"/>
    <n v="121716"/>
    <s v="SHIP REGION 3"/>
    <n v="10584"/>
    <n v="29106"/>
    <n v="132300"/>
  </r>
  <r>
    <n v="267"/>
    <s v="CUSTID 88"/>
    <x v="4"/>
    <x v="1"/>
    <x v="6"/>
    <x v="2"/>
    <s v="PRODID 20"/>
    <s v="PRODTYPE 4"/>
    <s v="PRODMKT 2"/>
    <n v="12004"/>
    <n v="8042.68"/>
    <x v="2"/>
    <n v="11883.96"/>
    <n v="11883.96"/>
    <s v="SHIP REGION 3"/>
    <n v="120.04000000000087"/>
    <n v="3841.2799999999988"/>
    <n v="12004"/>
  </r>
  <r>
    <n v="268"/>
    <s v="CUSTID 135"/>
    <x v="1"/>
    <x v="1"/>
    <x v="7"/>
    <x v="2"/>
    <s v="PRODID 20"/>
    <s v="PRODTYPE 4"/>
    <s v="PRODMKT 2"/>
    <n v="12004"/>
    <n v="8042.68"/>
    <x v="3"/>
    <n v="10323.44"/>
    <n v="30970.32"/>
    <s v="SHIP REGION 8"/>
    <n v="5041.6799999999985"/>
    <n v="6842.2800000000007"/>
    <n v="36012"/>
  </r>
  <r>
    <n v="269"/>
    <s v="CUSTID 109"/>
    <x v="2"/>
    <x v="0"/>
    <x v="4"/>
    <x v="1"/>
    <s v="PRODID 9"/>
    <s v="PRODTYPE 2"/>
    <s v="PRODMKT 5"/>
    <n v="3263"/>
    <n v="2186.21"/>
    <x v="4"/>
    <n v="3165.11"/>
    <n v="15825.550000000001"/>
    <s v="SHIP REGION 1"/>
    <n v="489.44999999999936"/>
    <n v="4894.5"/>
    <n v="16315"/>
  </r>
  <r>
    <n v="270"/>
    <s v="CUSTID 53"/>
    <x v="3"/>
    <x v="0"/>
    <x v="1"/>
    <x v="2"/>
    <s v="PRODID 18"/>
    <s v="PRODTYPE 4"/>
    <s v="PRODMKT 5"/>
    <n v="24315"/>
    <n v="14589"/>
    <x v="6"/>
    <n v="22126.65"/>
    <n v="88506.6"/>
    <s v="SHIP REGION 2"/>
    <n v="8753.3999999999942"/>
    <n v="30150.600000000006"/>
    <n v="97260"/>
  </r>
  <r>
    <n v="271"/>
    <s v="CUSTID 152"/>
    <x v="1"/>
    <x v="1"/>
    <x v="5"/>
    <x v="3"/>
    <s v="PRODID 9"/>
    <s v="PRODTYPE 2"/>
    <s v="PRODMKT 5"/>
    <n v="3263"/>
    <n v="2186.21"/>
    <x v="1"/>
    <n v="3165.11"/>
    <n v="28485.99"/>
    <s v="SHIP REGION 4"/>
    <n v="881.00999999999885"/>
    <n v="8810.1"/>
    <n v="29367"/>
  </r>
  <r>
    <n v="272"/>
    <s v="CUSTID 178"/>
    <x v="2"/>
    <x v="2"/>
    <x v="4"/>
    <x v="2"/>
    <s v="PRODID 19"/>
    <s v="PRODTYPE 1"/>
    <s v="PRODMKT 4"/>
    <n v="9526"/>
    <n v="6572.94"/>
    <x v="8"/>
    <n v="9240.2199999999993"/>
    <n v="55441.319999999992"/>
    <s v="SHIP REGION 5"/>
    <n v="1714.6800000000039"/>
    <n v="16003.679999999998"/>
    <n v="57156"/>
  </r>
  <r>
    <n v="273"/>
    <s v="CUSTID 86"/>
    <x v="4"/>
    <x v="4"/>
    <x v="4"/>
    <x v="1"/>
    <s v="PRODID 2"/>
    <s v="PRODTYPE 1"/>
    <s v="PRODMKT 1"/>
    <n v="11568"/>
    <n v="8097.6"/>
    <x v="2"/>
    <n v="10411.200000000001"/>
    <n v="10411.200000000001"/>
    <s v="SHIP REGION 2"/>
    <n v="1156.7999999999993"/>
    <n v="2313.6000000000004"/>
    <n v="11568"/>
  </r>
  <r>
    <n v="274"/>
    <s v="CUSTID 35"/>
    <x v="0"/>
    <x v="2"/>
    <x v="2"/>
    <x v="2"/>
    <s v="PRODID 17"/>
    <s v="PRODTYPE 1"/>
    <s v="PRODMKT 3"/>
    <n v="18971"/>
    <n v="11762.02"/>
    <x v="7"/>
    <n v="17263.61"/>
    <n v="120845.27"/>
    <s v="SHIP REGION 3"/>
    <n v="11951.729999999996"/>
    <n v="38511.130000000005"/>
    <n v="132797"/>
  </r>
  <r>
    <n v="275"/>
    <s v="CUSTID 122"/>
    <x v="4"/>
    <x v="4"/>
    <x v="6"/>
    <x v="1"/>
    <s v="PRODID 15"/>
    <s v="PRODTYPE 4"/>
    <s v="PRODMKT 5"/>
    <n v="10590"/>
    <n v="6671.7"/>
    <x v="8"/>
    <n v="9954.5999999999985"/>
    <n v="59727.599999999991"/>
    <s v="SHIP REGION 3"/>
    <n v="3812.4000000000087"/>
    <n v="19697.399999999994"/>
    <n v="63540"/>
  </r>
  <r>
    <n v="276"/>
    <s v="CUSTID 124"/>
    <x v="4"/>
    <x v="0"/>
    <x v="1"/>
    <x v="1"/>
    <s v="PRODID 2"/>
    <s v="PRODTYPE 1"/>
    <s v="PRODMKT 1"/>
    <n v="11568"/>
    <n v="8097.6"/>
    <x v="4"/>
    <n v="11336.64"/>
    <n v="56683.199999999997"/>
    <s v="SHIP REGION 1"/>
    <n v="1156.8000000000029"/>
    <n v="16195.199999999995"/>
    <n v="57840"/>
  </r>
  <r>
    <n v="277"/>
    <s v="CUSTID 198"/>
    <x v="1"/>
    <x v="4"/>
    <x v="5"/>
    <x v="3"/>
    <s v="PRODID 12"/>
    <s v="PRODTYPE 3"/>
    <s v="PRODMKT 5"/>
    <n v="23078"/>
    <n v="14769.92"/>
    <x v="0"/>
    <n v="21693.32"/>
    <n v="173546.56"/>
    <s v="SHIP REGION 8"/>
    <n v="11077.440000000002"/>
    <n v="55387.199999999997"/>
    <n v="184624"/>
  </r>
  <r>
    <n v="278"/>
    <s v="CUSTID 134"/>
    <x v="1"/>
    <x v="2"/>
    <x v="6"/>
    <x v="3"/>
    <s v="PRODID 19"/>
    <s v="PRODTYPE 1"/>
    <s v="PRODMKT 4"/>
    <n v="9526"/>
    <n v="6572.94"/>
    <x v="2"/>
    <n v="8097.0999999999995"/>
    <n v="8097.0999999999995"/>
    <s v="SHIP REGION 5"/>
    <n v="1428.9000000000005"/>
    <n v="1524.1599999999999"/>
    <n v="9526"/>
  </r>
  <r>
    <n v="279"/>
    <s v="CUSTID 182"/>
    <x v="0"/>
    <x v="0"/>
    <x v="4"/>
    <x v="1"/>
    <s v="PRODID 5"/>
    <s v="PRODTYPE 3"/>
    <s v="PRODMKT 3"/>
    <n v="16064"/>
    <n v="10762.88"/>
    <x v="6"/>
    <n v="14136.32"/>
    <n v="56545.279999999999"/>
    <s v="SHIP REGION 4"/>
    <n v="7710.7200000000012"/>
    <n v="13493.760000000002"/>
    <n v="64256"/>
  </r>
  <r>
    <n v="280"/>
    <s v="CUSTID 104"/>
    <x v="1"/>
    <x v="1"/>
    <x v="7"/>
    <x v="4"/>
    <s v="PRODID 6"/>
    <s v="PRODTYPE 1"/>
    <s v="PRODMKT 1"/>
    <n v="20386"/>
    <n v="14270.2"/>
    <x v="5"/>
    <n v="18143.54"/>
    <n v="36287.08"/>
    <s v="SHIP REGION 6"/>
    <n v="4484.9199999999983"/>
    <n v="7746.68"/>
    <n v="40772"/>
  </r>
  <r>
    <n v="281"/>
    <s v="CUSTID 101"/>
    <x v="3"/>
    <x v="2"/>
    <x v="3"/>
    <x v="2"/>
    <s v="PRODID 1"/>
    <s v="PRODTYPE 1"/>
    <s v="PRODMKT 3"/>
    <n v="16325"/>
    <n v="10611.25"/>
    <x v="4"/>
    <n v="15672"/>
    <n v="78360"/>
    <s v="SHIP REGION 6"/>
    <n v="3265"/>
    <n v="25303.75"/>
    <n v="81625"/>
  </r>
  <r>
    <n v="282"/>
    <s v="CUSTID 117"/>
    <x v="2"/>
    <x v="4"/>
    <x v="3"/>
    <x v="3"/>
    <s v="PRODID 10"/>
    <s v="PRODTYPE 2"/>
    <s v="PRODMKT 3"/>
    <n v="6690"/>
    <n v="4080.9"/>
    <x v="0"/>
    <n v="5954.1"/>
    <n v="47632.800000000003"/>
    <s v="SHIP REGION 7"/>
    <n v="5887.1999999999971"/>
    <n v="14985.600000000002"/>
    <n v="53520"/>
  </r>
  <r>
    <n v="283"/>
    <s v="CUSTID 47"/>
    <x v="2"/>
    <x v="1"/>
    <x v="1"/>
    <x v="1"/>
    <s v="PRODID 12"/>
    <s v="PRODTYPE 3"/>
    <s v="PRODMKT 5"/>
    <n v="23078"/>
    <n v="14769.92"/>
    <x v="6"/>
    <n v="21231.760000000002"/>
    <n v="84927.040000000008"/>
    <s v="SHIP REGION 8"/>
    <n v="7384.9599999999919"/>
    <n v="25847.360000000008"/>
    <n v="92312"/>
  </r>
  <r>
    <n v="284"/>
    <s v="CUSTID 81"/>
    <x v="0"/>
    <x v="1"/>
    <x v="4"/>
    <x v="1"/>
    <s v="PRODID 9"/>
    <s v="PRODTYPE 2"/>
    <s v="PRODMKT 5"/>
    <n v="3263"/>
    <n v="2186.21"/>
    <x v="2"/>
    <n v="3197.74"/>
    <n v="3197.74"/>
    <s v="SHIP REGION 4"/>
    <n v="65.260000000000218"/>
    <n v="1011.5299999999997"/>
    <n v="3263"/>
  </r>
  <r>
    <n v="285"/>
    <s v="CUSTID 129"/>
    <x v="0"/>
    <x v="3"/>
    <x v="0"/>
    <x v="3"/>
    <s v="PRODID 8"/>
    <s v="PRODTYPE 3"/>
    <s v="PRODMKT 4"/>
    <n v="2135"/>
    <n v="1174.25"/>
    <x v="4"/>
    <n v="1942.8500000000001"/>
    <n v="9714.25"/>
    <s v="SHIP REGION 5"/>
    <n v="960.74999999999932"/>
    <n v="3843.0000000000009"/>
    <n v="10675"/>
  </r>
  <r>
    <n v="286"/>
    <s v="CUSTID 128"/>
    <x v="1"/>
    <x v="1"/>
    <x v="1"/>
    <x v="3"/>
    <s v="PRODID 14"/>
    <s v="PRODTYPE 1"/>
    <s v="PRODMKT 3"/>
    <n v="24110"/>
    <n v="16153.7"/>
    <x v="6"/>
    <n v="21457.9"/>
    <n v="85831.6"/>
    <s v="SHIP REGION 2"/>
    <n v="10608.399999999994"/>
    <n v="21216.800000000003"/>
    <n v="96440"/>
  </r>
  <r>
    <n v="287"/>
    <s v="CUSTID 190"/>
    <x v="4"/>
    <x v="4"/>
    <x v="5"/>
    <x v="4"/>
    <s v="PRODID 13"/>
    <s v="PRODTYPE 4"/>
    <s v="PRODMKT 7"/>
    <n v="4269"/>
    <n v="2561.4"/>
    <x v="5"/>
    <n v="4055.5499999999997"/>
    <n v="8111.0999999999995"/>
    <s v="SHIP REGION 5"/>
    <n v="426.90000000000055"/>
    <n v="2988.2999999999993"/>
    <n v="8538"/>
  </r>
  <r>
    <n v="288"/>
    <s v="CUSTID 21"/>
    <x v="4"/>
    <x v="0"/>
    <x v="1"/>
    <x v="3"/>
    <s v="PRODID 14"/>
    <s v="PRODTYPE 1"/>
    <s v="PRODMKT 3"/>
    <n v="24110"/>
    <n v="16153.7"/>
    <x v="0"/>
    <n v="21216.799999999999"/>
    <n v="169734.39999999999"/>
    <s v="SHIP REGION 2"/>
    <n v="23145.600000000006"/>
    <n v="40504.799999999988"/>
    <n v="192880"/>
  </r>
  <r>
    <n v="289"/>
    <s v="CUSTID 122"/>
    <x v="4"/>
    <x v="4"/>
    <x v="6"/>
    <x v="1"/>
    <s v="PRODID 12"/>
    <s v="PRODTYPE 3"/>
    <s v="PRODMKT 5"/>
    <n v="23078"/>
    <n v="14769.92"/>
    <x v="3"/>
    <n v="21462.539999999997"/>
    <n v="64387.619999999995"/>
    <s v="SHIP REGION 2"/>
    <n v="4846.3800000000083"/>
    <n v="20077.859999999993"/>
    <n v="69234"/>
  </r>
  <r>
    <n v="290"/>
    <s v="CUSTID 45"/>
    <x v="0"/>
    <x v="2"/>
    <x v="1"/>
    <x v="4"/>
    <s v="PRODID 16"/>
    <s v="PRODTYPE 2"/>
    <s v="PRODMKT 3"/>
    <n v="13223"/>
    <n v="8991.64"/>
    <x v="7"/>
    <n v="12297.39"/>
    <n v="86081.73"/>
    <s v="SHIP REGION 2"/>
    <n v="6479.2700000000041"/>
    <n v="23140.25"/>
    <n v="92561"/>
  </r>
  <r>
    <n v="291"/>
    <s v="CUSTID 92"/>
    <x v="3"/>
    <x v="4"/>
    <x v="7"/>
    <x v="3"/>
    <s v="PRODID 4"/>
    <s v="PRODTYPE 4"/>
    <s v="PRODMKT 1"/>
    <n v="8989"/>
    <n v="5663.07"/>
    <x v="2"/>
    <n v="8359.7699999999986"/>
    <n v="8359.7699999999986"/>
    <s v="SHIP REGION 6"/>
    <n v="629.23000000000138"/>
    <n v="2696.6999999999989"/>
    <n v="8989"/>
  </r>
  <r>
    <n v="292"/>
    <s v="CUSTID 62"/>
    <x v="4"/>
    <x v="2"/>
    <x v="0"/>
    <x v="1"/>
    <s v="PRODID 18"/>
    <s v="PRODTYPE 4"/>
    <s v="PRODMKT 5"/>
    <n v="24315"/>
    <n v="14589"/>
    <x v="3"/>
    <n v="23828.7"/>
    <n v="71486.100000000006"/>
    <s v="SHIP REGION 2"/>
    <n v="1458.8999999999978"/>
    <n v="27719.100000000002"/>
    <n v="72945"/>
  </r>
  <r>
    <n v="293"/>
    <s v="CUSTID 155"/>
    <x v="2"/>
    <x v="3"/>
    <x v="3"/>
    <x v="2"/>
    <s v="PRODID 11"/>
    <s v="PRODTYPE 1"/>
    <s v="PRODMKT 4"/>
    <n v="21670"/>
    <n v="15169"/>
    <x v="6"/>
    <n v="19069.599999999999"/>
    <n v="76278.399999999994"/>
    <s v="SHIP REGION 3"/>
    <n v="10401.600000000006"/>
    <n v="15602.399999999994"/>
    <n v="86680"/>
  </r>
  <r>
    <n v="294"/>
    <s v="CUSTID 103"/>
    <x v="3"/>
    <x v="4"/>
    <x v="0"/>
    <x v="3"/>
    <s v="PRODID 6"/>
    <s v="PRODTYPE 1"/>
    <s v="PRODMKT 1"/>
    <n v="20386"/>
    <n v="14270.2"/>
    <x v="3"/>
    <n v="19570.559999999998"/>
    <n v="58711.679999999993"/>
    <s v="SHIP REGION 6"/>
    <n v="2446.320000000007"/>
    <n v="15901.079999999991"/>
    <n v="61158"/>
  </r>
  <r>
    <n v="295"/>
    <s v="CUSTID 80"/>
    <x v="1"/>
    <x v="2"/>
    <x v="4"/>
    <x v="2"/>
    <s v="PRODID 8"/>
    <s v="PRODTYPE 3"/>
    <s v="PRODMKT 4"/>
    <n v="2135"/>
    <n v="1174.25"/>
    <x v="6"/>
    <n v="1878.8"/>
    <n v="7515.2"/>
    <s v="SHIP REGION 1"/>
    <n v="1024.8000000000002"/>
    <n v="2818.2"/>
    <n v="8540"/>
  </r>
  <r>
    <n v="296"/>
    <s v="CUSTID 14"/>
    <x v="0"/>
    <x v="3"/>
    <x v="3"/>
    <x v="4"/>
    <s v="PRODID 2"/>
    <s v="PRODTYPE 1"/>
    <s v="PRODMKT 1"/>
    <n v="11568"/>
    <n v="8097.6"/>
    <x v="4"/>
    <n v="9948.48"/>
    <n v="49742.399999999994"/>
    <s v="SHIP REGION 1"/>
    <n v="8097.6000000000022"/>
    <n v="9254.399999999996"/>
    <n v="57840"/>
  </r>
  <r>
    <n v="297"/>
    <s v="CUSTID 121"/>
    <x v="3"/>
    <x v="4"/>
    <x v="1"/>
    <x v="4"/>
    <s v="PRODID 10"/>
    <s v="PRODTYPE 2"/>
    <s v="PRODMKT 3"/>
    <n v="6690"/>
    <n v="4080.9"/>
    <x v="4"/>
    <n v="6489.3"/>
    <n v="32446.5"/>
    <s v="SHIP REGION 1"/>
    <n v="1003.4999999999991"/>
    <n v="12042"/>
    <n v="33450"/>
  </r>
  <r>
    <n v="298"/>
    <s v="CUSTID 28"/>
    <x v="0"/>
    <x v="3"/>
    <x v="4"/>
    <x v="4"/>
    <s v="PRODID 6"/>
    <s v="PRODTYPE 1"/>
    <s v="PRODMKT 1"/>
    <n v="20386"/>
    <n v="14270.2"/>
    <x v="2"/>
    <n v="17939.68"/>
    <n v="17939.68"/>
    <s v="SHIP REGION 6"/>
    <n v="2446.3199999999997"/>
    <n v="3669.4799999999996"/>
    <n v="20386"/>
  </r>
  <r>
    <n v="299"/>
    <s v="CUSTID 193"/>
    <x v="2"/>
    <x v="0"/>
    <x v="3"/>
    <x v="3"/>
    <s v="PRODID 8"/>
    <s v="PRODTYPE 3"/>
    <s v="PRODMKT 4"/>
    <n v="2135"/>
    <n v="1174.25"/>
    <x v="0"/>
    <n v="1857.45"/>
    <n v="14859.6"/>
    <s v="SHIP REGION 6"/>
    <n v="2220.3999999999996"/>
    <n v="5465.6"/>
    <n v="17080"/>
  </r>
  <r>
    <n v="300"/>
    <s v="CUSTID 15"/>
    <x v="0"/>
    <x v="0"/>
    <x v="2"/>
    <x v="2"/>
    <s v="PRODID 9"/>
    <s v="PRODTYPE 2"/>
    <s v="PRODMKT 5"/>
    <n v="3263"/>
    <n v="2186.21"/>
    <x v="0"/>
    <n v="3197.74"/>
    <n v="25581.919999999998"/>
    <s v="SHIP REGION 4"/>
    <n v="522.08000000000175"/>
    <n v="8092.239999999998"/>
    <n v="26104"/>
  </r>
  <r>
    <n v="301"/>
    <s v="CUSTID 55"/>
    <x v="3"/>
    <x v="0"/>
    <x v="2"/>
    <x v="2"/>
    <s v="PRODID 9"/>
    <s v="PRODTYPE 2"/>
    <s v="PRODMKT 5"/>
    <n v="3263"/>
    <n v="2186.21"/>
    <x v="1"/>
    <n v="2969.33"/>
    <n v="26723.97"/>
    <s v="SHIP REGION 7"/>
    <n v="2643.0300000000007"/>
    <n v="7048.079999999999"/>
    <n v="29367"/>
  </r>
  <r>
    <n v="302"/>
    <s v="CUSTID 78"/>
    <x v="3"/>
    <x v="0"/>
    <x v="1"/>
    <x v="1"/>
    <s v="PRODID 12"/>
    <s v="PRODTYPE 3"/>
    <s v="PRODMKT 5"/>
    <n v="23078"/>
    <n v="14769.92"/>
    <x v="4"/>
    <n v="21000.98"/>
    <n v="105004.9"/>
    <s v="SHIP REGION 2"/>
    <n v="10385.100000000002"/>
    <n v="31155.299999999996"/>
    <n v="115390"/>
  </r>
  <r>
    <n v="303"/>
    <s v="CUSTID 113"/>
    <x v="0"/>
    <x v="4"/>
    <x v="3"/>
    <x v="4"/>
    <s v="PRODID 9"/>
    <s v="PRODTYPE 2"/>
    <s v="PRODMKT 5"/>
    <n v="3263"/>
    <n v="2186.21"/>
    <x v="4"/>
    <n v="2936.7000000000003"/>
    <n v="14683.500000000002"/>
    <s v="SHIP REGION 4"/>
    <n v="1631.4999999999986"/>
    <n v="3752.4500000000012"/>
    <n v="16315"/>
  </r>
  <r>
    <n v="304"/>
    <s v="CUSTID 68"/>
    <x v="2"/>
    <x v="3"/>
    <x v="7"/>
    <x v="4"/>
    <s v="PRODID 16"/>
    <s v="PRODTYPE 2"/>
    <s v="PRODMKT 3"/>
    <n v="13223"/>
    <n v="8991.64"/>
    <x v="3"/>
    <n v="11900.7"/>
    <n v="35702.100000000006"/>
    <s v="SHIP REGION 8"/>
    <n v="3966.8999999999978"/>
    <n v="8727.1800000000039"/>
    <n v="39669"/>
  </r>
  <r>
    <n v="305"/>
    <s v="CUSTID 149"/>
    <x v="1"/>
    <x v="0"/>
    <x v="1"/>
    <x v="4"/>
    <s v="PRODID 8"/>
    <s v="PRODTYPE 3"/>
    <s v="PRODMKT 4"/>
    <n v="2135"/>
    <n v="1174.25"/>
    <x v="2"/>
    <n v="1878.8"/>
    <n v="1878.8"/>
    <s v="SHIP REGION 5"/>
    <n v="256.20000000000005"/>
    <n v="704.55"/>
    <n v="2135"/>
  </r>
  <r>
    <n v="306"/>
    <s v="CUSTID 26"/>
    <x v="2"/>
    <x v="3"/>
    <x v="7"/>
    <x v="3"/>
    <s v="PRODID 14"/>
    <s v="PRODTYPE 1"/>
    <s v="PRODMKT 3"/>
    <n v="24110"/>
    <n v="16153.7"/>
    <x v="8"/>
    <n v="23627.8"/>
    <n v="141766.79999999999"/>
    <s v="SHIP REGION 3"/>
    <n v="2893.2000000000044"/>
    <n v="44844.599999999991"/>
    <n v="144660"/>
  </r>
  <r>
    <n v="307"/>
    <s v="CUSTID 61"/>
    <x v="0"/>
    <x v="0"/>
    <x v="3"/>
    <x v="4"/>
    <s v="PRODID 5"/>
    <s v="PRODTYPE 3"/>
    <s v="PRODMKT 3"/>
    <n v="16064"/>
    <n v="10762.88"/>
    <x v="7"/>
    <n v="14136.32"/>
    <n v="98954.239999999991"/>
    <s v="SHIP REGION 7"/>
    <n v="13493.760000000002"/>
    <n v="23614.080000000002"/>
    <n v="112448"/>
  </r>
  <r>
    <n v="308"/>
    <s v="CUSTID 37"/>
    <x v="1"/>
    <x v="2"/>
    <x v="4"/>
    <x v="4"/>
    <s v="PRODID 6"/>
    <s v="PRODTYPE 1"/>
    <s v="PRODMKT 1"/>
    <n v="20386"/>
    <n v="14270.2"/>
    <x v="5"/>
    <n v="17328.099999999999"/>
    <n v="34656.199999999997"/>
    <s v="SHIP REGION 5"/>
    <n v="6115.8000000000029"/>
    <n v="6115.7999999999956"/>
    <n v="40772"/>
  </r>
  <r>
    <n v="309"/>
    <s v="CUSTID 33"/>
    <x v="4"/>
    <x v="4"/>
    <x v="0"/>
    <x v="3"/>
    <s v="PRODID 3"/>
    <s v="PRODTYPE 2"/>
    <s v="PRODMKT 2"/>
    <n v="22050"/>
    <n v="15435"/>
    <x v="2"/>
    <n v="19624.5"/>
    <n v="19624.5"/>
    <s v="SHIP REGION 4"/>
    <n v="2425.5"/>
    <n v="4189.5"/>
    <n v="22050"/>
  </r>
  <r>
    <n v="310"/>
    <s v="CUSTID 40"/>
    <x v="4"/>
    <x v="0"/>
    <x v="7"/>
    <x v="1"/>
    <s v="PRODID 10"/>
    <s v="PRODTYPE 2"/>
    <s v="PRODMKT 3"/>
    <n v="6690"/>
    <n v="4080.9"/>
    <x v="6"/>
    <n v="6021"/>
    <n v="24084"/>
    <s v="SHIP REGION 6"/>
    <n v="2676"/>
    <n v="7760.4"/>
    <n v="26760"/>
  </r>
  <r>
    <n v="311"/>
    <s v="CUSTID 185"/>
    <x v="1"/>
    <x v="2"/>
    <x v="2"/>
    <x v="1"/>
    <s v="PRODID 7"/>
    <s v="PRODTYPE 1"/>
    <s v="PRODMKT 4"/>
    <n v="19568"/>
    <n v="12327.84"/>
    <x v="3"/>
    <n v="18198.239999999998"/>
    <n v="54594.719999999994"/>
    <s v="SHIP REGION 1"/>
    <n v="4109.2800000000061"/>
    <n v="17611.199999999993"/>
    <n v="58704"/>
  </r>
  <r>
    <n v="312"/>
    <s v="CUSTID 141"/>
    <x v="2"/>
    <x v="3"/>
    <x v="3"/>
    <x v="2"/>
    <s v="PRODID 8"/>
    <s v="PRODTYPE 3"/>
    <s v="PRODMKT 4"/>
    <n v="2135"/>
    <n v="1174.25"/>
    <x v="2"/>
    <n v="1964.2"/>
    <n v="1964.2"/>
    <s v="SHIP REGION 6"/>
    <n v="170.79999999999995"/>
    <n v="789.95"/>
    <n v="2135"/>
  </r>
  <r>
    <n v="313"/>
    <s v="CUSTID 189"/>
    <x v="2"/>
    <x v="1"/>
    <x v="0"/>
    <x v="1"/>
    <s v="PRODID 15"/>
    <s v="PRODTYPE 4"/>
    <s v="PRODMKT 5"/>
    <n v="10590"/>
    <n v="6671.7"/>
    <x v="2"/>
    <n v="10484.1"/>
    <n v="10484.1"/>
    <s v="SHIP REGION 7"/>
    <n v="105.89999999999964"/>
    <n v="3812.4000000000005"/>
    <n v="10590"/>
  </r>
  <r>
    <n v="314"/>
    <s v="CUSTID 106"/>
    <x v="4"/>
    <x v="2"/>
    <x v="6"/>
    <x v="4"/>
    <s v="PRODID 2"/>
    <s v="PRODTYPE 1"/>
    <s v="PRODMKT 1"/>
    <n v="11568"/>
    <n v="8097.6"/>
    <x v="0"/>
    <n v="9948.48"/>
    <n v="79587.839999999997"/>
    <s v="SHIP REGION 2"/>
    <n v="12956.160000000003"/>
    <n v="14807.039999999994"/>
    <n v="92544"/>
  </r>
  <r>
    <n v="315"/>
    <s v="CUSTID 68"/>
    <x v="2"/>
    <x v="3"/>
    <x v="7"/>
    <x v="2"/>
    <s v="PRODID 10"/>
    <s v="PRODTYPE 2"/>
    <s v="PRODMKT 3"/>
    <n v="6690"/>
    <n v="4080.9"/>
    <x v="4"/>
    <n v="6087.9000000000005"/>
    <n v="30439.500000000004"/>
    <s v="SHIP REGION 8"/>
    <n v="3010.4999999999973"/>
    <n v="10035.000000000002"/>
    <n v="33450"/>
  </r>
  <r>
    <n v="316"/>
    <s v="CUSTID 12"/>
    <x v="4"/>
    <x v="1"/>
    <x v="4"/>
    <x v="4"/>
    <s v="PRODID 14"/>
    <s v="PRODTYPE 1"/>
    <s v="PRODMKT 3"/>
    <n v="24110"/>
    <n v="16153.7"/>
    <x v="1"/>
    <n v="21457.9"/>
    <n v="193121.1"/>
    <s v="SHIP REGION 8"/>
    <n v="23868.899999999987"/>
    <n v="47737.8"/>
    <n v="216990"/>
  </r>
  <r>
    <n v="317"/>
    <s v="CUSTID 135"/>
    <x v="1"/>
    <x v="1"/>
    <x v="7"/>
    <x v="2"/>
    <s v="PRODID 20"/>
    <s v="PRODTYPE 4"/>
    <s v="PRODMKT 2"/>
    <n v="12004"/>
    <n v="8042.68"/>
    <x v="8"/>
    <n v="11403.8"/>
    <n v="68422.799999999988"/>
    <s v="SHIP REGION 2"/>
    <n v="3601.2000000000044"/>
    <n v="20166.719999999994"/>
    <n v="72024"/>
  </r>
  <r>
    <n v="318"/>
    <s v="CUSTID 56"/>
    <x v="1"/>
    <x v="1"/>
    <x v="6"/>
    <x v="3"/>
    <s v="PRODID 13"/>
    <s v="PRODTYPE 4"/>
    <s v="PRODMKT 7"/>
    <n v="4269"/>
    <n v="2561.4"/>
    <x v="1"/>
    <n v="3756.72"/>
    <n v="33810.479999999996"/>
    <s v="SHIP REGION 3"/>
    <n v="4610.5200000000023"/>
    <n v="10757.879999999997"/>
    <n v="38421"/>
  </r>
  <r>
    <n v="319"/>
    <s v="CUSTID 163"/>
    <x v="0"/>
    <x v="1"/>
    <x v="2"/>
    <x v="4"/>
    <s v="PRODID 15"/>
    <s v="PRODTYPE 4"/>
    <s v="PRODMKT 5"/>
    <n v="10590"/>
    <n v="6671.7"/>
    <x v="1"/>
    <n v="10272.299999999999"/>
    <n v="92450.7"/>
    <s v="SHIP REGION 2"/>
    <n v="2859.3000000000065"/>
    <n v="32405.399999999994"/>
    <n v="95310"/>
  </r>
  <r>
    <n v="320"/>
    <s v="CUSTID 179"/>
    <x v="4"/>
    <x v="1"/>
    <x v="4"/>
    <x v="2"/>
    <s v="PRODID 5"/>
    <s v="PRODTYPE 3"/>
    <s v="PRODMKT 3"/>
    <n v="16064"/>
    <n v="10762.88"/>
    <x v="1"/>
    <n v="15100.16"/>
    <n v="135901.44"/>
    <s v="SHIP REGION 5"/>
    <n v="8674.5600000000013"/>
    <n v="39035.520000000004"/>
    <n v="144576"/>
  </r>
  <r>
    <n v="321"/>
    <s v="CUSTID 148"/>
    <x v="1"/>
    <x v="2"/>
    <x v="0"/>
    <x v="2"/>
    <s v="PRODID 19"/>
    <s v="PRODTYPE 1"/>
    <s v="PRODMKT 4"/>
    <n v="9526"/>
    <n v="6572.94"/>
    <x v="4"/>
    <n v="9049.6999999999989"/>
    <n v="45248.499999999993"/>
    <s v="SHIP REGION 2"/>
    <n v="2381.5000000000055"/>
    <n v="12383.799999999996"/>
    <n v="47630"/>
  </r>
  <r>
    <n v="322"/>
    <s v="CUSTID 85"/>
    <x v="1"/>
    <x v="1"/>
    <x v="0"/>
    <x v="4"/>
    <s v="PRODID 1"/>
    <s v="PRODTYPE 1"/>
    <s v="PRODMKT 3"/>
    <n v="16325"/>
    <n v="10611.25"/>
    <x v="1"/>
    <n v="15672"/>
    <n v="141048"/>
    <s v="SHIP REGION 1"/>
    <n v="5877"/>
    <n v="45546.75"/>
    <n v="146925"/>
  </r>
  <r>
    <n v="323"/>
    <s v="CUSTID 125"/>
    <x v="0"/>
    <x v="3"/>
    <x v="0"/>
    <x v="4"/>
    <s v="PRODID 15"/>
    <s v="PRODTYPE 4"/>
    <s v="PRODMKT 5"/>
    <n v="10590"/>
    <n v="6671.7"/>
    <x v="8"/>
    <n v="9001.5"/>
    <n v="54009"/>
    <s v="SHIP REGION 8"/>
    <n v="9531"/>
    <n v="13978.800000000001"/>
    <n v="63540"/>
  </r>
  <r>
    <n v="324"/>
    <s v="CUSTID 187"/>
    <x v="4"/>
    <x v="2"/>
    <x v="4"/>
    <x v="4"/>
    <s v="PRODID 13"/>
    <s v="PRODTYPE 4"/>
    <s v="PRODMKT 7"/>
    <n v="4269"/>
    <n v="2561.4"/>
    <x v="8"/>
    <n v="4055.5499999999997"/>
    <n v="24333.3"/>
    <s v="SHIP REGION 1"/>
    <n v="1280.7000000000016"/>
    <n v="8964.8999999999978"/>
    <n v="25614"/>
  </r>
  <r>
    <n v="325"/>
    <s v="CUSTID 173"/>
    <x v="3"/>
    <x v="4"/>
    <x v="5"/>
    <x v="4"/>
    <s v="PRODID 16"/>
    <s v="PRODTYPE 2"/>
    <s v="PRODMKT 3"/>
    <n v="13223"/>
    <n v="8991.64"/>
    <x v="4"/>
    <n v="12694.08"/>
    <n v="63470.400000000001"/>
    <s v="SHIP REGION 3"/>
    <n v="2644.6000000000004"/>
    <n v="18512.200000000004"/>
    <n v="66115"/>
  </r>
  <r>
    <n v="326"/>
    <s v="CUSTID 126"/>
    <x v="0"/>
    <x v="4"/>
    <x v="6"/>
    <x v="3"/>
    <s v="PRODID 2"/>
    <s v="PRODTYPE 1"/>
    <s v="PRODMKT 1"/>
    <n v="11568"/>
    <n v="8097.6"/>
    <x v="5"/>
    <n v="10989.6"/>
    <n v="21979.200000000001"/>
    <s v="SHIP REGION 1"/>
    <n v="1156.7999999999993"/>
    <n v="5784"/>
    <n v="23136"/>
  </r>
  <r>
    <n v="327"/>
    <s v="CUSTID 189"/>
    <x v="2"/>
    <x v="1"/>
    <x v="0"/>
    <x v="2"/>
    <s v="PRODID 8"/>
    <s v="PRODTYPE 3"/>
    <s v="PRODMKT 4"/>
    <n v="2135"/>
    <n v="1174.25"/>
    <x v="8"/>
    <n v="2049.6"/>
    <n v="12297.599999999999"/>
    <s v="SHIP REGION 4"/>
    <n v="512.40000000000055"/>
    <n v="5252.0999999999995"/>
    <n v="12810"/>
  </r>
  <r>
    <n v="328"/>
    <s v="CUSTID 155"/>
    <x v="2"/>
    <x v="3"/>
    <x v="3"/>
    <x v="4"/>
    <s v="PRODID 20"/>
    <s v="PRODTYPE 4"/>
    <s v="PRODMKT 2"/>
    <n v="12004"/>
    <n v="8042.68"/>
    <x v="8"/>
    <n v="10683.56"/>
    <n v="64101.36"/>
    <s v="SHIP REGION 7"/>
    <n v="7922.6400000000031"/>
    <n v="15845.279999999995"/>
    <n v="72024"/>
  </r>
  <r>
    <n v="329"/>
    <s v="CUSTID 125"/>
    <x v="0"/>
    <x v="3"/>
    <x v="0"/>
    <x v="1"/>
    <s v="PRODID 1"/>
    <s v="PRODTYPE 1"/>
    <s v="PRODMKT 3"/>
    <n v="16325"/>
    <n v="10611.25"/>
    <x v="0"/>
    <n v="15835.25"/>
    <n v="126682"/>
    <s v="SHIP REGION 6"/>
    <n v="3918"/>
    <n v="41792"/>
    <n v="130600"/>
  </r>
  <r>
    <n v="330"/>
    <s v="CUSTID 24"/>
    <x v="3"/>
    <x v="2"/>
    <x v="5"/>
    <x v="4"/>
    <s v="PRODID 16"/>
    <s v="PRODTYPE 2"/>
    <s v="PRODMKT 3"/>
    <n v="13223"/>
    <n v="8991.64"/>
    <x v="1"/>
    <n v="12694.08"/>
    <n v="114246.72"/>
    <s v="SHIP REGION 1"/>
    <n v="4760.2800000000007"/>
    <n v="33321.960000000006"/>
    <n v="119007"/>
  </r>
  <r>
    <n v="331"/>
    <s v="CUSTID 69"/>
    <x v="0"/>
    <x v="2"/>
    <x v="0"/>
    <x v="1"/>
    <s v="PRODID 13"/>
    <s v="PRODTYPE 4"/>
    <s v="PRODMKT 7"/>
    <n v="4269"/>
    <n v="2561.4"/>
    <x v="0"/>
    <n v="3799.41"/>
    <n v="30395.279999999999"/>
    <s v="SHIP REGION 3"/>
    <n v="3756.7200000000012"/>
    <n v="9904.0799999999981"/>
    <n v="34152"/>
  </r>
  <r>
    <n v="332"/>
    <s v="CUSTID 37"/>
    <x v="1"/>
    <x v="2"/>
    <x v="4"/>
    <x v="2"/>
    <s v="PRODID 14"/>
    <s v="PRODTYPE 1"/>
    <s v="PRODMKT 3"/>
    <n v="24110"/>
    <n v="16153.7"/>
    <x v="0"/>
    <n v="20493.5"/>
    <n v="163948"/>
    <s v="SHIP REGION 2"/>
    <n v="28932"/>
    <n v="34718.399999999994"/>
    <n v="192880"/>
  </r>
  <r>
    <n v="333"/>
    <s v="CUSTID 36"/>
    <x v="0"/>
    <x v="4"/>
    <x v="3"/>
    <x v="3"/>
    <s v="PRODID 17"/>
    <s v="PRODTYPE 1"/>
    <s v="PRODMKT 3"/>
    <n v="18971"/>
    <n v="11762.02"/>
    <x v="1"/>
    <n v="16884.189999999999"/>
    <n v="151957.71"/>
    <s v="SHIP REGION 7"/>
    <n v="18781.290000000012"/>
    <n v="46099.529999999984"/>
    <n v="170739"/>
  </r>
  <r>
    <n v="334"/>
    <s v="CUSTID 194"/>
    <x v="0"/>
    <x v="0"/>
    <x v="0"/>
    <x v="2"/>
    <s v="PRODID 20"/>
    <s v="PRODTYPE 4"/>
    <s v="PRODMKT 2"/>
    <n v="12004"/>
    <n v="8042.68"/>
    <x v="0"/>
    <n v="11763.92"/>
    <n v="94111.360000000001"/>
    <s v="SHIP REGION 3"/>
    <n v="1920.6399999999994"/>
    <n v="29769.919999999998"/>
    <n v="96032"/>
  </r>
  <r>
    <n v="335"/>
    <s v="CUSTID 79"/>
    <x v="4"/>
    <x v="0"/>
    <x v="2"/>
    <x v="4"/>
    <s v="PRODID 20"/>
    <s v="PRODTYPE 4"/>
    <s v="PRODMKT 2"/>
    <n v="12004"/>
    <n v="8042.68"/>
    <x v="0"/>
    <n v="10803.6"/>
    <n v="86428.800000000003"/>
    <s v="SHIP REGION 3"/>
    <n v="9603.1999999999971"/>
    <n v="22087.360000000001"/>
    <n v="96032"/>
  </r>
  <r>
    <n v="336"/>
    <s v="CUSTID 123"/>
    <x v="2"/>
    <x v="1"/>
    <x v="5"/>
    <x v="1"/>
    <s v="PRODID 12"/>
    <s v="PRODTYPE 3"/>
    <s v="PRODMKT 5"/>
    <n v="23078"/>
    <n v="14769.92"/>
    <x v="3"/>
    <n v="21462.539999999997"/>
    <n v="64387.619999999995"/>
    <s v="SHIP REGION 6"/>
    <n v="4846.3800000000083"/>
    <n v="20077.859999999993"/>
    <n v="69234"/>
  </r>
  <r>
    <n v="337"/>
    <s v="CUSTID 26"/>
    <x v="2"/>
    <x v="3"/>
    <x v="7"/>
    <x v="2"/>
    <s v="PRODID 10"/>
    <s v="PRODTYPE 2"/>
    <s v="PRODMKT 3"/>
    <n v="6690"/>
    <n v="4080.9"/>
    <x v="1"/>
    <n v="6489.3"/>
    <n v="58403.700000000004"/>
    <s v="SHIP REGION 3"/>
    <n v="1806.2999999999984"/>
    <n v="21675.600000000002"/>
    <n v="60210"/>
  </r>
  <r>
    <n v="338"/>
    <s v="CUSTID 24"/>
    <x v="3"/>
    <x v="2"/>
    <x v="5"/>
    <x v="2"/>
    <s v="PRODID 7"/>
    <s v="PRODTYPE 1"/>
    <s v="PRODMKT 4"/>
    <n v="19568"/>
    <n v="12327.84"/>
    <x v="1"/>
    <n v="18589.599999999999"/>
    <n v="167306.4"/>
    <s v="SHIP REGION 1"/>
    <n v="8805.6000000000131"/>
    <n v="56355.839999999982"/>
    <n v="176112"/>
  </r>
  <r>
    <n v="339"/>
    <s v="CUSTID 19"/>
    <x v="4"/>
    <x v="4"/>
    <x v="0"/>
    <x v="2"/>
    <s v="PRODID 1"/>
    <s v="PRODTYPE 1"/>
    <s v="PRODMKT 3"/>
    <n v="16325"/>
    <n v="10611.25"/>
    <x v="2"/>
    <n v="15508.75"/>
    <n v="15508.75"/>
    <s v="SHIP REGION 5"/>
    <n v="816.25"/>
    <n v="4897.5"/>
    <n v="16325"/>
  </r>
  <r>
    <n v="340"/>
    <s v="CUSTID 48"/>
    <x v="0"/>
    <x v="4"/>
    <x v="2"/>
    <x v="3"/>
    <s v="PRODID 6"/>
    <s v="PRODTYPE 1"/>
    <s v="PRODMKT 1"/>
    <n v="20386"/>
    <n v="14270.2"/>
    <x v="1"/>
    <n v="18755.120000000003"/>
    <n v="168796.08000000002"/>
    <s v="SHIP REGION 7"/>
    <n v="14677.919999999976"/>
    <n v="40364.280000000013"/>
    <n v="183474"/>
  </r>
  <r>
    <n v="341"/>
    <s v="CUSTID 7"/>
    <x v="4"/>
    <x v="4"/>
    <x v="3"/>
    <x v="1"/>
    <s v="PRODID 6"/>
    <s v="PRODTYPE 1"/>
    <s v="PRODMKT 1"/>
    <n v="20386"/>
    <n v="14270.2"/>
    <x v="3"/>
    <n v="18143.54"/>
    <n v="54430.62"/>
    <s v="SHIP REGION 3"/>
    <n v="6727.3799999999974"/>
    <n v="11620.02"/>
    <n v="61158"/>
  </r>
  <r>
    <n v="342"/>
    <s v="CUSTID 60"/>
    <x v="0"/>
    <x v="3"/>
    <x v="3"/>
    <x v="1"/>
    <s v="PRODID 8"/>
    <s v="PRODTYPE 3"/>
    <s v="PRODMKT 4"/>
    <n v="2135"/>
    <n v="1174.25"/>
    <x v="7"/>
    <n v="1836.1"/>
    <n v="12852.699999999999"/>
    <s v="SHIP REGION 7"/>
    <n v="2092.3000000000006"/>
    <n v="4632.9499999999989"/>
    <n v="14945"/>
  </r>
  <r>
    <n v="343"/>
    <s v="CUSTID 19"/>
    <x v="4"/>
    <x v="4"/>
    <x v="0"/>
    <x v="3"/>
    <s v="PRODID 6"/>
    <s v="PRODTYPE 1"/>
    <s v="PRODMKT 1"/>
    <n v="20386"/>
    <n v="14270.2"/>
    <x v="4"/>
    <n v="19978.28"/>
    <n v="99891.4"/>
    <s v="SHIP REGION 6"/>
    <n v="2038.6000000000058"/>
    <n v="28540.399999999991"/>
    <n v="101930"/>
  </r>
  <r>
    <n v="344"/>
    <s v="CUSTID 171"/>
    <x v="2"/>
    <x v="2"/>
    <x v="1"/>
    <x v="2"/>
    <s v="PRODID 12"/>
    <s v="PRODTYPE 3"/>
    <s v="PRODMKT 5"/>
    <n v="23078"/>
    <n v="14769.92"/>
    <x v="4"/>
    <n v="22616.44"/>
    <n v="113082.2"/>
    <s v="SHIP REGION 1"/>
    <n v="2307.8000000000065"/>
    <n v="39232.599999999991"/>
    <n v="115390"/>
  </r>
  <r>
    <n v="345"/>
    <s v="CUSTID 181"/>
    <x v="0"/>
    <x v="1"/>
    <x v="3"/>
    <x v="1"/>
    <s v="PRODID 15"/>
    <s v="PRODTYPE 4"/>
    <s v="PRODMKT 5"/>
    <n v="10590"/>
    <n v="6671.7"/>
    <x v="5"/>
    <n v="9213.2999999999993"/>
    <n v="18426.599999999999"/>
    <s v="SHIP REGION 1"/>
    <n v="2753.4000000000015"/>
    <n v="5083.1999999999989"/>
    <n v="21180"/>
  </r>
  <r>
    <n v="346"/>
    <s v="CUSTID 61"/>
    <x v="0"/>
    <x v="0"/>
    <x v="3"/>
    <x v="2"/>
    <s v="PRODID 15"/>
    <s v="PRODTYPE 4"/>
    <s v="PRODMKT 5"/>
    <n v="10590"/>
    <n v="6671.7"/>
    <x v="8"/>
    <n v="9213.2999999999993"/>
    <n v="55279.799999999996"/>
    <s v="SHIP REGION 2"/>
    <n v="8260.2000000000044"/>
    <n v="15249.599999999997"/>
    <n v="63540"/>
  </r>
  <r>
    <n v="347"/>
    <s v="CUSTID 49"/>
    <x v="3"/>
    <x v="2"/>
    <x v="3"/>
    <x v="4"/>
    <s v="PRODID 8"/>
    <s v="PRODTYPE 3"/>
    <s v="PRODMKT 4"/>
    <n v="2135"/>
    <n v="1174.25"/>
    <x v="3"/>
    <n v="2070.9499999999998"/>
    <n v="6212.8499999999995"/>
    <s v="SHIP REGION 7"/>
    <n v="192.15000000000055"/>
    <n v="2690.0999999999995"/>
    <n v="6405"/>
  </r>
  <r>
    <n v="348"/>
    <s v="CUSTID 196"/>
    <x v="1"/>
    <x v="2"/>
    <x v="6"/>
    <x v="1"/>
    <s v="PRODID 10"/>
    <s v="PRODTYPE 2"/>
    <s v="PRODMKT 3"/>
    <n v="6690"/>
    <n v="4080.9"/>
    <x v="5"/>
    <n v="6556.2"/>
    <n v="13112.4"/>
    <s v="SHIP REGION 8"/>
    <n v="267.60000000000036"/>
    <n v="4950.5999999999995"/>
    <n v="13380"/>
  </r>
  <r>
    <n v="349"/>
    <s v="CUSTID 80"/>
    <x v="1"/>
    <x v="2"/>
    <x v="4"/>
    <x v="3"/>
    <s v="PRODID 20"/>
    <s v="PRODTYPE 4"/>
    <s v="PRODMKT 2"/>
    <n v="12004"/>
    <n v="8042.68"/>
    <x v="3"/>
    <n v="11523.84"/>
    <n v="34571.520000000004"/>
    <s v="SHIP REGION 1"/>
    <n v="1440.4799999999996"/>
    <n v="10443.48"/>
    <n v="36012"/>
  </r>
  <r>
    <n v="350"/>
    <s v="CUSTID 179"/>
    <x v="4"/>
    <x v="1"/>
    <x v="4"/>
    <x v="1"/>
    <s v="PRODID 18"/>
    <s v="PRODTYPE 4"/>
    <s v="PRODMKT 5"/>
    <n v="24315"/>
    <n v="14589"/>
    <x v="3"/>
    <n v="20910.900000000001"/>
    <n v="62732.700000000004"/>
    <s v="SHIP REGION 4"/>
    <n v="10212.299999999996"/>
    <n v="18965.700000000004"/>
    <n v="72945"/>
  </r>
  <r>
    <n v="351"/>
    <s v="CUSTID 58"/>
    <x v="3"/>
    <x v="3"/>
    <x v="3"/>
    <x v="4"/>
    <s v="PRODID 18"/>
    <s v="PRODTYPE 4"/>
    <s v="PRODMKT 5"/>
    <n v="24315"/>
    <n v="14589"/>
    <x v="2"/>
    <n v="21640.35"/>
    <n v="21640.35"/>
    <s v="SHIP REGION 1"/>
    <n v="2674.6500000000015"/>
    <n v="7051.3499999999985"/>
    <n v="24315"/>
  </r>
  <r>
    <n v="352"/>
    <s v="CUSTID 131"/>
    <x v="1"/>
    <x v="2"/>
    <x v="5"/>
    <x v="2"/>
    <s v="PRODID 13"/>
    <s v="PRODTYPE 4"/>
    <s v="PRODMKT 7"/>
    <n v="4269"/>
    <n v="2561.4"/>
    <x v="8"/>
    <n v="3756.72"/>
    <n v="22540.32"/>
    <s v="SHIP REGION 5"/>
    <n v="3073.6800000000012"/>
    <n v="7171.9199999999983"/>
    <n v="25614"/>
  </r>
  <r>
    <n v="353"/>
    <s v="CUSTID 26"/>
    <x v="2"/>
    <x v="3"/>
    <x v="7"/>
    <x v="1"/>
    <s v="PRODID 4"/>
    <s v="PRODTYPE 4"/>
    <s v="PRODMKT 1"/>
    <n v="8989"/>
    <n v="5663.07"/>
    <x v="2"/>
    <n v="8899.11"/>
    <n v="8899.11"/>
    <s v="SHIP REGION 8"/>
    <n v="89.889999999999418"/>
    <n v="3236.0400000000009"/>
    <n v="8989"/>
  </r>
  <r>
    <n v="354"/>
    <s v="CUSTID 135"/>
    <x v="1"/>
    <x v="1"/>
    <x v="7"/>
    <x v="1"/>
    <s v="PRODID 17"/>
    <s v="PRODTYPE 1"/>
    <s v="PRODMKT 3"/>
    <n v="18971"/>
    <n v="11762.02"/>
    <x v="6"/>
    <n v="17643.03"/>
    <n v="70572.12"/>
    <s v="SHIP REGION 4"/>
    <n v="5311.8800000000047"/>
    <n v="23524.039999999994"/>
    <n v="75884"/>
  </r>
  <r>
    <n v="355"/>
    <s v="CUSTID 172"/>
    <x v="1"/>
    <x v="0"/>
    <x v="3"/>
    <x v="1"/>
    <s v="PRODID 17"/>
    <s v="PRODTYPE 1"/>
    <s v="PRODMKT 3"/>
    <n v="18971"/>
    <n v="11762.02"/>
    <x v="2"/>
    <n v="17643.03"/>
    <n v="17643.03"/>
    <s v="SHIP REGION 7"/>
    <n v="1327.9700000000012"/>
    <n v="5881.0099999999984"/>
    <n v="18971"/>
  </r>
  <r>
    <n v="356"/>
    <s v="CUSTID 22"/>
    <x v="1"/>
    <x v="0"/>
    <x v="5"/>
    <x v="1"/>
    <s v="PRODID 13"/>
    <s v="PRODTYPE 4"/>
    <s v="PRODMKT 7"/>
    <n v="4269"/>
    <n v="2561.4"/>
    <x v="5"/>
    <n v="4140.93"/>
    <n v="8281.86"/>
    <s v="SHIP REGION 6"/>
    <n v="256.13999999999942"/>
    <n v="3159.0600000000004"/>
    <n v="8538"/>
  </r>
  <r>
    <n v="357"/>
    <s v="CUSTID 193"/>
    <x v="2"/>
    <x v="0"/>
    <x v="3"/>
    <x v="3"/>
    <s v="PRODID 11"/>
    <s v="PRODTYPE 1"/>
    <s v="PRODMKT 4"/>
    <n v="21670"/>
    <n v="15169"/>
    <x v="8"/>
    <n v="20153.099999999999"/>
    <n v="120918.59999999999"/>
    <s v="SHIP REGION 7"/>
    <n v="9101.4000000000087"/>
    <n v="29904.599999999991"/>
    <n v="130020"/>
  </r>
  <r>
    <n v="358"/>
    <s v="CUSTID 176"/>
    <x v="2"/>
    <x v="3"/>
    <x v="7"/>
    <x v="4"/>
    <s v="PRODID 11"/>
    <s v="PRODTYPE 1"/>
    <s v="PRODMKT 4"/>
    <n v="21670"/>
    <n v="15169"/>
    <x v="1"/>
    <n v="18636.2"/>
    <n v="167725.80000000002"/>
    <s v="SHIP REGION 5"/>
    <n v="27304.199999999993"/>
    <n v="31204.800000000007"/>
    <n v="195030"/>
  </r>
  <r>
    <n v="359"/>
    <s v="CUSTID 99"/>
    <x v="0"/>
    <x v="1"/>
    <x v="2"/>
    <x v="1"/>
    <s v="PRODID 10"/>
    <s v="PRODTYPE 2"/>
    <s v="PRODMKT 3"/>
    <n v="6690"/>
    <n v="4080.9"/>
    <x v="0"/>
    <n v="6355.5"/>
    <n v="50844"/>
    <s v="SHIP REGION 4"/>
    <n v="2676"/>
    <n v="18196.8"/>
    <n v="53520"/>
  </r>
  <r>
    <n v="360"/>
    <s v="CUSTID 146"/>
    <x v="1"/>
    <x v="2"/>
    <x v="7"/>
    <x v="3"/>
    <s v="PRODID 15"/>
    <s v="PRODTYPE 4"/>
    <s v="PRODMKT 5"/>
    <n v="10590"/>
    <n v="6671.7"/>
    <x v="5"/>
    <n v="10484.1"/>
    <n v="20968.2"/>
    <s v="SHIP REGION 2"/>
    <n v="211.79999999999927"/>
    <n v="7624.8000000000011"/>
    <n v="21180"/>
  </r>
  <r>
    <n v="361"/>
    <s v="CUSTID 138"/>
    <x v="2"/>
    <x v="0"/>
    <x v="0"/>
    <x v="4"/>
    <s v="PRODID 17"/>
    <s v="PRODTYPE 1"/>
    <s v="PRODMKT 3"/>
    <n v="18971"/>
    <n v="11762.02"/>
    <x v="5"/>
    <n v="17453.32"/>
    <n v="34906.639999999999"/>
    <s v="SHIP REGION 1"/>
    <n v="3035.3600000000006"/>
    <n v="11382.599999999999"/>
    <n v="37942"/>
  </r>
  <r>
    <n v="362"/>
    <s v="CUSTID 97"/>
    <x v="2"/>
    <x v="4"/>
    <x v="0"/>
    <x v="1"/>
    <s v="PRODID 6"/>
    <s v="PRODTYPE 1"/>
    <s v="PRODMKT 1"/>
    <n v="20386"/>
    <n v="14270.2"/>
    <x v="8"/>
    <n v="17531.96"/>
    <n v="105191.76"/>
    <s v="SHIP REGION 7"/>
    <n v="17124.240000000005"/>
    <n v="19570.55999999999"/>
    <n v="122316"/>
  </r>
  <r>
    <n v="363"/>
    <s v="CUSTID 158"/>
    <x v="3"/>
    <x v="0"/>
    <x v="6"/>
    <x v="1"/>
    <s v="PRODID 11"/>
    <s v="PRODTYPE 1"/>
    <s v="PRODMKT 4"/>
    <n v="21670"/>
    <n v="15169"/>
    <x v="5"/>
    <n v="18852.900000000001"/>
    <n v="37705.800000000003"/>
    <s v="SHIP REGION 1"/>
    <n v="5634.1999999999971"/>
    <n v="7367.8000000000029"/>
    <n v="43340"/>
  </r>
  <r>
    <n v="364"/>
    <s v="CUSTID 8"/>
    <x v="1"/>
    <x v="2"/>
    <x v="5"/>
    <x v="1"/>
    <s v="PRODID 18"/>
    <s v="PRODTYPE 4"/>
    <s v="PRODMKT 5"/>
    <n v="24315"/>
    <n v="14589"/>
    <x v="2"/>
    <n v="23342.399999999998"/>
    <n v="23342.399999999998"/>
    <s v="SHIP REGION 1"/>
    <n v="972.60000000000218"/>
    <n v="8753.3999999999978"/>
    <n v="24315"/>
  </r>
  <r>
    <n v="365"/>
    <s v="CUSTID 163"/>
    <x v="0"/>
    <x v="1"/>
    <x v="2"/>
    <x v="3"/>
    <s v="PRODID 13"/>
    <s v="PRODTYPE 4"/>
    <s v="PRODMKT 7"/>
    <n v="4269"/>
    <n v="2561.4"/>
    <x v="8"/>
    <n v="3799.41"/>
    <n v="22796.46"/>
    <s v="SHIP REGION 7"/>
    <n v="2817.5400000000009"/>
    <n v="7428.0599999999986"/>
    <n v="25614"/>
  </r>
  <r>
    <n v="366"/>
    <s v="CUSTID 67"/>
    <x v="4"/>
    <x v="4"/>
    <x v="1"/>
    <x v="3"/>
    <s v="PRODID 8"/>
    <s v="PRODTYPE 3"/>
    <s v="PRODMKT 4"/>
    <n v="2135"/>
    <n v="1174.25"/>
    <x v="2"/>
    <n v="2070.9499999999998"/>
    <n v="2070.9499999999998"/>
    <s v="SHIP REGION 4"/>
    <n v="64.050000000000182"/>
    <n v="896.69999999999982"/>
    <n v="2135"/>
  </r>
  <r>
    <n v="367"/>
    <s v="CUSTID 80"/>
    <x v="1"/>
    <x v="2"/>
    <x v="4"/>
    <x v="1"/>
    <s v="PRODID 5"/>
    <s v="PRODTYPE 3"/>
    <s v="PRODMKT 3"/>
    <n v="16064"/>
    <n v="10762.88"/>
    <x v="1"/>
    <n v="15742.72"/>
    <n v="141684.47999999998"/>
    <s v="SHIP REGION 1"/>
    <n v="2891.5200000000059"/>
    <n v="44818.559999999998"/>
    <n v="144576"/>
  </r>
  <r>
    <n v="368"/>
    <s v="CUSTID 195"/>
    <x v="0"/>
    <x v="4"/>
    <x v="6"/>
    <x v="4"/>
    <s v="PRODID 16"/>
    <s v="PRODTYPE 2"/>
    <s v="PRODMKT 3"/>
    <n v="13223"/>
    <n v="8991.64"/>
    <x v="1"/>
    <n v="11504.01"/>
    <n v="103536.09"/>
    <s v="SHIP REGION 1"/>
    <n v="15470.909999999998"/>
    <n v="22611.330000000009"/>
    <n v="119007"/>
  </r>
  <r>
    <n v="369"/>
    <s v="CUSTID 43"/>
    <x v="2"/>
    <x v="4"/>
    <x v="5"/>
    <x v="4"/>
    <s v="PRODID 3"/>
    <s v="PRODTYPE 2"/>
    <s v="PRODMKT 2"/>
    <n v="22050"/>
    <n v="15435"/>
    <x v="3"/>
    <n v="20947.5"/>
    <n v="62842.5"/>
    <s v="SHIP REGION 3"/>
    <n v="3307.5"/>
    <n v="16537.5"/>
    <n v="66150"/>
  </r>
  <r>
    <n v="370"/>
    <s v="CUSTID 52"/>
    <x v="1"/>
    <x v="4"/>
    <x v="3"/>
    <x v="3"/>
    <s v="PRODID 17"/>
    <s v="PRODTYPE 1"/>
    <s v="PRODMKT 3"/>
    <n v="18971"/>
    <n v="11762.02"/>
    <x v="8"/>
    <n v="17643.03"/>
    <n v="105858.18"/>
    <s v="SHIP REGION 3"/>
    <n v="7967.820000000007"/>
    <n v="35286.05999999999"/>
    <n v="113826"/>
  </r>
  <r>
    <n v="371"/>
    <s v="CUSTID 151"/>
    <x v="3"/>
    <x v="4"/>
    <x v="2"/>
    <x v="1"/>
    <s v="PRODID 13"/>
    <s v="PRODTYPE 4"/>
    <s v="PRODMKT 7"/>
    <n v="4269"/>
    <n v="2561.4"/>
    <x v="7"/>
    <n v="4098.24"/>
    <n v="28687.68"/>
    <s v="SHIP REGION 5"/>
    <n v="1195.3200000000015"/>
    <n v="10757.879999999997"/>
    <n v="29883"/>
  </r>
  <r>
    <n v="372"/>
    <s v="CUSTID 86"/>
    <x v="4"/>
    <x v="4"/>
    <x v="4"/>
    <x v="4"/>
    <s v="PRODID 18"/>
    <s v="PRODTYPE 4"/>
    <s v="PRODMKT 5"/>
    <n v="24315"/>
    <n v="14589"/>
    <x v="5"/>
    <n v="20910.900000000001"/>
    <n v="41821.800000000003"/>
    <s v="SHIP REGION 8"/>
    <n v="6808.1999999999971"/>
    <n v="12643.800000000003"/>
    <n v="48630"/>
  </r>
  <r>
    <n v="373"/>
    <s v="CUSTID 22"/>
    <x v="1"/>
    <x v="0"/>
    <x v="5"/>
    <x v="2"/>
    <s v="PRODID 6"/>
    <s v="PRODTYPE 1"/>
    <s v="PRODMKT 1"/>
    <n v="20386"/>
    <n v="14270.2"/>
    <x v="0"/>
    <n v="18143.54"/>
    <n v="145148.32"/>
    <s v="SHIP REGION 5"/>
    <n v="17939.679999999993"/>
    <n v="30986.720000000001"/>
    <n v="163088"/>
  </r>
  <r>
    <n v="374"/>
    <s v="CUSTID 5"/>
    <x v="0"/>
    <x v="4"/>
    <x v="7"/>
    <x v="2"/>
    <s v="PRODID 13"/>
    <s v="PRODTYPE 4"/>
    <s v="PRODMKT 7"/>
    <n v="4269"/>
    <n v="2561.4"/>
    <x v="4"/>
    <n v="4183.62"/>
    <n v="20918.099999999999"/>
    <s v="SHIP REGION 7"/>
    <n v="426.90000000000055"/>
    <n v="8111.0999999999985"/>
    <n v="21345"/>
  </r>
  <r>
    <n v="375"/>
    <s v="CUSTID 8"/>
    <x v="1"/>
    <x v="2"/>
    <x v="5"/>
    <x v="2"/>
    <s v="PRODID 19"/>
    <s v="PRODTYPE 1"/>
    <s v="PRODMKT 4"/>
    <n v="9526"/>
    <n v="6572.94"/>
    <x v="3"/>
    <n v="8668.66"/>
    <n v="26005.98"/>
    <s v="SHIP REGION 3"/>
    <n v="2572.0200000000004"/>
    <n v="6287.1600000000008"/>
    <n v="28578"/>
  </r>
  <r>
    <n v="376"/>
    <s v="CUSTID 71"/>
    <x v="1"/>
    <x v="0"/>
    <x v="0"/>
    <x v="2"/>
    <s v="PRODID 6"/>
    <s v="PRODTYPE 1"/>
    <s v="PRODMKT 1"/>
    <n v="20386"/>
    <n v="14270.2"/>
    <x v="7"/>
    <n v="19570.559999999998"/>
    <n v="136993.91999999998"/>
    <s v="SHIP REGION 4"/>
    <n v="5708.0800000000163"/>
    <n v="37102.519999999975"/>
    <n v="142702"/>
  </r>
  <r>
    <n v="377"/>
    <s v="CUSTID 135"/>
    <x v="1"/>
    <x v="1"/>
    <x v="7"/>
    <x v="3"/>
    <s v="PRODID 8"/>
    <s v="PRODTYPE 3"/>
    <s v="PRODMKT 4"/>
    <n v="2135"/>
    <n v="1174.25"/>
    <x v="1"/>
    <n v="1985.55"/>
    <n v="17869.95"/>
    <s v="SHIP REGION 2"/>
    <n v="1345.0500000000004"/>
    <n v="7301.7"/>
    <n v="19215"/>
  </r>
  <r>
    <n v="378"/>
    <s v="CUSTID 48"/>
    <x v="0"/>
    <x v="4"/>
    <x v="2"/>
    <x v="4"/>
    <s v="PRODID 3"/>
    <s v="PRODTYPE 2"/>
    <s v="PRODMKT 2"/>
    <n v="22050"/>
    <n v="15435"/>
    <x v="2"/>
    <n v="18742.5"/>
    <n v="18742.5"/>
    <s v="SHIP REGION 8"/>
    <n v="3307.5"/>
    <n v="3307.5"/>
    <n v="22050"/>
  </r>
  <r>
    <n v="379"/>
    <s v="CUSTID 74"/>
    <x v="1"/>
    <x v="4"/>
    <x v="4"/>
    <x v="1"/>
    <s v="PRODID 3"/>
    <s v="PRODTYPE 2"/>
    <s v="PRODMKT 2"/>
    <n v="22050"/>
    <n v="15435"/>
    <x v="2"/>
    <n v="21168"/>
    <n v="21168"/>
    <s v="SHIP REGION 4"/>
    <n v="882"/>
    <n v="5733"/>
    <n v="22050"/>
  </r>
  <r>
    <n v="380"/>
    <s v="CUSTID 198"/>
    <x v="1"/>
    <x v="4"/>
    <x v="5"/>
    <x v="3"/>
    <s v="PRODID 20"/>
    <s v="PRODTYPE 4"/>
    <s v="PRODMKT 2"/>
    <n v="12004"/>
    <n v="8042.68"/>
    <x v="3"/>
    <n v="10203.4"/>
    <n v="30610.199999999997"/>
    <s v="SHIP REGION 7"/>
    <n v="5401.8000000000011"/>
    <n v="6482.159999999998"/>
    <n v="36012"/>
  </r>
  <r>
    <n v="381"/>
    <s v="CUSTID 97"/>
    <x v="2"/>
    <x v="4"/>
    <x v="0"/>
    <x v="1"/>
    <s v="PRODID 6"/>
    <s v="PRODTYPE 1"/>
    <s v="PRODMKT 1"/>
    <n v="20386"/>
    <n v="14270.2"/>
    <x v="8"/>
    <n v="18347.400000000001"/>
    <n v="110084.40000000001"/>
    <s v="SHIP REGION 6"/>
    <n v="12231.599999999991"/>
    <n v="24463.200000000004"/>
    <n v="122316"/>
  </r>
  <r>
    <n v="382"/>
    <s v="CUSTID 182"/>
    <x v="0"/>
    <x v="0"/>
    <x v="4"/>
    <x v="3"/>
    <s v="PRODID 12"/>
    <s v="PRODTYPE 3"/>
    <s v="PRODMKT 5"/>
    <n v="23078"/>
    <n v="14769.92"/>
    <x v="3"/>
    <n v="21231.760000000002"/>
    <n v="63695.280000000006"/>
    <s v="SHIP REGION 5"/>
    <n v="5538.7199999999939"/>
    <n v="19385.520000000004"/>
    <n v="69234"/>
  </r>
  <r>
    <n v="383"/>
    <s v="CUSTID 24"/>
    <x v="3"/>
    <x v="2"/>
    <x v="5"/>
    <x v="4"/>
    <s v="PRODID 12"/>
    <s v="PRODTYPE 3"/>
    <s v="PRODMKT 5"/>
    <n v="23078"/>
    <n v="14769.92"/>
    <x v="6"/>
    <n v="20770.2"/>
    <n v="83080.800000000003"/>
    <s v="SHIP REGION 7"/>
    <n v="9231.1999999999971"/>
    <n v="24001.120000000003"/>
    <n v="92312"/>
  </r>
  <r>
    <n v="384"/>
    <s v="CUSTID 174"/>
    <x v="4"/>
    <x v="2"/>
    <x v="3"/>
    <x v="1"/>
    <s v="PRODID 17"/>
    <s v="PRODTYPE 1"/>
    <s v="PRODMKT 3"/>
    <n v="18971"/>
    <n v="11762.02"/>
    <x v="2"/>
    <n v="18591.579999999998"/>
    <n v="18591.579999999998"/>
    <s v="SHIP REGION 8"/>
    <n v="379.42000000000189"/>
    <n v="6829.5599999999977"/>
    <n v="18971"/>
  </r>
  <r>
    <n v="385"/>
    <s v="CUSTID 111"/>
    <x v="2"/>
    <x v="4"/>
    <x v="7"/>
    <x v="3"/>
    <s v="PRODID 4"/>
    <s v="PRODTYPE 4"/>
    <s v="PRODMKT 1"/>
    <n v="8989"/>
    <n v="5663.07"/>
    <x v="2"/>
    <n v="8269.880000000001"/>
    <n v="8269.880000000001"/>
    <s v="SHIP REGION 1"/>
    <n v="719.11999999999898"/>
    <n v="2606.8100000000013"/>
    <n v="8989"/>
  </r>
  <r>
    <n v="386"/>
    <s v="CUSTID 153"/>
    <x v="1"/>
    <x v="2"/>
    <x v="3"/>
    <x v="1"/>
    <s v="PRODID 18"/>
    <s v="PRODTYPE 4"/>
    <s v="PRODMKT 5"/>
    <n v="24315"/>
    <n v="14589"/>
    <x v="0"/>
    <n v="21883.5"/>
    <n v="175068"/>
    <s v="SHIP REGION 5"/>
    <n v="19452"/>
    <n v="58356"/>
    <n v="194520"/>
  </r>
  <r>
    <n v="387"/>
    <s v="CUSTID 197"/>
    <x v="0"/>
    <x v="0"/>
    <x v="5"/>
    <x v="1"/>
    <s v="PRODID 13"/>
    <s v="PRODTYPE 4"/>
    <s v="PRODMKT 7"/>
    <n v="4269"/>
    <n v="2561.4"/>
    <x v="1"/>
    <n v="3884.79"/>
    <n v="34963.11"/>
    <s v="SHIP REGION 1"/>
    <n v="3457.8900000000003"/>
    <n v="11910.509999999998"/>
    <n v="38421"/>
  </r>
  <r>
    <n v="388"/>
    <s v="CUSTID 87"/>
    <x v="0"/>
    <x v="0"/>
    <x v="4"/>
    <x v="3"/>
    <s v="PRODID 17"/>
    <s v="PRODTYPE 1"/>
    <s v="PRODMKT 3"/>
    <n v="18971"/>
    <n v="11762.02"/>
    <x v="5"/>
    <n v="18591.579999999998"/>
    <n v="37183.159999999996"/>
    <s v="SHIP REGION 4"/>
    <n v="758.84000000000378"/>
    <n v="13659.119999999995"/>
    <n v="37942"/>
  </r>
  <r>
    <n v="389"/>
    <s v="CUSTID 121"/>
    <x v="3"/>
    <x v="4"/>
    <x v="1"/>
    <x v="2"/>
    <s v="PRODID 16"/>
    <s v="PRODTYPE 2"/>
    <s v="PRODMKT 3"/>
    <n v="13223"/>
    <n v="8991.64"/>
    <x v="3"/>
    <n v="12297.39"/>
    <n v="36892.17"/>
    <s v="SHIP REGION 4"/>
    <n v="2776.8300000000017"/>
    <n v="9917.25"/>
    <n v="39669"/>
  </r>
  <r>
    <n v="390"/>
    <s v="CUSTID 38"/>
    <x v="1"/>
    <x v="2"/>
    <x v="5"/>
    <x v="1"/>
    <s v="PRODID 9"/>
    <s v="PRODTYPE 2"/>
    <s v="PRODMKT 5"/>
    <n v="3263"/>
    <n v="2186.21"/>
    <x v="1"/>
    <n v="3197.74"/>
    <n v="28779.659999999996"/>
    <s v="SHIP REGION 5"/>
    <n v="587.34000000000196"/>
    <n v="9103.7699999999968"/>
    <n v="29367"/>
  </r>
  <r>
    <n v="391"/>
    <s v="CUSTID 160"/>
    <x v="1"/>
    <x v="0"/>
    <x v="1"/>
    <x v="3"/>
    <s v="PRODID 12"/>
    <s v="PRODTYPE 3"/>
    <s v="PRODMKT 5"/>
    <n v="23078"/>
    <n v="14769.92"/>
    <x v="3"/>
    <n v="19847.079999999998"/>
    <n v="59541.239999999991"/>
    <s v="SHIP REGION 7"/>
    <n v="9692.7600000000057"/>
    <n v="15231.479999999994"/>
    <n v="69234"/>
  </r>
  <r>
    <n v="392"/>
    <s v="CUSTID 45"/>
    <x v="0"/>
    <x v="2"/>
    <x v="1"/>
    <x v="2"/>
    <s v="PRODID 11"/>
    <s v="PRODTYPE 1"/>
    <s v="PRODMKT 4"/>
    <n v="21670"/>
    <n v="15169"/>
    <x v="7"/>
    <n v="21236.6"/>
    <n v="148656.19999999998"/>
    <s v="SHIP REGION 4"/>
    <n v="3033.8000000000102"/>
    <n v="42473.19999999999"/>
    <n v="151690"/>
  </r>
  <r>
    <n v="393"/>
    <s v="CUSTID 18"/>
    <x v="0"/>
    <x v="2"/>
    <x v="6"/>
    <x v="1"/>
    <s v="PRODID 4"/>
    <s v="PRODTYPE 4"/>
    <s v="PRODMKT 1"/>
    <n v="8989"/>
    <n v="5663.07"/>
    <x v="5"/>
    <n v="8809.2199999999993"/>
    <n v="17618.439999999999"/>
    <s v="SHIP REGION 4"/>
    <n v="359.56000000000131"/>
    <n v="6292.2999999999993"/>
    <n v="17978"/>
  </r>
  <r>
    <n v="394"/>
    <s v="CUSTID 110"/>
    <x v="1"/>
    <x v="3"/>
    <x v="6"/>
    <x v="4"/>
    <s v="PRODID 3"/>
    <s v="PRODTYPE 2"/>
    <s v="PRODMKT 2"/>
    <n v="22050"/>
    <n v="15435"/>
    <x v="0"/>
    <n v="19183.5"/>
    <n v="153468"/>
    <s v="SHIP REGION 2"/>
    <n v="22932"/>
    <n v="29988"/>
    <n v="176400"/>
  </r>
  <r>
    <n v="395"/>
    <s v="CUSTID 85"/>
    <x v="1"/>
    <x v="1"/>
    <x v="0"/>
    <x v="1"/>
    <s v="PRODID 6"/>
    <s v="PRODTYPE 1"/>
    <s v="PRODMKT 1"/>
    <n v="20386"/>
    <n v="14270.2"/>
    <x v="1"/>
    <n v="19366.7"/>
    <n v="174300.30000000002"/>
    <s v="SHIP REGION 6"/>
    <n v="9173.6999999999935"/>
    <n v="45868.5"/>
    <n v="183474"/>
  </r>
  <r>
    <n v="396"/>
    <s v="CUSTID 148"/>
    <x v="1"/>
    <x v="2"/>
    <x v="0"/>
    <x v="1"/>
    <s v="PRODID 10"/>
    <s v="PRODTYPE 2"/>
    <s v="PRODMKT 3"/>
    <n v="6690"/>
    <n v="4080.9"/>
    <x v="6"/>
    <n v="5753.4"/>
    <n v="23013.599999999999"/>
    <s v="SHIP REGION 2"/>
    <n v="3746.4000000000015"/>
    <n v="6689.9999999999982"/>
    <n v="26760"/>
  </r>
  <r>
    <n v="397"/>
    <s v="CUSTID 108"/>
    <x v="4"/>
    <x v="4"/>
    <x v="3"/>
    <x v="1"/>
    <s v="PRODID 15"/>
    <s v="PRODTYPE 4"/>
    <s v="PRODMKT 5"/>
    <n v="10590"/>
    <n v="6671.7"/>
    <x v="3"/>
    <n v="10166.4"/>
    <n v="30499.199999999997"/>
    <s v="SHIP REGION 8"/>
    <n v="1270.8000000000011"/>
    <n v="10484.099999999999"/>
    <n v="31770"/>
  </r>
  <r>
    <n v="398"/>
    <s v="CUSTID 168"/>
    <x v="1"/>
    <x v="4"/>
    <x v="3"/>
    <x v="3"/>
    <s v="PRODID 1"/>
    <s v="PRODTYPE 1"/>
    <s v="PRODMKT 3"/>
    <n v="16325"/>
    <n v="10611.25"/>
    <x v="6"/>
    <n v="15672"/>
    <n v="62688"/>
    <s v="SHIP REGION 5"/>
    <n v="2612"/>
    <n v="20243"/>
    <n v="65300"/>
  </r>
  <r>
    <n v="399"/>
    <s v="CUSTID 136"/>
    <x v="1"/>
    <x v="3"/>
    <x v="1"/>
    <x v="3"/>
    <s v="PRODID 7"/>
    <s v="PRODTYPE 1"/>
    <s v="PRODMKT 4"/>
    <n v="19568"/>
    <n v="12327.84"/>
    <x v="4"/>
    <n v="18002.560000000001"/>
    <n v="90012.800000000003"/>
    <s v="SHIP REGION 2"/>
    <n v="7827.1999999999935"/>
    <n v="28373.600000000006"/>
    <n v="97840"/>
  </r>
  <r>
    <n v="400"/>
    <s v="CUSTID 91"/>
    <x v="1"/>
    <x v="3"/>
    <x v="7"/>
    <x v="1"/>
    <s v="PRODID 19"/>
    <s v="PRODTYPE 1"/>
    <s v="PRODMKT 4"/>
    <n v="9526"/>
    <n v="6572.94"/>
    <x v="8"/>
    <n v="8763.92"/>
    <n v="52583.520000000004"/>
    <s v="SHIP REGION 1"/>
    <n v="4572.4799999999996"/>
    <n v="13145.880000000003"/>
    <n v="57156"/>
  </r>
  <r>
    <n v="401"/>
    <s v="CUSTID 44"/>
    <x v="3"/>
    <x v="2"/>
    <x v="1"/>
    <x v="3"/>
    <s v="PRODID 17"/>
    <s v="PRODTYPE 1"/>
    <s v="PRODMKT 3"/>
    <n v="18971"/>
    <n v="11762.02"/>
    <x v="8"/>
    <n v="17263.61"/>
    <n v="103581.66"/>
    <s v="SHIP REGION 5"/>
    <n v="10244.339999999997"/>
    <n v="33009.54"/>
    <n v="113826"/>
  </r>
  <r>
    <n v="402"/>
    <s v="CUSTID 23"/>
    <x v="3"/>
    <x v="0"/>
    <x v="5"/>
    <x v="2"/>
    <s v="PRODID 11"/>
    <s v="PRODTYPE 1"/>
    <s v="PRODMKT 4"/>
    <n v="21670"/>
    <n v="15169"/>
    <x v="1"/>
    <n v="20803.2"/>
    <n v="187228.80000000002"/>
    <s v="SHIP REGION 5"/>
    <n v="7801.1999999999935"/>
    <n v="50707.8"/>
    <n v="195030"/>
  </r>
  <r>
    <n v="403"/>
    <s v="CUSTID 58"/>
    <x v="3"/>
    <x v="3"/>
    <x v="3"/>
    <x v="4"/>
    <s v="PRODID 19"/>
    <s v="PRODTYPE 1"/>
    <s v="PRODMKT 4"/>
    <n v="9526"/>
    <n v="6572.94"/>
    <x v="3"/>
    <n v="8097.0999999999995"/>
    <n v="24291.3"/>
    <s v="SHIP REGION 6"/>
    <n v="4286.7000000000016"/>
    <n v="4572.4799999999996"/>
    <n v="28578"/>
  </r>
  <r>
    <n v="404"/>
    <s v="CUSTID 146"/>
    <x v="1"/>
    <x v="2"/>
    <x v="7"/>
    <x v="4"/>
    <s v="PRODID 9"/>
    <s v="PRODTYPE 2"/>
    <s v="PRODMKT 5"/>
    <n v="3263"/>
    <n v="2186.21"/>
    <x v="0"/>
    <n v="3230.37"/>
    <n v="25842.959999999999"/>
    <s v="SHIP REGION 8"/>
    <n v="261.04000000000087"/>
    <n v="8353.2799999999988"/>
    <n v="26104"/>
  </r>
  <r>
    <n v="405"/>
    <s v="CUSTID 19"/>
    <x v="4"/>
    <x v="4"/>
    <x v="0"/>
    <x v="2"/>
    <s v="PRODID 3"/>
    <s v="PRODTYPE 2"/>
    <s v="PRODMKT 2"/>
    <n v="22050"/>
    <n v="15435"/>
    <x v="4"/>
    <n v="21829.5"/>
    <n v="109147.5"/>
    <s v="SHIP REGION 8"/>
    <n v="1102.5"/>
    <n v="31972.5"/>
    <n v="110250"/>
  </r>
  <r>
    <n v="406"/>
    <s v="CUSTID 13"/>
    <x v="4"/>
    <x v="2"/>
    <x v="1"/>
    <x v="1"/>
    <s v="PRODID 19"/>
    <s v="PRODTYPE 1"/>
    <s v="PRODMKT 4"/>
    <n v="9526"/>
    <n v="6572.94"/>
    <x v="1"/>
    <n v="8954.4399999999987"/>
    <n v="80589.959999999992"/>
    <s v="SHIP REGION 7"/>
    <n v="5144.0400000000118"/>
    <n v="21433.499999999993"/>
    <n v="85734"/>
  </r>
  <r>
    <n v="407"/>
    <s v="CUSTID 167"/>
    <x v="0"/>
    <x v="4"/>
    <x v="5"/>
    <x v="1"/>
    <s v="PRODID 3"/>
    <s v="PRODTYPE 2"/>
    <s v="PRODMKT 2"/>
    <n v="22050"/>
    <n v="15435"/>
    <x v="6"/>
    <n v="19624.5"/>
    <n v="78498"/>
    <s v="SHIP REGION 3"/>
    <n v="9702"/>
    <n v="16758"/>
    <n v="88200"/>
  </r>
  <r>
    <n v="408"/>
    <s v="CUSTID 145"/>
    <x v="2"/>
    <x v="0"/>
    <x v="6"/>
    <x v="2"/>
    <s v="PRODID 6"/>
    <s v="PRODTYPE 1"/>
    <s v="PRODMKT 1"/>
    <n v="20386"/>
    <n v="14270.2"/>
    <x v="3"/>
    <n v="18755.120000000003"/>
    <n v="56265.360000000008"/>
    <s v="SHIP REGION 4"/>
    <n v="4892.6399999999921"/>
    <n v="13454.760000000006"/>
    <n v="61158"/>
  </r>
  <r>
    <n v="409"/>
    <s v="CUSTID 167"/>
    <x v="0"/>
    <x v="4"/>
    <x v="5"/>
    <x v="3"/>
    <s v="PRODID 16"/>
    <s v="PRODTYPE 2"/>
    <s v="PRODMKT 3"/>
    <n v="13223"/>
    <n v="8991.64"/>
    <x v="4"/>
    <n v="12826.31"/>
    <n v="64131.549999999996"/>
    <s v="SHIP REGION 7"/>
    <n v="1983.4500000000025"/>
    <n v="19173.349999999999"/>
    <n v="66115"/>
  </r>
  <r>
    <n v="410"/>
    <s v="CUSTID 33"/>
    <x v="4"/>
    <x v="4"/>
    <x v="0"/>
    <x v="2"/>
    <s v="PRODID 4"/>
    <s v="PRODTYPE 4"/>
    <s v="PRODMKT 1"/>
    <n v="8989"/>
    <n v="5663.07"/>
    <x v="6"/>
    <n v="8629.44"/>
    <n v="34517.760000000002"/>
    <s v="SHIP REGION 6"/>
    <n v="1438.239999999998"/>
    <n v="11865.480000000003"/>
    <n v="35956"/>
  </r>
  <r>
    <n v="411"/>
    <s v="CUSTID 196"/>
    <x v="1"/>
    <x v="2"/>
    <x v="6"/>
    <x v="4"/>
    <s v="PRODID 1"/>
    <s v="PRODTYPE 1"/>
    <s v="PRODMKT 3"/>
    <n v="16325"/>
    <n v="10611.25"/>
    <x v="5"/>
    <n v="15508.75"/>
    <n v="31017.5"/>
    <s v="SHIP REGION 6"/>
    <n v="1632.5"/>
    <n v="9795"/>
    <n v="32650"/>
  </r>
  <r>
    <n v="412"/>
    <s v="CUSTID 122"/>
    <x v="4"/>
    <x v="4"/>
    <x v="6"/>
    <x v="1"/>
    <s v="PRODID 7"/>
    <s v="PRODTYPE 1"/>
    <s v="PRODMKT 4"/>
    <n v="19568"/>
    <n v="12327.84"/>
    <x v="1"/>
    <n v="17024.16"/>
    <n v="153217.44"/>
    <s v="SHIP REGION 7"/>
    <n v="22894.560000000001"/>
    <n v="42266.879999999997"/>
    <n v="176112"/>
  </r>
  <r>
    <n v="413"/>
    <s v="CUSTID 71"/>
    <x v="1"/>
    <x v="0"/>
    <x v="0"/>
    <x v="1"/>
    <s v="PRODID 17"/>
    <s v="PRODTYPE 1"/>
    <s v="PRODMKT 3"/>
    <n v="18971"/>
    <n v="11762.02"/>
    <x v="4"/>
    <n v="18212.16"/>
    <n v="91060.800000000003"/>
    <s v="SHIP REGION 3"/>
    <n v="3794.2000000000007"/>
    <n v="32250.699999999997"/>
    <n v="94855"/>
  </r>
  <r>
    <n v="414"/>
    <s v="CUSTID 39"/>
    <x v="4"/>
    <x v="3"/>
    <x v="1"/>
    <x v="1"/>
    <s v="PRODID 3"/>
    <s v="PRODTYPE 2"/>
    <s v="PRODMKT 2"/>
    <n v="22050"/>
    <n v="15435"/>
    <x v="5"/>
    <n v="19183.5"/>
    <n v="38367"/>
    <s v="SHIP REGION 7"/>
    <n v="5733"/>
    <n v="7497"/>
    <n v="44100"/>
  </r>
  <r>
    <n v="415"/>
    <s v="CUSTID 38"/>
    <x v="1"/>
    <x v="2"/>
    <x v="5"/>
    <x v="3"/>
    <s v="PRODID 17"/>
    <s v="PRODTYPE 1"/>
    <s v="PRODMKT 3"/>
    <n v="18971"/>
    <n v="11762.02"/>
    <x v="2"/>
    <n v="18401.87"/>
    <n v="18401.87"/>
    <s v="SHIP REGION 2"/>
    <n v="569.13000000000102"/>
    <n v="6639.8499999999985"/>
    <n v="18971"/>
  </r>
  <r>
    <n v="416"/>
    <s v="CUSTID 182"/>
    <x v="0"/>
    <x v="0"/>
    <x v="4"/>
    <x v="1"/>
    <s v="PRODID 5"/>
    <s v="PRODTYPE 3"/>
    <s v="PRODMKT 3"/>
    <n v="16064"/>
    <n v="10762.88"/>
    <x v="8"/>
    <n v="15260.8"/>
    <n v="91564.799999999988"/>
    <s v="SHIP REGION 6"/>
    <n v="4819.2000000000044"/>
    <n v="26987.52"/>
    <n v="96384"/>
  </r>
  <r>
    <n v="417"/>
    <s v="CUSTID 97"/>
    <x v="2"/>
    <x v="4"/>
    <x v="0"/>
    <x v="4"/>
    <s v="PRODID 11"/>
    <s v="PRODTYPE 1"/>
    <s v="PRODMKT 4"/>
    <n v="21670"/>
    <n v="15169"/>
    <x v="6"/>
    <n v="21453.3"/>
    <n v="85813.2"/>
    <s v="SHIP REGION 5"/>
    <n v="866.80000000000291"/>
    <n v="25137.199999999997"/>
    <n v="86680"/>
  </r>
  <r>
    <n v="418"/>
    <s v="CUSTID 130"/>
    <x v="1"/>
    <x v="2"/>
    <x v="2"/>
    <x v="3"/>
    <s v="PRODID 6"/>
    <s v="PRODTYPE 1"/>
    <s v="PRODMKT 1"/>
    <n v="20386"/>
    <n v="14270.2"/>
    <x v="0"/>
    <n v="19366.7"/>
    <n v="154933.6"/>
    <s v="SHIP REGION 5"/>
    <n v="8154.3999999999942"/>
    <n v="40772"/>
    <n v="163088"/>
  </r>
  <r>
    <n v="419"/>
    <s v="CUSTID 146"/>
    <x v="1"/>
    <x v="2"/>
    <x v="7"/>
    <x v="1"/>
    <s v="PRODID 1"/>
    <s v="PRODTYPE 1"/>
    <s v="PRODMKT 3"/>
    <n v="16325"/>
    <n v="10611.25"/>
    <x v="0"/>
    <n v="15835.25"/>
    <n v="126682"/>
    <s v="SHIP REGION 8"/>
    <n v="3918"/>
    <n v="41792"/>
    <n v="130600"/>
  </r>
  <r>
    <n v="420"/>
    <s v="CUSTID 1"/>
    <x v="1"/>
    <x v="1"/>
    <x v="6"/>
    <x v="2"/>
    <s v="PRODID 15"/>
    <s v="PRODTYPE 4"/>
    <s v="PRODMKT 5"/>
    <n v="10590"/>
    <n v="6671.7"/>
    <x v="1"/>
    <n v="10060.5"/>
    <n v="90544.5"/>
    <s v="SHIP REGION 7"/>
    <n v="4765.5"/>
    <n v="30499.200000000001"/>
    <n v="95310"/>
  </r>
  <r>
    <n v="421"/>
    <s v="CUSTID 81"/>
    <x v="0"/>
    <x v="1"/>
    <x v="4"/>
    <x v="2"/>
    <s v="PRODID 16"/>
    <s v="PRODTYPE 2"/>
    <s v="PRODMKT 3"/>
    <n v="13223"/>
    <n v="8991.64"/>
    <x v="5"/>
    <n v="12826.31"/>
    <n v="25652.62"/>
    <s v="SHIP REGION 5"/>
    <n v="793.38000000000102"/>
    <n v="7669.34"/>
    <n v="26446"/>
  </r>
  <r>
    <n v="422"/>
    <s v="CUSTID 92"/>
    <x v="3"/>
    <x v="4"/>
    <x v="7"/>
    <x v="3"/>
    <s v="PRODID 3"/>
    <s v="PRODTYPE 2"/>
    <s v="PRODMKT 2"/>
    <n v="22050"/>
    <n v="15435"/>
    <x v="3"/>
    <n v="18963"/>
    <n v="56889"/>
    <s v="SHIP REGION 7"/>
    <n v="9261"/>
    <n v="10584"/>
    <n v="66150"/>
  </r>
  <r>
    <n v="423"/>
    <s v="CUSTID 70"/>
    <x v="1"/>
    <x v="2"/>
    <x v="2"/>
    <x v="3"/>
    <s v="PRODID 11"/>
    <s v="PRODTYPE 1"/>
    <s v="PRODMKT 4"/>
    <n v="21670"/>
    <n v="15169"/>
    <x v="5"/>
    <n v="20369.8"/>
    <n v="40739.599999999999"/>
    <s v="SHIP REGION 3"/>
    <n v="2600.4000000000015"/>
    <n v="10401.599999999999"/>
    <n v="43340"/>
  </r>
  <r>
    <n v="424"/>
    <s v="CUSTID 84"/>
    <x v="3"/>
    <x v="3"/>
    <x v="6"/>
    <x v="3"/>
    <s v="PRODID 15"/>
    <s v="PRODTYPE 4"/>
    <s v="PRODMKT 5"/>
    <n v="10590"/>
    <n v="6671.7"/>
    <x v="7"/>
    <n v="9001.5"/>
    <n v="63010.5"/>
    <s v="SHIP REGION 4"/>
    <n v="11119.5"/>
    <n v="16308.600000000002"/>
    <n v="74130"/>
  </r>
  <r>
    <n v="425"/>
    <s v="CUSTID 44"/>
    <x v="3"/>
    <x v="2"/>
    <x v="1"/>
    <x v="1"/>
    <s v="PRODID 2"/>
    <s v="PRODTYPE 1"/>
    <s v="PRODMKT 1"/>
    <n v="11568"/>
    <n v="8097.6"/>
    <x v="6"/>
    <n v="10989.6"/>
    <n v="43958.400000000001"/>
    <s v="SHIP REGION 7"/>
    <n v="2313.5999999999985"/>
    <n v="11568"/>
    <n v="46272"/>
  </r>
  <r>
    <n v="426"/>
    <s v="CUSTID 121"/>
    <x v="3"/>
    <x v="4"/>
    <x v="1"/>
    <x v="1"/>
    <s v="PRODID 20"/>
    <s v="PRODTYPE 4"/>
    <s v="PRODMKT 2"/>
    <n v="12004"/>
    <n v="8042.68"/>
    <x v="1"/>
    <n v="11643.88"/>
    <n v="104794.92"/>
    <s v="SHIP REGION 6"/>
    <n v="3241.0800000000072"/>
    <n v="32410.799999999988"/>
    <n v="108036"/>
  </r>
  <r>
    <n v="427"/>
    <s v="CUSTID 129"/>
    <x v="0"/>
    <x v="3"/>
    <x v="0"/>
    <x v="4"/>
    <s v="PRODID 18"/>
    <s v="PRODTYPE 4"/>
    <s v="PRODMKT 5"/>
    <n v="24315"/>
    <n v="14589"/>
    <x v="2"/>
    <n v="21397.200000000001"/>
    <n v="21397.200000000001"/>
    <s v="SHIP REGION 1"/>
    <n v="2917.7999999999993"/>
    <n v="6808.2000000000007"/>
    <n v="24315"/>
  </r>
  <r>
    <n v="428"/>
    <s v="CUSTID 127"/>
    <x v="3"/>
    <x v="2"/>
    <x v="4"/>
    <x v="4"/>
    <s v="PRODID 1"/>
    <s v="PRODTYPE 1"/>
    <s v="PRODMKT 3"/>
    <n v="16325"/>
    <n v="10611.25"/>
    <x v="3"/>
    <n v="15998.5"/>
    <n v="47995.5"/>
    <s v="SHIP REGION 6"/>
    <n v="979.5"/>
    <n v="16161.75"/>
    <n v="48975"/>
  </r>
  <r>
    <n v="429"/>
    <s v="CUSTID 62"/>
    <x v="4"/>
    <x v="2"/>
    <x v="0"/>
    <x v="1"/>
    <s v="PRODID 4"/>
    <s v="PRODTYPE 4"/>
    <s v="PRODMKT 1"/>
    <n v="8989"/>
    <n v="5663.07"/>
    <x v="6"/>
    <n v="7730.54"/>
    <n v="30922.16"/>
    <s v="SHIP REGION 7"/>
    <n v="5033.84"/>
    <n v="8269.880000000001"/>
    <n v="35956"/>
  </r>
  <r>
    <n v="430"/>
    <s v="CUSTID 171"/>
    <x v="2"/>
    <x v="2"/>
    <x v="1"/>
    <x v="3"/>
    <s v="PRODID 11"/>
    <s v="PRODTYPE 1"/>
    <s v="PRODMKT 4"/>
    <n v="21670"/>
    <n v="15169"/>
    <x v="3"/>
    <n v="21453.3"/>
    <n v="64359.899999999994"/>
    <s v="SHIP REGION 4"/>
    <n v="650.10000000000218"/>
    <n v="18852.899999999998"/>
    <n v="65010"/>
  </r>
  <r>
    <n v="431"/>
    <s v="CUSTID 41"/>
    <x v="3"/>
    <x v="2"/>
    <x v="3"/>
    <x v="3"/>
    <s v="PRODID 16"/>
    <s v="PRODTYPE 2"/>
    <s v="PRODMKT 3"/>
    <n v="13223"/>
    <n v="8991.64"/>
    <x v="2"/>
    <n v="11504.01"/>
    <n v="11504.01"/>
    <s v="SHIP REGION 1"/>
    <n v="1718.9899999999998"/>
    <n v="2512.3700000000008"/>
    <n v="13223"/>
  </r>
  <r>
    <n v="432"/>
    <s v="CUSTID 103"/>
    <x v="3"/>
    <x v="4"/>
    <x v="0"/>
    <x v="1"/>
    <s v="PRODID 16"/>
    <s v="PRODTYPE 2"/>
    <s v="PRODMKT 3"/>
    <n v="13223"/>
    <n v="8991.64"/>
    <x v="0"/>
    <n v="12958.539999999999"/>
    <n v="103668.31999999999"/>
    <s v="SHIP REGION 1"/>
    <n v="2115.6800000000076"/>
    <n v="31735.199999999997"/>
    <n v="105784"/>
  </r>
  <r>
    <n v="433"/>
    <s v="CUSTID 48"/>
    <x v="0"/>
    <x v="4"/>
    <x v="2"/>
    <x v="3"/>
    <s v="PRODID 9"/>
    <s v="PRODTYPE 2"/>
    <s v="PRODMKT 5"/>
    <n v="3263"/>
    <n v="2186.21"/>
    <x v="3"/>
    <n v="2969.33"/>
    <n v="8907.99"/>
    <s v="SHIP REGION 7"/>
    <n v="881.01000000000022"/>
    <n v="2349.3599999999997"/>
    <n v="9789"/>
  </r>
  <r>
    <n v="434"/>
    <s v="CUSTID 29"/>
    <x v="1"/>
    <x v="4"/>
    <x v="4"/>
    <x v="4"/>
    <s v="PRODID 4"/>
    <s v="PRODTYPE 4"/>
    <s v="PRODMKT 1"/>
    <n v="8989"/>
    <n v="5663.07"/>
    <x v="1"/>
    <n v="8179.9900000000007"/>
    <n v="73619.91"/>
    <s v="SHIP REGION 4"/>
    <n v="7281.0899999999938"/>
    <n v="22652.28000000001"/>
    <n v="80901"/>
  </r>
  <r>
    <n v="435"/>
    <s v="CUSTID 161"/>
    <x v="1"/>
    <x v="2"/>
    <x v="7"/>
    <x v="3"/>
    <s v="PRODID 17"/>
    <s v="PRODTYPE 1"/>
    <s v="PRODMKT 3"/>
    <n v="18971"/>
    <n v="11762.02"/>
    <x v="8"/>
    <n v="16125.35"/>
    <n v="96752.1"/>
    <s v="SHIP REGION 1"/>
    <n v="17073.899999999998"/>
    <n v="26179.98"/>
    <n v="113826"/>
  </r>
  <r>
    <n v="436"/>
    <s v="CUSTID 199"/>
    <x v="4"/>
    <x v="4"/>
    <x v="2"/>
    <x v="4"/>
    <s v="PRODID 19"/>
    <s v="PRODTYPE 1"/>
    <s v="PRODMKT 4"/>
    <n v="9526"/>
    <n v="6572.94"/>
    <x v="0"/>
    <n v="8859.18"/>
    <n v="70873.440000000002"/>
    <s v="SHIP REGION 5"/>
    <n v="5334.5599999999977"/>
    <n v="18289.920000000006"/>
    <n v="76208"/>
  </r>
  <r>
    <n v="437"/>
    <s v="CUSTID 23"/>
    <x v="3"/>
    <x v="0"/>
    <x v="5"/>
    <x v="4"/>
    <s v="PRODID 16"/>
    <s v="PRODTYPE 2"/>
    <s v="PRODMKT 3"/>
    <n v="13223"/>
    <n v="8991.64"/>
    <x v="6"/>
    <n v="12165.16"/>
    <n v="48660.639999999999"/>
    <s v="SHIP REGION 8"/>
    <n v="4231.3600000000006"/>
    <n v="12694.080000000002"/>
    <n v="52892"/>
  </r>
  <r>
    <n v="438"/>
    <s v="CUSTID 192"/>
    <x v="0"/>
    <x v="1"/>
    <x v="1"/>
    <x v="4"/>
    <s v="PRODID 11"/>
    <s v="PRODTYPE 1"/>
    <s v="PRODMKT 4"/>
    <n v="21670"/>
    <n v="15169"/>
    <x v="1"/>
    <n v="20803.2"/>
    <n v="187228.80000000002"/>
    <s v="SHIP REGION 3"/>
    <n v="7801.1999999999935"/>
    <n v="50707.8"/>
    <n v="195030"/>
  </r>
  <r>
    <n v="439"/>
    <s v="CUSTID 99"/>
    <x v="0"/>
    <x v="1"/>
    <x v="2"/>
    <x v="1"/>
    <s v="PRODID 3"/>
    <s v="PRODTYPE 2"/>
    <s v="PRODMKT 2"/>
    <n v="22050"/>
    <n v="15435"/>
    <x v="0"/>
    <n v="19624.5"/>
    <n v="156996"/>
    <s v="SHIP REGION 4"/>
    <n v="19404"/>
    <n v="33516"/>
    <n v="176400"/>
  </r>
  <r>
    <n v="440"/>
    <s v="CUSTID 144"/>
    <x v="4"/>
    <x v="4"/>
    <x v="2"/>
    <x v="3"/>
    <s v="PRODID 8"/>
    <s v="PRODTYPE 3"/>
    <s v="PRODMKT 4"/>
    <n v="2135"/>
    <n v="1174.25"/>
    <x v="7"/>
    <n v="2006.8999999999999"/>
    <n v="14048.3"/>
    <s v="SHIP REGION 8"/>
    <n v="896.70000000000095"/>
    <n v="5828.5499999999993"/>
    <n v="14945"/>
  </r>
  <r>
    <n v="441"/>
    <s v="CUSTID 86"/>
    <x v="4"/>
    <x v="4"/>
    <x v="4"/>
    <x v="3"/>
    <s v="PRODID 10"/>
    <s v="PRODTYPE 2"/>
    <s v="PRODMKT 3"/>
    <n v="6690"/>
    <n v="4080.9"/>
    <x v="6"/>
    <n v="6556.2"/>
    <n v="26224.799999999999"/>
    <s v="SHIP REGION 6"/>
    <n v="535.20000000000073"/>
    <n v="9901.1999999999989"/>
    <n v="26760"/>
  </r>
  <r>
    <n v="442"/>
    <s v="CUSTID 117"/>
    <x v="2"/>
    <x v="4"/>
    <x v="3"/>
    <x v="2"/>
    <s v="PRODID 14"/>
    <s v="PRODTYPE 1"/>
    <s v="PRODMKT 3"/>
    <n v="24110"/>
    <n v="16153.7"/>
    <x v="6"/>
    <n v="23868.9"/>
    <n v="95475.6"/>
    <s v="SHIP REGION 4"/>
    <n v="964.39999999999418"/>
    <n v="30860.800000000003"/>
    <n v="96440"/>
  </r>
  <r>
    <n v="443"/>
    <s v="CUSTID 122"/>
    <x v="4"/>
    <x v="4"/>
    <x v="6"/>
    <x v="1"/>
    <s v="PRODID 20"/>
    <s v="PRODTYPE 4"/>
    <s v="PRODMKT 2"/>
    <n v="12004"/>
    <n v="8042.68"/>
    <x v="6"/>
    <n v="10203.4"/>
    <n v="40813.599999999999"/>
    <s v="SHIP REGION 4"/>
    <n v="7202.4000000000015"/>
    <n v="8642.8799999999974"/>
    <n v="48016"/>
  </r>
  <r>
    <n v="444"/>
    <s v="CUSTID 70"/>
    <x v="1"/>
    <x v="2"/>
    <x v="2"/>
    <x v="4"/>
    <s v="PRODID 4"/>
    <s v="PRODTYPE 4"/>
    <s v="PRODMKT 1"/>
    <n v="8989"/>
    <n v="5663.07"/>
    <x v="6"/>
    <n v="8899.11"/>
    <n v="35596.44"/>
    <s v="SHIP REGION 1"/>
    <n v="359.55999999999767"/>
    <n v="12944.160000000003"/>
    <n v="35956"/>
  </r>
  <r>
    <n v="445"/>
    <s v="CUSTID 199"/>
    <x v="4"/>
    <x v="4"/>
    <x v="2"/>
    <x v="2"/>
    <s v="PRODID 1"/>
    <s v="PRODTYPE 1"/>
    <s v="PRODMKT 3"/>
    <n v="16325"/>
    <n v="10611.25"/>
    <x v="2"/>
    <n v="15835.25"/>
    <n v="15835.25"/>
    <s v="SHIP REGION 1"/>
    <n v="489.75"/>
    <n v="5224"/>
    <n v="16325"/>
  </r>
  <r>
    <n v="446"/>
    <s v="CUSTID 71"/>
    <x v="1"/>
    <x v="0"/>
    <x v="0"/>
    <x v="4"/>
    <s v="PRODID 11"/>
    <s v="PRODTYPE 1"/>
    <s v="PRODMKT 4"/>
    <n v="21670"/>
    <n v="15169"/>
    <x v="0"/>
    <n v="19719.7"/>
    <n v="157757.6"/>
    <s v="SHIP REGION 5"/>
    <n v="15602.399999999994"/>
    <n v="36405.600000000006"/>
    <n v="173360"/>
  </r>
  <r>
    <n v="447"/>
    <s v="CUSTID 51"/>
    <x v="0"/>
    <x v="1"/>
    <x v="6"/>
    <x v="3"/>
    <s v="PRODID 14"/>
    <s v="PRODTYPE 1"/>
    <s v="PRODMKT 3"/>
    <n v="24110"/>
    <n v="16153.7"/>
    <x v="0"/>
    <n v="21457.9"/>
    <n v="171663.2"/>
    <s v="SHIP REGION 7"/>
    <n v="21216.799999999988"/>
    <n v="42433.600000000006"/>
    <n v="192880"/>
  </r>
  <r>
    <n v="448"/>
    <s v="CUSTID 33"/>
    <x v="4"/>
    <x v="4"/>
    <x v="0"/>
    <x v="1"/>
    <s v="PRODID 7"/>
    <s v="PRODTYPE 1"/>
    <s v="PRODMKT 4"/>
    <n v="19568"/>
    <n v="12327.84"/>
    <x v="2"/>
    <n v="17611.2"/>
    <n v="17611.2"/>
    <s v="SHIP REGION 8"/>
    <n v="1956.7999999999993"/>
    <n v="5283.3600000000006"/>
    <n v="19568"/>
  </r>
  <r>
    <n v="449"/>
    <s v="CUSTID 75"/>
    <x v="2"/>
    <x v="3"/>
    <x v="1"/>
    <x v="2"/>
    <s v="PRODID 18"/>
    <s v="PRODTYPE 4"/>
    <s v="PRODMKT 5"/>
    <n v="24315"/>
    <n v="14589"/>
    <x v="4"/>
    <n v="22369.8"/>
    <n v="111849"/>
    <s v="SHIP REGION 2"/>
    <n v="9726.0000000000036"/>
    <n v="38904"/>
    <n v="121575"/>
  </r>
  <r>
    <n v="450"/>
    <s v="CUSTID 157"/>
    <x v="4"/>
    <x v="2"/>
    <x v="4"/>
    <x v="2"/>
    <s v="PRODID 3"/>
    <s v="PRODTYPE 2"/>
    <s v="PRODMKT 2"/>
    <n v="22050"/>
    <n v="15435"/>
    <x v="3"/>
    <n v="18742.5"/>
    <n v="56227.5"/>
    <s v="SHIP REGION 4"/>
    <n v="9922.5"/>
    <n v="9922.5"/>
    <n v="66150"/>
  </r>
  <r>
    <n v="451"/>
    <s v="CUSTID 124"/>
    <x v="4"/>
    <x v="0"/>
    <x v="1"/>
    <x v="4"/>
    <s v="PRODID 10"/>
    <s v="PRODTYPE 2"/>
    <s v="PRODMKT 3"/>
    <n v="6690"/>
    <n v="4080.9"/>
    <x v="6"/>
    <n v="5820.3"/>
    <n v="23281.200000000001"/>
    <s v="SHIP REGION 5"/>
    <n v="3478.7999999999993"/>
    <n v="6957.6"/>
    <n v="26760"/>
  </r>
  <r>
    <n v="452"/>
    <s v="CUSTID 114"/>
    <x v="2"/>
    <x v="0"/>
    <x v="4"/>
    <x v="3"/>
    <s v="PRODID 4"/>
    <s v="PRODTYPE 4"/>
    <s v="PRODMKT 1"/>
    <n v="8989"/>
    <n v="5663.07"/>
    <x v="5"/>
    <n v="7640.65"/>
    <n v="15281.3"/>
    <s v="SHIP REGION 1"/>
    <n v="2696.7000000000007"/>
    <n v="3955.16"/>
    <n v="17978"/>
  </r>
  <r>
    <n v="453"/>
    <s v="CUSTID 62"/>
    <x v="4"/>
    <x v="2"/>
    <x v="0"/>
    <x v="4"/>
    <s v="PRODID 20"/>
    <s v="PRODTYPE 4"/>
    <s v="PRODMKT 2"/>
    <n v="12004"/>
    <n v="8042.68"/>
    <x v="0"/>
    <n v="10563.52"/>
    <n v="84508.160000000003"/>
    <s v="SHIP REGION 4"/>
    <n v="11523.839999999997"/>
    <n v="20166.72"/>
    <n v="96032"/>
  </r>
  <r>
    <n v="454"/>
    <s v="CUSTID 184"/>
    <x v="3"/>
    <x v="3"/>
    <x v="6"/>
    <x v="3"/>
    <s v="PRODID 18"/>
    <s v="PRODTYPE 4"/>
    <s v="PRODMKT 5"/>
    <n v="24315"/>
    <n v="14589"/>
    <x v="0"/>
    <n v="21154.05"/>
    <n v="169232.4"/>
    <s v="SHIP REGION 6"/>
    <n v="25287.600000000006"/>
    <n v="52520.399999999994"/>
    <n v="194520"/>
  </r>
  <r>
    <n v="455"/>
    <s v="CUSTID 24"/>
    <x v="3"/>
    <x v="2"/>
    <x v="5"/>
    <x v="3"/>
    <s v="PRODID 16"/>
    <s v="PRODTYPE 2"/>
    <s v="PRODMKT 3"/>
    <n v="13223"/>
    <n v="8991.64"/>
    <x v="1"/>
    <n v="12561.849999999999"/>
    <n v="113056.65"/>
    <s v="SHIP REGION 4"/>
    <n v="5950.3500000000131"/>
    <n v="32131.889999999992"/>
    <n v="119007"/>
  </r>
  <r>
    <n v="456"/>
    <s v="CUSTID 153"/>
    <x v="1"/>
    <x v="2"/>
    <x v="3"/>
    <x v="2"/>
    <s v="PRODID 11"/>
    <s v="PRODTYPE 1"/>
    <s v="PRODMKT 4"/>
    <n v="21670"/>
    <n v="15169"/>
    <x v="0"/>
    <n v="20153.099999999999"/>
    <n v="161224.79999999999"/>
    <s v="SHIP REGION 6"/>
    <n v="12135.200000000012"/>
    <n v="39872.799999999988"/>
    <n v="173360"/>
  </r>
  <r>
    <n v="457"/>
    <s v="CUSTID 146"/>
    <x v="1"/>
    <x v="2"/>
    <x v="7"/>
    <x v="4"/>
    <s v="PRODID 17"/>
    <s v="PRODTYPE 1"/>
    <s v="PRODMKT 3"/>
    <n v="18971"/>
    <n v="11762.02"/>
    <x v="6"/>
    <n v="17073.900000000001"/>
    <n v="68295.600000000006"/>
    <s v="SHIP REGION 3"/>
    <n v="7588.3999999999942"/>
    <n v="21247.520000000004"/>
    <n v="75884"/>
  </r>
  <r>
    <n v="458"/>
    <s v="CUSTID 28"/>
    <x v="0"/>
    <x v="3"/>
    <x v="4"/>
    <x v="2"/>
    <s v="PRODID 2"/>
    <s v="PRODTYPE 1"/>
    <s v="PRODMKT 1"/>
    <n v="11568"/>
    <n v="8097.6"/>
    <x v="2"/>
    <n v="10989.6"/>
    <n v="10989.6"/>
    <s v="SHIP REGION 2"/>
    <n v="578.39999999999964"/>
    <n v="2892"/>
    <n v="11568"/>
  </r>
  <r>
    <n v="459"/>
    <s v="CUSTID 93"/>
    <x v="0"/>
    <x v="1"/>
    <x v="7"/>
    <x v="4"/>
    <s v="PRODID 14"/>
    <s v="PRODTYPE 1"/>
    <s v="PRODMKT 3"/>
    <n v="24110"/>
    <n v="16153.7"/>
    <x v="7"/>
    <n v="23386.7"/>
    <n v="163706.9"/>
    <s v="SHIP REGION 3"/>
    <n v="5063.0999999999949"/>
    <n v="50631"/>
    <n v="168770"/>
  </r>
  <r>
    <n v="460"/>
    <s v="CUSTID 198"/>
    <x v="1"/>
    <x v="4"/>
    <x v="5"/>
    <x v="4"/>
    <s v="PRODID 19"/>
    <s v="PRODTYPE 1"/>
    <s v="PRODMKT 4"/>
    <n v="9526"/>
    <n v="6572.94"/>
    <x v="4"/>
    <n v="8859.18"/>
    <n v="44295.9"/>
    <s v="SHIP REGION 3"/>
    <n v="3334.0999999999985"/>
    <n v="11431.200000000004"/>
    <n v="47630"/>
  </r>
  <r>
    <n v="461"/>
    <s v="CUSTID 146"/>
    <x v="1"/>
    <x v="2"/>
    <x v="7"/>
    <x v="4"/>
    <s v="PRODID 18"/>
    <s v="PRODTYPE 4"/>
    <s v="PRODMKT 5"/>
    <n v="24315"/>
    <n v="14589"/>
    <x v="3"/>
    <n v="23585.55"/>
    <n v="70756.649999999994"/>
    <s v="SHIP REGION 7"/>
    <n v="2188.3500000000022"/>
    <n v="26989.649999999998"/>
    <n v="72945"/>
  </r>
  <r>
    <n v="462"/>
    <s v="CUSTID 117"/>
    <x v="2"/>
    <x v="4"/>
    <x v="3"/>
    <x v="4"/>
    <s v="PRODID 19"/>
    <s v="PRODTYPE 1"/>
    <s v="PRODMKT 4"/>
    <n v="9526"/>
    <n v="6572.94"/>
    <x v="3"/>
    <n v="8859.18"/>
    <n v="26577.54"/>
    <s v="SHIP REGION 4"/>
    <n v="2000.4599999999991"/>
    <n v="6858.7200000000021"/>
    <n v="28578"/>
  </r>
  <r>
    <n v="463"/>
    <s v="CUSTID 191"/>
    <x v="3"/>
    <x v="1"/>
    <x v="4"/>
    <x v="3"/>
    <s v="PRODID 3"/>
    <s v="PRODTYPE 2"/>
    <s v="PRODMKT 2"/>
    <n v="22050"/>
    <n v="15435"/>
    <x v="2"/>
    <n v="20727"/>
    <n v="20727"/>
    <s v="SHIP REGION 2"/>
    <n v="1323"/>
    <n v="5292"/>
    <n v="22050"/>
  </r>
  <r>
    <n v="464"/>
    <s v="CUSTID 190"/>
    <x v="4"/>
    <x v="4"/>
    <x v="5"/>
    <x v="2"/>
    <s v="PRODID 8"/>
    <s v="PRODTYPE 3"/>
    <s v="PRODMKT 4"/>
    <n v="2135"/>
    <n v="1174.25"/>
    <x v="2"/>
    <n v="1900.15"/>
    <n v="1900.15"/>
    <s v="SHIP REGION 1"/>
    <n v="234.84999999999991"/>
    <n v="725.90000000000009"/>
    <n v="2135"/>
  </r>
  <r>
    <n v="465"/>
    <s v="CUSTID 171"/>
    <x v="2"/>
    <x v="2"/>
    <x v="1"/>
    <x v="3"/>
    <s v="PRODID 2"/>
    <s v="PRODTYPE 1"/>
    <s v="PRODMKT 1"/>
    <n v="11568"/>
    <n v="8097.6"/>
    <x v="7"/>
    <n v="10064.16"/>
    <n v="70449.119999999995"/>
    <s v="SHIP REGION 8"/>
    <n v="10526.880000000001"/>
    <n v="13765.919999999996"/>
    <n v="80976"/>
  </r>
  <r>
    <n v="466"/>
    <s v="CUSTID 198"/>
    <x v="1"/>
    <x v="4"/>
    <x v="5"/>
    <x v="4"/>
    <s v="PRODID 4"/>
    <s v="PRODTYPE 4"/>
    <s v="PRODMKT 1"/>
    <n v="8989"/>
    <n v="5663.07"/>
    <x v="6"/>
    <n v="7640.65"/>
    <n v="30562.6"/>
    <s v="SHIP REGION 1"/>
    <n v="5393.4000000000015"/>
    <n v="7910.32"/>
    <n v="35956"/>
  </r>
  <r>
    <n v="467"/>
    <s v="CUSTID 48"/>
    <x v="0"/>
    <x v="4"/>
    <x v="2"/>
    <x v="1"/>
    <s v="PRODID 8"/>
    <s v="PRODTYPE 3"/>
    <s v="PRODMKT 4"/>
    <n v="2135"/>
    <n v="1174.25"/>
    <x v="5"/>
    <n v="2092.3000000000002"/>
    <n v="4184.6000000000004"/>
    <s v="SHIP REGION 2"/>
    <n v="85.399999999999636"/>
    <n v="1836.1000000000004"/>
    <n v="4270"/>
  </r>
  <r>
    <n v="468"/>
    <s v="CUSTID 85"/>
    <x v="1"/>
    <x v="1"/>
    <x v="0"/>
    <x v="3"/>
    <s v="PRODID 12"/>
    <s v="PRODTYPE 3"/>
    <s v="PRODMKT 5"/>
    <n v="23078"/>
    <n v="14769.92"/>
    <x v="8"/>
    <n v="22154.879999999997"/>
    <n v="132929.27999999997"/>
    <s v="SHIP REGION 1"/>
    <n v="5538.7200000000157"/>
    <n v="44309.75999999998"/>
    <n v="138468"/>
  </r>
  <r>
    <n v="469"/>
    <s v="CUSTID 64"/>
    <x v="4"/>
    <x v="2"/>
    <x v="2"/>
    <x v="1"/>
    <s v="PRODID 10"/>
    <s v="PRODTYPE 2"/>
    <s v="PRODMKT 3"/>
    <n v="6690"/>
    <n v="4080.9"/>
    <x v="5"/>
    <n v="5954.1"/>
    <n v="11908.2"/>
    <s v="SHIP REGION 3"/>
    <n v="1471.7999999999993"/>
    <n v="3746.4000000000005"/>
    <n v="13380"/>
  </r>
  <r>
    <n v="470"/>
    <s v="CUSTID 117"/>
    <x v="2"/>
    <x v="4"/>
    <x v="3"/>
    <x v="3"/>
    <s v="PRODID 3"/>
    <s v="PRODTYPE 2"/>
    <s v="PRODMKT 2"/>
    <n v="22050"/>
    <n v="15435"/>
    <x v="5"/>
    <n v="20065.5"/>
    <n v="40131"/>
    <s v="SHIP REGION 3"/>
    <n v="3969"/>
    <n v="9261"/>
    <n v="44100"/>
  </r>
  <r>
    <n v="471"/>
    <s v="CUSTID 97"/>
    <x v="2"/>
    <x v="4"/>
    <x v="0"/>
    <x v="4"/>
    <s v="PRODID 10"/>
    <s v="PRODTYPE 2"/>
    <s v="PRODMKT 3"/>
    <n v="6690"/>
    <n v="4080.9"/>
    <x v="7"/>
    <n v="6221.7"/>
    <n v="43551.9"/>
    <s v="SHIP REGION 4"/>
    <n v="3278.1000000000013"/>
    <n v="14985.599999999999"/>
    <n v="46830"/>
  </r>
  <r>
    <n v="472"/>
    <s v="CUSTID 195"/>
    <x v="0"/>
    <x v="4"/>
    <x v="6"/>
    <x v="1"/>
    <s v="PRODID 17"/>
    <s v="PRODTYPE 1"/>
    <s v="PRODMKT 3"/>
    <n v="18971"/>
    <n v="11762.02"/>
    <x v="0"/>
    <n v="16694.48"/>
    <n v="133555.84"/>
    <s v="SHIP REGION 4"/>
    <n v="18212.160000000003"/>
    <n v="39459.679999999993"/>
    <n v="151768"/>
  </r>
  <r>
    <n v="473"/>
    <s v="CUSTID 105"/>
    <x v="2"/>
    <x v="1"/>
    <x v="3"/>
    <x v="3"/>
    <s v="PRODID 20"/>
    <s v="PRODTYPE 4"/>
    <s v="PRODMKT 2"/>
    <n v="12004"/>
    <n v="8042.68"/>
    <x v="6"/>
    <n v="11883.96"/>
    <n v="47535.839999999997"/>
    <s v="SHIP REGION 8"/>
    <n v="480.16000000000349"/>
    <n v="15365.119999999995"/>
    <n v="48016"/>
  </r>
  <r>
    <n v="474"/>
    <s v="CUSTID 139"/>
    <x v="4"/>
    <x v="3"/>
    <x v="0"/>
    <x v="3"/>
    <s v="PRODID 12"/>
    <s v="PRODTYPE 3"/>
    <s v="PRODMKT 5"/>
    <n v="23078"/>
    <n v="14769.92"/>
    <x v="8"/>
    <n v="21693.32"/>
    <n v="130159.92"/>
    <s v="SHIP REGION 2"/>
    <n v="8308.0800000000017"/>
    <n v="41540.399999999994"/>
    <n v="138468"/>
  </r>
  <r>
    <n v="475"/>
    <s v="CUSTID 116"/>
    <x v="4"/>
    <x v="3"/>
    <x v="1"/>
    <x v="2"/>
    <s v="PRODID 10"/>
    <s v="PRODTYPE 2"/>
    <s v="PRODMKT 3"/>
    <n v="6690"/>
    <n v="4080.9"/>
    <x v="4"/>
    <n v="5686.5"/>
    <n v="28432.5"/>
    <s v="SHIP REGION 5"/>
    <n v="5017.5"/>
    <n v="8028"/>
    <n v="33450"/>
  </r>
  <r>
    <n v="476"/>
    <s v="CUSTID 73"/>
    <x v="2"/>
    <x v="1"/>
    <x v="2"/>
    <x v="2"/>
    <s v="PRODID 11"/>
    <s v="PRODTYPE 1"/>
    <s v="PRODMKT 4"/>
    <n v="21670"/>
    <n v="15169"/>
    <x v="3"/>
    <n v="19719.7"/>
    <n v="59159.100000000006"/>
    <s v="SHIP REGION 7"/>
    <n v="5850.8999999999978"/>
    <n v="13652.100000000002"/>
    <n v="65010"/>
  </r>
  <r>
    <n v="477"/>
    <s v="CUSTID 84"/>
    <x v="3"/>
    <x v="3"/>
    <x v="6"/>
    <x v="1"/>
    <s v="PRODID 10"/>
    <s v="PRODTYPE 2"/>
    <s v="PRODMKT 3"/>
    <n v="6690"/>
    <n v="4080.9"/>
    <x v="6"/>
    <n v="6355.5"/>
    <n v="25422"/>
    <s v="SHIP REGION 8"/>
    <n v="1338"/>
    <n v="9098.4"/>
    <n v="26760"/>
  </r>
  <r>
    <n v="478"/>
    <s v="CUSTID 24"/>
    <x v="3"/>
    <x v="2"/>
    <x v="5"/>
    <x v="1"/>
    <s v="PRODID 2"/>
    <s v="PRODTYPE 1"/>
    <s v="PRODMKT 1"/>
    <n v="11568"/>
    <n v="8097.6"/>
    <x v="6"/>
    <n v="10411.200000000001"/>
    <n v="41644.800000000003"/>
    <s v="SHIP REGION 4"/>
    <n v="4627.1999999999971"/>
    <n v="9254.4000000000015"/>
    <n v="46272"/>
  </r>
  <r>
    <n v="479"/>
    <s v="CUSTID 26"/>
    <x v="2"/>
    <x v="3"/>
    <x v="7"/>
    <x v="2"/>
    <s v="PRODID 12"/>
    <s v="PRODTYPE 3"/>
    <s v="PRODMKT 5"/>
    <n v="23078"/>
    <n v="14769.92"/>
    <x v="2"/>
    <n v="21693.32"/>
    <n v="21693.32"/>
    <s v="SHIP REGION 2"/>
    <n v="1384.6800000000003"/>
    <n v="6923.4"/>
    <n v="23078"/>
  </r>
  <r>
    <n v="480"/>
    <s v="CUSTID 140"/>
    <x v="1"/>
    <x v="3"/>
    <x v="4"/>
    <x v="1"/>
    <s v="PRODID 15"/>
    <s v="PRODTYPE 4"/>
    <s v="PRODMKT 5"/>
    <n v="10590"/>
    <n v="6671.7"/>
    <x v="4"/>
    <n v="9107.4"/>
    <n v="45537"/>
    <s v="SHIP REGION 8"/>
    <n v="7413.0000000000018"/>
    <n v="12178.5"/>
    <n v="52950"/>
  </r>
  <r>
    <n v="481"/>
    <s v="CUSTID 56"/>
    <x v="1"/>
    <x v="1"/>
    <x v="6"/>
    <x v="2"/>
    <s v="PRODID 17"/>
    <s v="PRODTYPE 1"/>
    <s v="PRODMKT 3"/>
    <n v="18971"/>
    <n v="11762.02"/>
    <x v="3"/>
    <n v="17643.03"/>
    <n v="52929.09"/>
    <s v="SHIP REGION 8"/>
    <n v="3983.9100000000035"/>
    <n v="17643.029999999995"/>
    <n v="56913"/>
  </r>
  <r>
    <n v="482"/>
    <s v="CUSTID 190"/>
    <x v="4"/>
    <x v="4"/>
    <x v="5"/>
    <x v="3"/>
    <s v="PRODID 18"/>
    <s v="PRODTYPE 4"/>
    <s v="PRODMKT 5"/>
    <n v="24315"/>
    <n v="14589"/>
    <x v="8"/>
    <n v="23828.7"/>
    <n v="142972.20000000001"/>
    <s v="SHIP REGION 2"/>
    <n v="2917.7999999999956"/>
    <n v="55438.200000000004"/>
    <n v="145890"/>
  </r>
  <r>
    <n v="483"/>
    <s v="CUSTID 182"/>
    <x v="0"/>
    <x v="0"/>
    <x v="4"/>
    <x v="4"/>
    <s v="PRODID 7"/>
    <s v="PRODTYPE 1"/>
    <s v="PRODMKT 4"/>
    <n v="19568"/>
    <n v="12327.84"/>
    <x v="3"/>
    <n v="17806.88"/>
    <n v="53420.639999999999"/>
    <s v="SHIP REGION 4"/>
    <n v="5283.3599999999969"/>
    <n v="16437.120000000003"/>
    <n v="58704"/>
  </r>
  <r>
    <n v="484"/>
    <s v="CUSTID 86"/>
    <x v="4"/>
    <x v="4"/>
    <x v="4"/>
    <x v="2"/>
    <s v="PRODID 17"/>
    <s v="PRODTYPE 1"/>
    <s v="PRODMKT 3"/>
    <n v="18971"/>
    <n v="11762.02"/>
    <x v="7"/>
    <n v="16125.35"/>
    <n v="112877.45"/>
    <s v="SHIP REGION 1"/>
    <n v="19919.549999999996"/>
    <n v="30543.309999999998"/>
    <n v="132797"/>
  </r>
  <r>
    <n v="485"/>
    <s v="CUSTID 42"/>
    <x v="0"/>
    <x v="4"/>
    <x v="4"/>
    <x v="4"/>
    <s v="PRODID 3"/>
    <s v="PRODTYPE 2"/>
    <s v="PRODMKT 2"/>
    <n v="22050"/>
    <n v="15435"/>
    <x v="2"/>
    <n v="20506.5"/>
    <n v="20506.5"/>
    <s v="SHIP REGION 3"/>
    <n v="1543.5"/>
    <n v="5071.5"/>
    <n v="22050"/>
  </r>
  <r>
    <n v="486"/>
    <s v="CUSTID 151"/>
    <x v="3"/>
    <x v="4"/>
    <x v="2"/>
    <x v="2"/>
    <s v="PRODID 8"/>
    <s v="PRODTYPE 3"/>
    <s v="PRODMKT 4"/>
    <n v="2135"/>
    <n v="1174.25"/>
    <x v="0"/>
    <n v="1857.45"/>
    <n v="14859.6"/>
    <s v="SHIP REGION 8"/>
    <n v="2220.3999999999996"/>
    <n v="5465.6"/>
    <n v="17080"/>
  </r>
  <r>
    <n v="487"/>
    <s v="CUSTID 141"/>
    <x v="2"/>
    <x v="3"/>
    <x v="3"/>
    <x v="3"/>
    <s v="PRODID 8"/>
    <s v="PRODTYPE 3"/>
    <s v="PRODMKT 4"/>
    <n v="2135"/>
    <n v="1174.25"/>
    <x v="8"/>
    <n v="1900.15"/>
    <n v="11400.900000000001"/>
    <s v="SHIP REGION 8"/>
    <n v="1409.0999999999995"/>
    <n v="4355.4000000000005"/>
    <n v="12810"/>
  </r>
  <r>
    <n v="488"/>
    <s v="CUSTID 45"/>
    <x v="0"/>
    <x v="2"/>
    <x v="1"/>
    <x v="1"/>
    <s v="PRODID 2"/>
    <s v="PRODTYPE 1"/>
    <s v="PRODMKT 1"/>
    <n v="11568"/>
    <n v="8097.6"/>
    <x v="3"/>
    <n v="11105.279999999999"/>
    <n v="33315.839999999997"/>
    <s v="SHIP REGION 5"/>
    <n v="1388.1600000000035"/>
    <n v="9023.0399999999954"/>
    <n v="34704"/>
  </r>
  <r>
    <n v="489"/>
    <s v="CUSTID 198"/>
    <x v="1"/>
    <x v="4"/>
    <x v="5"/>
    <x v="1"/>
    <s v="PRODID 9"/>
    <s v="PRODTYPE 2"/>
    <s v="PRODMKT 5"/>
    <n v="3263"/>
    <n v="2186.21"/>
    <x v="6"/>
    <n v="3034.5899999999997"/>
    <n v="12138.359999999999"/>
    <s v="SHIP REGION 2"/>
    <n v="913.64000000000124"/>
    <n v="3393.5199999999986"/>
    <n v="13052"/>
  </r>
  <r>
    <n v="490"/>
    <s v="CUSTID 137"/>
    <x v="2"/>
    <x v="0"/>
    <x v="7"/>
    <x v="3"/>
    <s v="PRODID 7"/>
    <s v="PRODTYPE 1"/>
    <s v="PRODMKT 4"/>
    <n v="19568"/>
    <n v="12327.84"/>
    <x v="8"/>
    <n v="17024.16"/>
    <n v="102144.95999999999"/>
    <s v="SHIP REGION 1"/>
    <n v="15263.04"/>
    <n v="28177.919999999998"/>
    <n v="117408"/>
  </r>
  <r>
    <n v="491"/>
    <s v="CUSTID 58"/>
    <x v="3"/>
    <x v="3"/>
    <x v="3"/>
    <x v="4"/>
    <s v="PRODID 10"/>
    <s v="PRODTYPE 2"/>
    <s v="PRODMKT 3"/>
    <n v="6690"/>
    <n v="4080.9"/>
    <x v="2"/>
    <n v="6288.5999999999995"/>
    <n v="6288.5999999999995"/>
    <s v="SHIP REGION 8"/>
    <n v="401.40000000000055"/>
    <n v="2207.6999999999994"/>
    <n v="6690"/>
  </r>
  <r>
    <n v="492"/>
    <s v="CUSTID 89"/>
    <x v="1"/>
    <x v="2"/>
    <x v="6"/>
    <x v="2"/>
    <s v="PRODID 19"/>
    <s v="PRODTYPE 1"/>
    <s v="PRODMKT 4"/>
    <n v="9526"/>
    <n v="6572.94"/>
    <x v="6"/>
    <n v="8287.6200000000008"/>
    <n v="33150.480000000003"/>
    <s v="SHIP REGION 4"/>
    <n v="4953.5199999999968"/>
    <n v="6858.7200000000048"/>
    <n v="38104"/>
  </r>
  <r>
    <n v="493"/>
    <s v="CUSTID 143"/>
    <x v="0"/>
    <x v="4"/>
    <x v="7"/>
    <x v="2"/>
    <s v="PRODID 1"/>
    <s v="PRODTYPE 1"/>
    <s v="PRODMKT 3"/>
    <n v="16325"/>
    <n v="10611.25"/>
    <x v="1"/>
    <n v="15182.249999999998"/>
    <n v="136640.24999999997"/>
    <s v="SHIP REGION 3"/>
    <n v="10284.750000000016"/>
    <n v="41138.999999999985"/>
    <n v="146925"/>
  </r>
  <r>
    <n v="494"/>
    <s v="CUSTID 176"/>
    <x v="2"/>
    <x v="3"/>
    <x v="7"/>
    <x v="2"/>
    <s v="PRODID 13"/>
    <s v="PRODTYPE 4"/>
    <s v="PRODMKT 7"/>
    <n v="4269"/>
    <n v="2561.4"/>
    <x v="8"/>
    <n v="3799.41"/>
    <n v="22796.46"/>
    <s v="SHIP REGION 7"/>
    <n v="2817.5400000000009"/>
    <n v="7428.0599999999986"/>
    <n v="25614"/>
  </r>
  <r>
    <n v="495"/>
    <s v="CUSTID 27"/>
    <x v="4"/>
    <x v="4"/>
    <x v="4"/>
    <x v="4"/>
    <s v="PRODID 12"/>
    <s v="PRODTYPE 3"/>
    <s v="PRODMKT 5"/>
    <n v="23078"/>
    <n v="14769.92"/>
    <x v="1"/>
    <n v="20539.420000000002"/>
    <n v="184854.78000000003"/>
    <s v="SHIP REGION 1"/>
    <n v="22847.219999999983"/>
    <n v="51925.500000000015"/>
    <n v="207702"/>
  </r>
  <r>
    <n v="496"/>
    <s v="CUSTID 187"/>
    <x v="4"/>
    <x v="2"/>
    <x v="4"/>
    <x v="2"/>
    <s v="PRODID 17"/>
    <s v="PRODTYPE 1"/>
    <s v="PRODMKT 3"/>
    <n v="18971"/>
    <n v="11762.02"/>
    <x v="8"/>
    <n v="18212.16"/>
    <n v="109272.95999999999"/>
    <s v="SHIP REGION 7"/>
    <n v="4553.0400000000009"/>
    <n v="38700.839999999997"/>
    <n v="113826"/>
  </r>
  <r>
    <n v="497"/>
    <s v="CUSTID 43"/>
    <x v="2"/>
    <x v="4"/>
    <x v="5"/>
    <x v="1"/>
    <s v="PRODID 4"/>
    <s v="PRODTYPE 4"/>
    <s v="PRODMKT 1"/>
    <n v="8989"/>
    <n v="5663.07"/>
    <x v="0"/>
    <n v="8899.11"/>
    <n v="71192.88"/>
    <s v="SHIP REGION 4"/>
    <n v="719.11999999999534"/>
    <n v="25888.320000000007"/>
    <n v="71912"/>
  </r>
  <r>
    <n v="498"/>
    <s v="CUSTID 86"/>
    <x v="4"/>
    <x v="4"/>
    <x v="4"/>
    <x v="4"/>
    <s v="PRODID 5"/>
    <s v="PRODTYPE 3"/>
    <s v="PRODMKT 3"/>
    <n v="16064"/>
    <n v="10762.88"/>
    <x v="3"/>
    <n v="13654.4"/>
    <n v="40963.199999999997"/>
    <s v="SHIP REGION 1"/>
    <n v="7228.8000000000011"/>
    <n v="8674.5600000000013"/>
    <n v="48192"/>
  </r>
  <r>
    <n v="499"/>
    <s v="CUSTID 18"/>
    <x v="0"/>
    <x v="2"/>
    <x v="6"/>
    <x v="1"/>
    <s v="PRODID 2"/>
    <s v="PRODTYPE 1"/>
    <s v="PRODMKT 1"/>
    <n v="11568"/>
    <n v="8097.6"/>
    <x v="2"/>
    <n v="11336.64"/>
    <n v="11336.64"/>
    <s v="SHIP REGION 1"/>
    <n v="231.36000000000058"/>
    <n v="3239.0399999999991"/>
    <n v="11568"/>
  </r>
  <r>
    <n v="500"/>
    <s v="CUSTID 57"/>
    <x v="4"/>
    <x v="3"/>
    <x v="6"/>
    <x v="1"/>
    <s v="PRODID 6"/>
    <s v="PRODTYPE 1"/>
    <s v="PRODMKT 1"/>
    <n v="20386"/>
    <n v="14270.2"/>
    <x v="2"/>
    <n v="19978.28"/>
    <n v="19978.28"/>
    <s v="SHIP REGION 3"/>
    <n v="407.72000000000116"/>
    <n v="5708.0799999999981"/>
    <n v="20386"/>
  </r>
  <r>
    <n v="501"/>
    <s v="CUSTID 183"/>
    <x v="4"/>
    <x v="2"/>
    <x v="3"/>
    <x v="2"/>
    <s v="PRODID 10"/>
    <s v="PRODTYPE 2"/>
    <s v="PRODMKT 3"/>
    <n v="6690"/>
    <n v="4080.9"/>
    <x v="2"/>
    <n v="5753.4"/>
    <n v="5753.4"/>
    <s v="SHIP REGION 7"/>
    <n v="936.60000000000036"/>
    <n v="1672.4999999999995"/>
    <n v="6690"/>
  </r>
  <r>
    <n v="502"/>
    <s v="CUSTID 71"/>
    <x v="1"/>
    <x v="0"/>
    <x v="0"/>
    <x v="1"/>
    <s v="PRODID 14"/>
    <s v="PRODTYPE 1"/>
    <s v="PRODMKT 3"/>
    <n v="24110"/>
    <n v="16153.7"/>
    <x v="3"/>
    <n v="21699"/>
    <n v="65097"/>
    <s v="SHIP REGION 6"/>
    <n v="7233"/>
    <n v="16635.899999999998"/>
    <n v="72330"/>
  </r>
  <r>
    <n v="503"/>
    <s v="CUSTID 129"/>
    <x v="0"/>
    <x v="3"/>
    <x v="0"/>
    <x v="3"/>
    <s v="PRODID 19"/>
    <s v="PRODTYPE 1"/>
    <s v="PRODMKT 4"/>
    <n v="9526"/>
    <n v="6572.94"/>
    <x v="6"/>
    <n v="8287.6200000000008"/>
    <n v="33150.480000000003"/>
    <s v="SHIP REGION 2"/>
    <n v="4953.5199999999968"/>
    <n v="6858.7200000000048"/>
    <n v="38104"/>
  </r>
  <r>
    <n v="504"/>
    <s v="CUSTID 109"/>
    <x v="2"/>
    <x v="0"/>
    <x v="4"/>
    <x v="4"/>
    <s v="PRODID 8"/>
    <s v="PRODTYPE 3"/>
    <s v="PRODMKT 4"/>
    <n v="2135"/>
    <n v="1174.25"/>
    <x v="1"/>
    <n v="2049.6"/>
    <n v="18446.399999999998"/>
    <s v="SHIP REGION 1"/>
    <n v="768.60000000000082"/>
    <n v="7878.15"/>
    <n v="19215"/>
  </r>
  <r>
    <n v="505"/>
    <s v="CUSTID 114"/>
    <x v="2"/>
    <x v="0"/>
    <x v="4"/>
    <x v="4"/>
    <s v="PRODID 2"/>
    <s v="PRODTYPE 1"/>
    <s v="PRODMKT 1"/>
    <n v="11568"/>
    <n v="8097.6"/>
    <x v="0"/>
    <n v="10179.84"/>
    <n v="81438.720000000001"/>
    <s v="SHIP REGION 1"/>
    <n v="11105.279999999999"/>
    <n v="16657.919999999998"/>
    <n v="92544"/>
  </r>
  <r>
    <n v="506"/>
    <s v="CUSTID 139"/>
    <x v="4"/>
    <x v="3"/>
    <x v="0"/>
    <x v="2"/>
    <s v="PRODID 16"/>
    <s v="PRODTYPE 2"/>
    <s v="PRODMKT 3"/>
    <n v="13223"/>
    <n v="8991.64"/>
    <x v="6"/>
    <n v="12297.39"/>
    <n v="49189.56"/>
    <s v="SHIP REGION 1"/>
    <n v="3702.4400000000023"/>
    <n v="13223"/>
    <n v="52892"/>
  </r>
  <r>
    <n v="507"/>
    <s v="CUSTID 121"/>
    <x v="3"/>
    <x v="4"/>
    <x v="1"/>
    <x v="3"/>
    <s v="PRODID 14"/>
    <s v="PRODTYPE 1"/>
    <s v="PRODMKT 3"/>
    <n v="24110"/>
    <n v="16153.7"/>
    <x v="2"/>
    <n v="23627.8"/>
    <n v="23627.8"/>
    <s v="SHIP REGION 1"/>
    <n v="482.20000000000073"/>
    <n v="7474.0999999999985"/>
    <n v="24110"/>
  </r>
  <r>
    <n v="508"/>
    <s v="CUSTID 113"/>
    <x v="0"/>
    <x v="4"/>
    <x v="3"/>
    <x v="3"/>
    <s v="PRODID 2"/>
    <s v="PRODTYPE 1"/>
    <s v="PRODMKT 1"/>
    <n v="11568"/>
    <n v="8097.6"/>
    <x v="0"/>
    <n v="10411.200000000001"/>
    <n v="83289.600000000006"/>
    <s v="SHIP REGION 3"/>
    <n v="9254.3999999999942"/>
    <n v="18508.800000000003"/>
    <n v="92544"/>
  </r>
  <r>
    <n v="509"/>
    <s v="CUSTID 45"/>
    <x v="0"/>
    <x v="2"/>
    <x v="1"/>
    <x v="3"/>
    <s v="PRODID 11"/>
    <s v="PRODTYPE 1"/>
    <s v="PRODMKT 4"/>
    <n v="21670"/>
    <n v="15169"/>
    <x v="8"/>
    <n v="20369.8"/>
    <n v="122218.79999999999"/>
    <s v="SHIP REGION 7"/>
    <n v="7801.2000000000044"/>
    <n v="31204.799999999996"/>
    <n v="130020"/>
  </r>
  <r>
    <n v="510"/>
    <s v="CUSTID 17"/>
    <x v="3"/>
    <x v="4"/>
    <x v="7"/>
    <x v="2"/>
    <s v="PRODID 7"/>
    <s v="PRODTYPE 1"/>
    <s v="PRODMKT 4"/>
    <n v="19568"/>
    <n v="12327.84"/>
    <x v="4"/>
    <n v="18002.560000000001"/>
    <n v="90012.800000000003"/>
    <s v="SHIP REGION 2"/>
    <n v="7827.1999999999935"/>
    <n v="28373.600000000006"/>
    <n v="97840"/>
  </r>
  <r>
    <n v="511"/>
    <s v="CUSTID 116"/>
    <x v="4"/>
    <x v="3"/>
    <x v="1"/>
    <x v="4"/>
    <s v="PRODID 3"/>
    <s v="PRODTYPE 2"/>
    <s v="PRODMKT 2"/>
    <n v="22050"/>
    <n v="15435"/>
    <x v="0"/>
    <n v="19624.5"/>
    <n v="156996"/>
    <s v="SHIP REGION 8"/>
    <n v="19404"/>
    <n v="33516"/>
    <n v="176400"/>
  </r>
  <r>
    <n v="512"/>
    <s v="CUSTID 177"/>
    <x v="2"/>
    <x v="4"/>
    <x v="7"/>
    <x v="3"/>
    <s v="PRODID 2"/>
    <s v="PRODTYPE 1"/>
    <s v="PRODMKT 1"/>
    <n v="11568"/>
    <n v="8097.6"/>
    <x v="2"/>
    <n v="9832.7999999999993"/>
    <n v="9832.7999999999993"/>
    <s v="SHIP REGION 4"/>
    <n v="1735.2000000000007"/>
    <n v="1735.1999999999989"/>
    <n v="11568"/>
  </r>
  <r>
    <n v="513"/>
    <s v="CUSTID 111"/>
    <x v="2"/>
    <x v="4"/>
    <x v="7"/>
    <x v="4"/>
    <s v="PRODID 1"/>
    <s v="PRODTYPE 1"/>
    <s v="PRODMKT 3"/>
    <n v="16325"/>
    <n v="10611.25"/>
    <x v="4"/>
    <n v="15508.75"/>
    <n v="77543.75"/>
    <s v="SHIP REGION 2"/>
    <n v="4081.25"/>
    <n v="24487.5"/>
    <n v="81625"/>
  </r>
  <r>
    <n v="514"/>
    <s v="CUSTID 118"/>
    <x v="0"/>
    <x v="4"/>
    <x v="2"/>
    <x v="3"/>
    <s v="PRODID 2"/>
    <s v="PRODTYPE 1"/>
    <s v="PRODMKT 1"/>
    <n v="11568"/>
    <n v="8097.6"/>
    <x v="7"/>
    <n v="10642.560000000001"/>
    <n v="74497.920000000013"/>
    <s v="SHIP REGION 8"/>
    <n v="6478.0799999999908"/>
    <n v="17814.720000000008"/>
    <n v="80976"/>
  </r>
  <r>
    <n v="515"/>
    <s v="CUSTID 111"/>
    <x v="2"/>
    <x v="4"/>
    <x v="7"/>
    <x v="2"/>
    <s v="PRODID 11"/>
    <s v="PRODTYPE 1"/>
    <s v="PRODMKT 4"/>
    <n v="21670"/>
    <n v="15169"/>
    <x v="1"/>
    <n v="18419.5"/>
    <n v="165775.5"/>
    <s v="SHIP REGION 6"/>
    <n v="29254.5"/>
    <n v="29254.5"/>
    <n v="195030"/>
  </r>
  <r>
    <n v="516"/>
    <s v="CUSTID 5"/>
    <x v="0"/>
    <x v="4"/>
    <x v="7"/>
    <x v="1"/>
    <s v="PRODID 1"/>
    <s v="PRODTYPE 1"/>
    <s v="PRODMKT 3"/>
    <n v="16325"/>
    <n v="10611.25"/>
    <x v="1"/>
    <n v="14366"/>
    <n v="129294"/>
    <s v="SHIP REGION 3"/>
    <n v="17631"/>
    <n v="33792.75"/>
    <n v="146925"/>
  </r>
  <r>
    <n v="517"/>
    <s v="CUSTID 160"/>
    <x v="1"/>
    <x v="0"/>
    <x v="1"/>
    <x v="4"/>
    <s v="PRODID 11"/>
    <s v="PRODTYPE 1"/>
    <s v="PRODMKT 4"/>
    <n v="21670"/>
    <n v="15169"/>
    <x v="5"/>
    <n v="20803.2"/>
    <n v="41606.400000000001"/>
    <s v="SHIP REGION 1"/>
    <n v="1733.5999999999985"/>
    <n v="11268.400000000001"/>
    <n v="43340"/>
  </r>
  <r>
    <n v="518"/>
    <s v="CUSTID 143"/>
    <x v="0"/>
    <x v="4"/>
    <x v="7"/>
    <x v="4"/>
    <s v="PRODID 19"/>
    <s v="PRODTYPE 1"/>
    <s v="PRODMKT 4"/>
    <n v="9526"/>
    <n v="6572.94"/>
    <x v="1"/>
    <n v="8382.8799999999992"/>
    <n v="75445.919999999998"/>
    <s v="SHIP REGION 3"/>
    <n v="10288.080000000007"/>
    <n v="16289.459999999995"/>
    <n v="85734"/>
  </r>
  <r>
    <n v="519"/>
    <s v="CUSTID 15"/>
    <x v="0"/>
    <x v="0"/>
    <x v="2"/>
    <x v="2"/>
    <s v="PRODID 6"/>
    <s v="PRODTYPE 1"/>
    <s v="PRODMKT 1"/>
    <n v="20386"/>
    <n v="14270.2"/>
    <x v="5"/>
    <n v="17735.82"/>
    <n v="35471.64"/>
    <s v="SHIP REGION 3"/>
    <n v="5300.3600000000006"/>
    <n v="6931.239999999998"/>
    <n v="40772"/>
  </r>
  <r>
    <n v="520"/>
    <s v="CUSTID 182"/>
    <x v="0"/>
    <x v="0"/>
    <x v="4"/>
    <x v="4"/>
    <s v="PRODID 2"/>
    <s v="PRODTYPE 1"/>
    <s v="PRODMKT 1"/>
    <n v="11568"/>
    <n v="8097.6"/>
    <x v="6"/>
    <n v="11105.279999999999"/>
    <n v="44421.119999999995"/>
    <s v="SHIP REGION 3"/>
    <n v="1850.8800000000047"/>
    <n v="12030.719999999994"/>
    <n v="46272"/>
  </r>
  <r>
    <n v="521"/>
    <s v="CUSTID 60"/>
    <x v="0"/>
    <x v="3"/>
    <x v="3"/>
    <x v="3"/>
    <s v="PRODID 1"/>
    <s v="PRODTYPE 1"/>
    <s v="PRODMKT 3"/>
    <n v="16325"/>
    <n v="10611.25"/>
    <x v="2"/>
    <n v="15182.249999999998"/>
    <n v="15182.249999999998"/>
    <s v="SHIP REGION 5"/>
    <n v="1142.7500000000018"/>
    <n v="4570.9999999999982"/>
    <n v="16325"/>
  </r>
  <r>
    <n v="522"/>
    <s v="CUSTID 65"/>
    <x v="2"/>
    <x v="3"/>
    <x v="1"/>
    <x v="4"/>
    <s v="PRODID 6"/>
    <s v="PRODTYPE 1"/>
    <s v="PRODMKT 1"/>
    <n v="20386"/>
    <n v="14270.2"/>
    <x v="3"/>
    <n v="20182.14"/>
    <n v="60546.42"/>
    <s v="SHIP REGION 5"/>
    <n v="611.58000000000175"/>
    <n v="17735.819999999996"/>
    <n v="61158"/>
  </r>
  <r>
    <n v="523"/>
    <s v="CUSTID 191"/>
    <x v="3"/>
    <x v="1"/>
    <x v="4"/>
    <x v="3"/>
    <s v="PRODID 10"/>
    <s v="PRODTYPE 2"/>
    <s v="PRODMKT 3"/>
    <n v="6690"/>
    <n v="4080.9"/>
    <x v="8"/>
    <n v="6288.5999999999995"/>
    <n v="37731.599999999999"/>
    <s v="SHIP REGION 4"/>
    <n v="2408.4000000000033"/>
    <n v="13246.199999999997"/>
    <n v="40140"/>
  </r>
  <r>
    <n v="524"/>
    <s v="CUSTID 76"/>
    <x v="4"/>
    <x v="2"/>
    <x v="2"/>
    <x v="3"/>
    <s v="PRODID 13"/>
    <s v="PRODTYPE 4"/>
    <s v="PRODMKT 7"/>
    <n v="4269"/>
    <n v="2561.4"/>
    <x v="8"/>
    <n v="3927.48"/>
    <n v="23564.880000000001"/>
    <s v="SHIP REGION 8"/>
    <n v="2049.12"/>
    <n v="8196.48"/>
    <n v="25614"/>
  </r>
  <r>
    <n v="525"/>
    <s v="CUSTID 86"/>
    <x v="4"/>
    <x v="4"/>
    <x v="4"/>
    <x v="2"/>
    <s v="PRODID 12"/>
    <s v="PRODTYPE 3"/>
    <s v="PRODMKT 5"/>
    <n v="23078"/>
    <n v="14769.92"/>
    <x v="2"/>
    <n v="20308.64"/>
    <n v="20308.64"/>
    <s v="SHIP REGION 4"/>
    <n v="2769.3600000000006"/>
    <n v="5538.7199999999993"/>
    <n v="23078"/>
  </r>
  <r>
    <n v="526"/>
    <s v="CUSTID 19"/>
    <x v="4"/>
    <x v="4"/>
    <x v="0"/>
    <x v="2"/>
    <s v="PRODID 9"/>
    <s v="PRODTYPE 2"/>
    <s v="PRODMKT 5"/>
    <n v="3263"/>
    <n v="2186.21"/>
    <x v="5"/>
    <n v="2871.44"/>
    <n v="5742.88"/>
    <s v="SHIP REGION 7"/>
    <n v="783.11999999999989"/>
    <n v="1370.46"/>
    <n v="6526"/>
  </r>
  <r>
    <n v="527"/>
    <s v="CUSTID 5"/>
    <x v="0"/>
    <x v="4"/>
    <x v="7"/>
    <x v="3"/>
    <s v="PRODID 4"/>
    <s v="PRODTYPE 4"/>
    <s v="PRODMKT 1"/>
    <n v="8989"/>
    <n v="5663.07"/>
    <x v="4"/>
    <n v="8719.33"/>
    <n v="43596.65"/>
    <s v="SHIP REGION 8"/>
    <n v="1348.3500000000004"/>
    <n v="15281.300000000001"/>
    <n v="44945"/>
  </r>
  <r>
    <n v="528"/>
    <s v="CUSTID 195"/>
    <x v="0"/>
    <x v="4"/>
    <x v="6"/>
    <x v="1"/>
    <s v="PRODID 18"/>
    <s v="PRODTYPE 4"/>
    <s v="PRODMKT 5"/>
    <n v="24315"/>
    <n v="14589"/>
    <x v="0"/>
    <n v="23828.7"/>
    <n v="190629.6"/>
    <s v="SHIP REGION 7"/>
    <n v="3890.3999999999942"/>
    <n v="73917.600000000006"/>
    <n v="194520"/>
  </r>
  <r>
    <n v="529"/>
    <s v="CUSTID 67"/>
    <x v="4"/>
    <x v="4"/>
    <x v="1"/>
    <x v="2"/>
    <s v="PRODID 1"/>
    <s v="PRODTYPE 1"/>
    <s v="PRODMKT 3"/>
    <n v="16325"/>
    <n v="10611.25"/>
    <x v="8"/>
    <n v="14692.5"/>
    <n v="88155"/>
    <s v="SHIP REGION 8"/>
    <n v="9795"/>
    <n v="24487.5"/>
    <n v="97950"/>
  </r>
  <r>
    <n v="530"/>
    <s v="CUSTID 58"/>
    <x v="3"/>
    <x v="3"/>
    <x v="3"/>
    <x v="1"/>
    <s v="PRODID 13"/>
    <s v="PRODTYPE 4"/>
    <s v="PRODMKT 7"/>
    <n v="4269"/>
    <n v="2561.4"/>
    <x v="5"/>
    <n v="4012.8599999999997"/>
    <n v="8025.7199999999993"/>
    <s v="SHIP REGION 7"/>
    <n v="512.28000000000065"/>
    <n v="2902.9199999999992"/>
    <n v="8538"/>
  </r>
  <r>
    <n v="531"/>
    <s v="CUSTID 157"/>
    <x v="4"/>
    <x v="2"/>
    <x v="4"/>
    <x v="3"/>
    <s v="PRODID 12"/>
    <s v="PRODTYPE 3"/>
    <s v="PRODMKT 5"/>
    <n v="23078"/>
    <n v="14769.92"/>
    <x v="7"/>
    <n v="22847.22"/>
    <n v="159930.54"/>
    <s v="SHIP REGION 1"/>
    <n v="1615.4599999999919"/>
    <n v="56541.100000000006"/>
    <n v="161546"/>
  </r>
  <r>
    <n v="532"/>
    <s v="CUSTID 8"/>
    <x v="1"/>
    <x v="2"/>
    <x v="5"/>
    <x v="2"/>
    <s v="PRODID 18"/>
    <s v="PRODTYPE 4"/>
    <s v="PRODMKT 5"/>
    <n v="24315"/>
    <n v="14589"/>
    <x v="4"/>
    <n v="23828.7"/>
    <n v="119143.5"/>
    <s v="SHIP REGION 7"/>
    <n v="2431.4999999999964"/>
    <n v="46198.5"/>
    <n v="121575"/>
  </r>
  <r>
    <n v="533"/>
    <s v="CUSTID 59"/>
    <x v="1"/>
    <x v="2"/>
    <x v="6"/>
    <x v="3"/>
    <s v="PRODID 7"/>
    <s v="PRODTYPE 1"/>
    <s v="PRODMKT 4"/>
    <n v="19568"/>
    <n v="12327.84"/>
    <x v="1"/>
    <n v="19372.32"/>
    <n v="174350.88"/>
    <s v="SHIP REGION 1"/>
    <n v="1761.1200000000026"/>
    <n v="63400.319999999992"/>
    <n v="176112"/>
  </r>
  <r>
    <n v="534"/>
    <s v="CUSTID 53"/>
    <x v="3"/>
    <x v="0"/>
    <x v="1"/>
    <x v="4"/>
    <s v="PRODID 4"/>
    <s v="PRODTYPE 4"/>
    <s v="PRODMKT 1"/>
    <n v="8989"/>
    <n v="5663.07"/>
    <x v="0"/>
    <n v="8179.9900000000007"/>
    <n v="65439.920000000006"/>
    <s v="SHIP REGION 8"/>
    <n v="6472.0799999999945"/>
    <n v="20135.360000000008"/>
    <n v="71912"/>
  </r>
  <r>
    <n v="535"/>
    <s v="CUSTID 117"/>
    <x v="2"/>
    <x v="4"/>
    <x v="3"/>
    <x v="1"/>
    <s v="PRODID 6"/>
    <s v="PRODTYPE 1"/>
    <s v="PRODMKT 1"/>
    <n v="20386"/>
    <n v="14270.2"/>
    <x v="1"/>
    <n v="18958.98"/>
    <n v="170630.82"/>
    <s v="SHIP REGION 3"/>
    <n v="12843.180000000004"/>
    <n v="42199.01999999999"/>
    <n v="183474"/>
  </r>
  <r>
    <n v="536"/>
    <s v="CUSTID 38"/>
    <x v="1"/>
    <x v="2"/>
    <x v="5"/>
    <x v="1"/>
    <s v="PRODID 17"/>
    <s v="PRODTYPE 1"/>
    <s v="PRODMKT 3"/>
    <n v="18971"/>
    <n v="11762.02"/>
    <x v="2"/>
    <n v="18781.29"/>
    <n v="18781.29"/>
    <s v="SHIP REGION 5"/>
    <n v="189.70999999999913"/>
    <n v="7019.27"/>
    <n v="18971"/>
  </r>
  <r>
    <n v="537"/>
    <s v="CUSTID 78"/>
    <x v="3"/>
    <x v="0"/>
    <x v="1"/>
    <x v="1"/>
    <s v="PRODID 16"/>
    <s v="PRODTYPE 2"/>
    <s v="PRODMKT 3"/>
    <n v="13223"/>
    <n v="8991.64"/>
    <x v="7"/>
    <n v="12561.849999999999"/>
    <n v="87932.949999999983"/>
    <s v="SHIP REGION 8"/>
    <n v="4628.0500000000102"/>
    <n v="24991.469999999994"/>
    <n v="92561"/>
  </r>
  <r>
    <n v="538"/>
    <s v="CUSTID 18"/>
    <x v="0"/>
    <x v="2"/>
    <x v="6"/>
    <x v="3"/>
    <s v="PRODID 17"/>
    <s v="PRODTYPE 1"/>
    <s v="PRODMKT 3"/>
    <n v="18971"/>
    <n v="11762.02"/>
    <x v="4"/>
    <n v="16694.48"/>
    <n v="83472.399999999994"/>
    <s v="SHIP REGION 6"/>
    <n v="11382.600000000002"/>
    <n v="24662.299999999996"/>
    <n v="94855"/>
  </r>
  <r>
    <n v="539"/>
    <s v="CUSTID 67"/>
    <x v="4"/>
    <x v="4"/>
    <x v="1"/>
    <x v="1"/>
    <s v="PRODID 9"/>
    <s v="PRODTYPE 2"/>
    <s v="PRODMKT 5"/>
    <n v="3263"/>
    <n v="2186.21"/>
    <x v="2"/>
    <n v="3132.48"/>
    <n v="3132.48"/>
    <s v="SHIP REGION 1"/>
    <n v="130.51999999999998"/>
    <n v="946.27"/>
    <n v="3263"/>
  </r>
  <r>
    <n v="540"/>
    <s v="CUSTID 7"/>
    <x v="4"/>
    <x v="4"/>
    <x v="3"/>
    <x v="4"/>
    <s v="PRODID 12"/>
    <s v="PRODTYPE 3"/>
    <s v="PRODMKT 5"/>
    <n v="23078"/>
    <n v="14769.92"/>
    <x v="0"/>
    <n v="22847.22"/>
    <n v="182777.76"/>
    <s v="SHIP REGION 1"/>
    <n v="1846.2399999999907"/>
    <n v="64618.400000000009"/>
    <n v="184624"/>
  </r>
  <r>
    <n v="541"/>
    <s v="CUSTID 146"/>
    <x v="1"/>
    <x v="2"/>
    <x v="7"/>
    <x v="2"/>
    <s v="PRODID 11"/>
    <s v="PRODTYPE 1"/>
    <s v="PRODMKT 4"/>
    <n v="21670"/>
    <n v="15169"/>
    <x v="2"/>
    <n v="20369.8"/>
    <n v="20369.8"/>
    <s v="SHIP REGION 3"/>
    <n v="1300.2000000000007"/>
    <n v="5200.7999999999993"/>
    <n v="21670"/>
  </r>
  <r>
    <n v="542"/>
    <s v="CUSTID 148"/>
    <x v="1"/>
    <x v="2"/>
    <x v="0"/>
    <x v="4"/>
    <s v="PRODID 1"/>
    <s v="PRODTYPE 1"/>
    <s v="PRODMKT 3"/>
    <n v="16325"/>
    <n v="10611.25"/>
    <x v="7"/>
    <n v="14855.75"/>
    <n v="103990.25"/>
    <s v="SHIP REGION 8"/>
    <n v="10284.75"/>
    <n v="29711.5"/>
    <n v="114275"/>
  </r>
  <r>
    <n v="543"/>
    <s v="CUSTID 166"/>
    <x v="2"/>
    <x v="1"/>
    <x v="0"/>
    <x v="4"/>
    <s v="PRODID 3"/>
    <s v="PRODTYPE 2"/>
    <s v="PRODMKT 2"/>
    <n v="22050"/>
    <n v="15435"/>
    <x v="1"/>
    <n v="19183.5"/>
    <n v="172651.5"/>
    <s v="SHIP REGION 7"/>
    <n v="25798.5"/>
    <n v="33736.5"/>
    <n v="198450"/>
  </r>
  <r>
    <n v="544"/>
    <s v="CUSTID 83"/>
    <x v="2"/>
    <x v="0"/>
    <x v="7"/>
    <x v="4"/>
    <s v="PRODID 8"/>
    <s v="PRODTYPE 3"/>
    <s v="PRODMKT 4"/>
    <n v="2135"/>
    <n v="1174.25"/>
    <x v="4"/>
    <n v="1878.8"/>
    <n v="9394"/>
    <s v="SHIP REGION 4"/>
    <n v="1281.0000000000002"/>
    <n v="3522.75"/>
    <n v="10675"/>
  </r>
  <r>
    <n v="545"/>
    <s v="CUSTID 189"/>
    <x v="2"/>
    <x v="1"/>
    <x v="0"/>
    <x v="1"/>
    <s v="PRODID 2"/>
    <s v="PRODTYPE 1"/>
    <s v="PRODMKT 1"/>
    <n v="11568"/>
    <n v="8097.6"/>
    <x v="8"/>
    <n v="10758.24"/>
    <n v="64549.440000000002"/>
    <s v="SHIP REGION 8"/>
    <n v="4858.5600000000013"/>
    <n v="15963.839999999997"/>
    <n v="69408"/>
  </r>
  <r>
    <n v="546"/>
    <s v="CUSTID 39"/>
    <x v="4"/>
    <x v="3"/>
    <x v="1"/>
    <x v="2"/>
    <s v="PRODID 19"/>
    <s v="PRODTYPE 1"/>
    <s v="PRODMKT 4"/>
    <n v="9526"/>
    <n v="6572.94"/>
    <x v="3"/>
    <n v="8382.8799999999992"/>
    <n v="25148.639999999999"/>
    <s v="SHIP REGION 5"/>
    <n v="3429.3600000000024"/>
    <n v="5429.8199999999988"/>
    <n v="28578"/>
  </r>
  <r>
    <n v="547"/>
    <s v="CUSTID 90"/>
    <x v="1"/>
    <x v="0"/>
    <x v="6"/>
    <x v="1"/>
    <s v="PRODID 20"/>
    <s v="PRODTYPE 4"/>
    <s v="PRODMKT 2"/>
    <n v="12004"/>
    <n v="8042.68"/>
    <x v="3"/>
    <n v="10683.56"/>
    <n v="32050.68"/>
    <s v="SHIP REGION 3"/>
    <n v="3961.3200000000015"/>
    <n v="7922.6399999999976"/>
    <n v="36012"/>
  </r>
  <r>
    <n v="548"/>
    <s v="CUSTID 98"/>
    <x v="0"/>
    <x v="1"/>
    <x v="1"/>
    <x v="2"/>
    <s v="PRODID 10"/>
    <s v="PRODTYPE 2"/>
    <s v="PRODMKT 3"/>
    <n v="6690"/>
    <n v="4080.9"/>
    <x v="1"/>
    <n v="6489.3"/>
    <n v="58403.700000000004"/>
    <s v="SHIP REGION 4"/>
    <n v="1806.2999999999984"/>
    <n v="21675.600000000002"/>
    <n v="60210"/>
  </r>
  <r>
    <n v="549"/>
    <s v="CUSTID 162"/>
    <x v="0"/>
    <x v="0"/>
    <x v="6"/>
    <x v="3"/>
    <s v="PRODID 16"/>
    <s v="PRODTYPE 2"/>
    <s v="PRODMKT 3"/>
    <n v="13223"/>
    <n v="8991.64"/>
    <x v="0"/>
    <n v="11239.55"/>
    <n v="89916.4"/>
    <s v="SHIP REGION 4"/>
    <n v="15867.600000000006"/>
    <n v="17983.28"/>
    <n v="105784"/>
  </r>
  <r>
    <n v="550"/>
    <s v="CUSTID 96"/>
    <x v="3"/>
    <x v="2"/>
    <x v="1"/>
    <x v="3"/>
    <s v="PRODID 9"/>
    <s v="PRODTYPE 2"/>
    <s v="PRODMKT 5"/>
    <n v="3263"/>
    <n v="2186.21"/>
    <x v="8"/>
    <n v="2969.33"/>
    <n v="17815.98"/>
    <s v="SHIP REGION 4"/>
    <n v="1762.0200000000004"/>
    <n v="4698.7199999999993"/>
    <n v="19578"/>
  </r>
  <r>
    <n v="551"/>
    <s v="CUSTID 78"/>
    <x v="3"/>
    <x v="0"/>
    <x v="1"/>
    <x v="1"/>
    <s v="PRODID 19"/>
    <s v="PRODTYPE 1"/>
    <s v="PRODMKT 4"/>
    <n v="9526"/>
    <n v="6572.94"/>
    <x v="1"/>
    <n v="9144.9599999999991"/>
    <n v="82304.639999999985"/>
    <s v="SHIP REGION 8"/>
    <n v="3429.3600000000079"/>
    <n v="23148.179999999997"/>
    <n v="85734"/>
  </r>
  <r>
    <n v="552"/>
    <s v="CUSTID 31"/>
    <x v="2"/>
    <x v="2"/>
    <x v="7"/>
    <x v="3"/>
    <s v="PRODID 4"/>
    <s v="PRODTYPE 4"/>
    <s v="PRODMKT 1"/>
    <n v="8989"/>
    <n v="5663.07"/>
    <x v="2"/>
    <n v="8359.7699999999986"/>
    <n v="8359.7699999999986"/>
    <s v="SHIP REGION 6"/>
    <n v="629.23000000000138"/>
    <n v="2696.6999999999989"/>
    <n v="8989"/>
  </r>
  <r>
    <n v="553"/>
    <s v="CUSTID 23"/>
    <x v="3"/>
    <x v="0"/>
    <x v="5"/>
    <x v="4"/>
    <s v="PRODID 12"/>
    <s v="PRODTYPE 3"/>
    <s v="PRODMKT 5"/>
    <n v="23078"/>
    <n v="14769.92"/>
    <x v="3"/>
    <n v="20077.86"/>
    <n v="60233.58"/>
    <s v="SHIP REGION 7"/>
    <n v="9000.4199999999983"/>
    <n v="15923.820000000002"/>
    <n v="69234"/>
  </r>
  <r>
    <n v="554"/>
    <s v="CUSTID 81"/>
    <x v="0"/>
    <x v="1"/>
    <x v="4"/>
    <x v="4"/>
    <s v="PRODID 20"/>
    <s v="PRODTYPE 4"/>
    <s v="PRODMKT 2"/>
    <n v="12004"/>
    <n v="8042.68"/>
    <x v="1"/>
    <n v="11163.72"/>
    <n v="100473.48"/>
    <s v="SHIP REGION 7"/>
    <n v="7562.5200000000059"/>
    <n v="28089.359999999993"/>
    <n v="108036"/>
  </r>
  <r>
    <n v="555"/>
    <s v="CUSTID 30"/>
    <x v="2"/>
    <x v="4"/>
    <x v="7"/>
    <x v="4"/>
    <s v="PRODID 13"/>
    <s v="PRODTYPE 4"/>
    <s v="PRODMKT 7"/>
    <n v="4269"/>
    <n v="2561.4"/>
    <x v="2"/>
    <n v="3842.1"/>
    <n v="3842.1"/>
    <s v="SHIP REGION 7"/>
    <n v="426.90000000000009"/>
    <n v="1280.6999999999998"/>
    <n v="4269"/>
  </r>
  <r>
    <n v="556"/>
    <s v="CUSTID 98"/>
    <x v="0"/>
    <x v="1"/>
    <x v="1"/>
    <x v="1"/>
    <s v="PRODID 14"/>
    <s v="PRODTYPE 1"/>
    <s v="PRODMKT 3"/>
    <n v="24110"/>
    <n v="16153.7"/>
    <x v="8"/>
    <n v="20975.7"/>
    <n v="125854.20000000001"/>
    <s v="SHIP REGION 1"/>
    <n v="18805.799999999996"/>
    <n v="28932"/>
    <n v="144660"/>
  </r>
  <r>
    <n v="557"/>
    <s v="CUSTID 104"/>
    <x v="1"/>
    <x v="1"/>
    <x v="7"/>
    <x v="1"/>
    <s v="PRODID 5"/>
    <s v="PRODTYPE 3"/>
    <s v="PRODMKT 3"/>
    <n v="16064"/>
    <n v="10762.88"/>
    <x v="2"/>
    <n v="15260.8"/>
    <n v="15260.8"/>
    <s v="SHIP REGION 5"/>
    <n v="803.20000000000073"/>
    <n v="4497.92"/>
    <n v="16064"/>
  </r>
  <r>
    <n v="558"/>
    <s v="CUSTID 114"/>
    <x v="2"/>
    <x v="0"/>
    <x v="4"/>
    <x v="4"/>
    <s v="PRODID 17"/>
    <s v="PRODTYPE 1"/>
    <s v="PRODMKT 3"/>
    <n v="18971"/>
    <n v="11762.02"/>
    <x v="3"/>
    <n v="18212.16"/>
    <n v="54636.479999999996"/>
    <s v="SHIP REGION 6"/>
    <n v="2276.5200000000004"/>
    <n v="19350.419999999998"/>
    <n v="56913"/>
  </r>
  <r>
    <n v="559"/>
    <s v="CUSTID 140"/>
    <x v="1"/>
    <x v="3"/>
    <x v="4"/>
    <x v="2"/>
    <s v="PRODID 8"/>
    <s v="PRODTYPE 3"/>
    <s v="PRODMKT 4"/>
    <n v="2135"/>
    <n v="1174.25"/>
    <x v="5"/>
    <n v="1878.8"/>
    <n v="3757.6"/>
    <s v="SHIP REGION 2"/>
    <n v="512.40000000000009"/>
    <n v="1409.1"/>
    <n v="4270"/>
  </r>
  <r>
    <n v="560"/>
    <s v="CUSTID 173"/>
    <x v="3"/>
    <x v="4"/>
    <x v="5"/>
    <x v="2"/>
    <s v="PRODID 12"/>
    <s v="PRODTYPE 3"/>
    <s v="PRODMKT 5"/>
    <n v="23078"/>
    <n v="14769.92"/>
    <x v="7"/>
    <n v="20308.64"/>
    <n v="142160.47999999998"/>
    <s v="SHIP REGION 3"/>
    <n v="19385.520000000004"/>
    <n v="38771.039999999994"/>
    <n v="161546"/>
  </r>
  <r>
    <n v="561"/>
    <s v="CUSTID 190"/>
    <x v="4"/>
    <x v="4"/>
    <x v="5"/>
    <x v="2"/>
    <s v="PRODID 6"/>
    <s v="PRODTYPE 1"/>
    <s v="PRODMKT 1"/>
    <n v="20386"/>
    <n v="14270.2"/>
    <x v="6"/>
    <n v="20182.14"/>
    <n v="80728.56"/>
    <s v="SHIP REGION 7"/>
    <n v="815.44000000000233"/>
    <n v="23647.759999999995"/>
    <n v="81544"/>
  </r>
  <r>
    <n v="562"/>
    <s v="CUSTID 66"/>
    <x v="1"/>
    <x v="1"/>
    <x v="3"/>
    <x v="2"/>
    <s v="PRODID 5"/>
    <s v="PRODTYPE 3"/>
    <s v="PRODMKT 3"/>
    <n v="16064"/>
    <n v="10762.88"/>
    <x v="8"/>
    <n v="14778.880000000001"/>
    <n v="88673.279999999999"/>
    <s v="SHIP REGION 1"/>
    <n v="7710.7199999999939"/>
    <n v="24096.000000000011"/>
    <n v="96384"/>
  </r>
  <r>
    <n v="563"/>
    <s v="CUSTID 96"/>
    <x v="3"/>
    <x v="2"/>
    <x v="1"/>
    <x v="3"/>
    <s v="PRODID 2"/>
    <s v="PRODTYPE 1"/>
    <s v="PRODMKT 1"/>
    <n v="11568"/>
    <n v="8097.6"/>
    <x v="7"/>
    <n v="10064.16"/>
    <n v="70449.119999999995"/>
    <s v="SHIP REGION 3"/>
    <n v="10526.880000000001"/>
    <n v="13765.919999999996"/>
    <n v="80976"/>
  </r>
  <r>
    <n v="564"/>
    <s v="CUSTID 128"/>
    <x v="1"/>
    <x v="1"/>
    <x v="1"/>
    <x v="2"/>
    <s v="PRODID 7"/>
    <s v="PRODTYPE 1"/>
    <s v="PRODMKT 4"/>
    <n v="19568"/>
    <n v="12327.84"/>
    <x v="1"/>
    <n v="17415.52"/>
    <n v="156739.68"/>
    <s v="SHIP REGION 1"/>
    <n v="19372.319999999996"/>
    <n v="45789.120000000003"/>
    <n v="176112"/>
  </r>
  <r>
    <n v="565"/>
    <s v="CUSTID 41"/>
    <x v="3"/>
    <x v="2"/>
    <x v="3"/>
    <x v="1"/>
    <s v="PRODID 17"/>
    <s v="PRODTYPE 1"/>
    <s v="PRODMKT 3"/>
    <n v="18971"/>
    <n v="11762.02"/>
    <x v="8"/>
    <n v="16694.48"/>
    <n v="100166.88"/>
    <s v="SHIP REGION 2"/>
    <n v="13659.120000000003"/>
    <n v="29594.759999999995"/>
    <n v="113826"/>
  </r>
  <r>
    <n v="566"/>
    <s v="CUSTID 47"/>
    <x v="2"/>
    <x v="1"/>
    <x v="1"/>
    <x v="3"/>
    <s v="PRODID 16"/>
    <s v="PRODTYPE 2"/>
    <s v="PRODMKT 3"/>
    <n v="13223"/>
    <n v="8991.64"/>
    <x v="0"/>
    <n v="12694.08"/>
    <n v="101552.64"/>
    <s v="SHIP REGION 2"/>
    <n v="4231.3600000000006"/>
    <n v="29619.520000000004"/>
    <n v="105784"/>
  </r>
  <r>
    <n v="567"/>
    <s v="CUSTID 144"/>
    <x v="4"/>
    <x v="4"/>
    <x v="2"/>
    <x v="4"/>
    <s v="PRODID 15"/>
    <s v="PRODTYPE 4"/>
    <s v="PRODMKT 5"/>
    <n v="10590"/>
    <n v="6671.7"/>
    <x v="6"/>
    <n v="9742.8000000000011"/>
    <n v="38971.200000000004"/>
    <s v="SHIP REGION 3"/>
    <n v="3388.7999999999956"/>
    <n v="12284.400000000005"/>
    <n v="42360"/>
  </r>
  <r>
    <n v="568"/>
    <s v="CUSTID 130"/>
    <x v="1"/>
    <x v="2"/>
    <x v="2"/>
    <x v="1"/>
    <s v="PRODID 10"/>
    <s v="PRODTYPE 2"/>
    <s v="PRODMKT 3"/>
    <n v="6690"/>
    <n v="4080.9"/>
    <x v="8"/>
    <n v="6623.1"/>
    <n v="39738.600000000006"/>
    <s v="SHIP REGION 4"/>
    <n v="401.39999999999782"/>
    <n v="15253.2"/>
    <n v="40140"/>
  </r>
  <r>
    <n v="569"/>
    <s v="CUSTID 181"/>
    <x v="0"/>
    <x v="1"/>
    <x v="3"/>
    <x v="2"/>
    <s v="PRODID 14"/>
    <s v="PRODTYPE 1"/>
    <s v="PRODMKT 3"/>
    <n v="24110"/>
    <n v="16153.7"/>
    <x v="4"/>
    <n v="21699"/>
    <n v="108495"/>
    <s v="SHIP REGION 5"/>
    <n v="12055"/>
    <n v="27726.499999999996"/>
    <n v="120550"/>
  </r>
  <r>
    <n v="570"/>
    <s v="CUSTID 108"/>
    <x v="4"/>
    <x v="4"/>
    <x v="3"/>
    <x v="3"/>
    <s v="PRODID 2"/>
    <s v="PRODTYPE 1"/>
    <s v="PRODMKT 1"/>
    <n v="11568"/>
    <n v="8097.6"/>
    <x v="8"/>
    <n v="10873.92"/>
    <n v="65243.520000000004"/>
    <s v="SHIP REGION 1"/>
    <n v="4164.4799999999996"/>
    <n v="16657.919999999998"/>
    <n v="69408"/>
  </r>
  <r>
    <n v="571"/>
    <s v="CUSTID 177"/>
    <x v="2"/>
    <x v="4"/>
    <x v="7"/>
    <x v="1"/>
    <s v="PRODID 7"/>
    <s v="PRODTYPE 1"/>
    <s v="PRODMKT 4"/>
    <n v="19568"/>
    <n v="12327.84"/>
    <x v="5"/>
    <n v="17611.2"/>
    <n v="35222.400000000001"/>
    <s v="SHIP REGION 4"/>
    <n v="3913.5999999999985"/>
    <n v="10566.720000000001"/>
    <n v="39136"/>
  </r>
  <r>
    <n v="572"/>
    <s v="CUSTID 39"/>
    <x v="4"/>
    <x v="3"/>
    <x v="1"/>
    <x v="2"/>
    <s v="PRODID 4"/>
    <s v="PRODTYPE 4"/>
    <s v="PRODMKT 1"/>
    <n v="8989"/>
    <n v="5663.07"/>
    <x v="6"/>
    <n v="8809.2199999999993"/>
    <n v="35236.879999999997"/>
    <s v="SHIP REGION 7"/>
    <n v="719.12000000000262"/>
    <n v="12584.599999999999"/>
    <n v="35956"/>
  </r>
  <r>
    <n v="573"/>
    <s v="CUSTID 150"/>
    <x v="2"/>
    <x v="1"/>
    <x v="2"/>
    <x v="4"/>
    <s v="PRODID 17"/>
    <s v="PRODTYPE 1"/>
    <s v="PRODMKT 3"/>
    <n v="18971"/>
    <n v="11762.02"/>
    <x v="2"/>
    <n v="17453.32"/>
    <n v="17453.32"/>
    <s v="SHIP REGION 1"/>
    <n v="1517.6800000000003"/>
    <n v="5691.2999999999993"/>
    <n v="18971"/>
  </r>
  <r>
    <n v="574"/>
    <s v="CUSTID 92"/>
    <x v="3"/>
    <x v="4"/>
    <x v="7"/>
    <x v="2"/>
    <s v="PRODID 15"/>
    <s v="PRODTYPE 4"/>
    <s v="PRODMKT 5"/>
    <n v="10590"/>
    <n v="6671.7"/>
    <x v="0"/>
    <n v="9636.9"/>
    <n v="77095.199999999997"/>
    <s v="SHIP REGION 8"/>
    <n v="7624.8000000000029"/>
    <n v="23721.599999999999"/>
    <n v="84720"/>
  </r>
  <r>
    <n v="575"/>
    <s v="CUSTID 75"/>
    <x v="2"/>
    <x v="3"/>
    <x v="1"/>
    <x v="1"/>
    <s v="PRODID 2"/>
    <s v="PRODTYPE 1"/>
    <s v="PRODMKT 1"/>
    <n v="11568"/>
    <n v="8097.6"/>
    <x v="2"/>
    <n v="9948.48"/>
    <n v="9948.48"/>
    <s v="SHIP REGION 8"/>
    <n v="1619.5200000000004"/>
    <n v="1850.8799999999992"/>
    <n v="11568"/>
  </r>
  <r>
    <n v="576"/>
    <s v="CUSTID 112"/>
    <x v="3"/>
    <x v="0"/>
    <x v="5"/>
    <x v="1"/>
    <s v="PRODID 9"/>
    <s v="PRODTYPE 2"/>
    <s v="PRODMKT 5"/>
    <n v="3263"/>
    <n v="2186.21"/>
    <x v="7"/>
    <n v="2773.5499999999997"/>
    <n v="19414.849999999999"/>
    <s v="SHIP REGION 3"/>
    <n v="3426.1500000000019"/>
    <n v="4111.3799999999974"/>
    <n v="22841"/>
  </r>
  <r>
    <n v="577"/>
    <s v="CUSTID 90"/>
    <x v="1"/>
    <x v="0"/>
    <x v="6"/>
    <x v="2"/>
    <s v="PRODID 16"/>
    <s v="PRODTYPE 2"/>
    <s v="PRODMKT 3"/>
    <n v="13223"/>
    <n v="8991.64"/>
    <x v="7"/>
    <n v="12958.539999999999"/>
    <n v="90709.78"/>
    <s v="SHIP REGION 2"/>
    <n v="1851.2200000000066"/>
    <n v="27768.299999999996"/>
    <n v="92561"/>
  </r>
  <r>
    <n v="578"/>
    <s v="CUSTID 24"/>
    <x v="3"/>
    <x v="2"/>
    <x v="5"/>
    <x v="1"/>
    <s v="PRODID 9"/>
    <s v="PRODTYPE 2"/>
    <s v="PRODMKT 5"/>
    <n v="3263"/>
    <n v="2186.21"/>
    <x v="2"/>
    <n v="3230.37"/>
    <n v="3230.37"/>
    <s v="SHIP REGION 3"/>
    <n v="32.630000000000109"/>
    <n v="1044.1599999999999"/>
    <n v="3263"/>
  </r>
  <r>
    <n v="579"/>
    <s v="CUSTID 6"/>
    <x v="1"/>
    <x v="1"/>
    <x v="0"/>
    <x v="3"/>
    <s v="PRODID 2"/>
    <s v="PRODTYPE 1"/>
    <s v="PRODMKT 1"/>
    <n v="11568"/>
    <n v="8097.6"/>
    <x v="7"/>
    <n v="9832.7999999999993"/>
    <n v="68829.599999999991"/>
    <s v="SHIP REGION 4"/>
    <n v="12146.400000000005"/>
    <n v="12146.399999999992"/>
    <n v="80976"/>
  </r>
  <r>
    <n v="580"/>
    <s v="CUSTID 135"/>
    <x v="1"/>
    <x v="1"/>
    <x v="7"/>
    <x v="3"/>
    <s v="PRODID 6"/>
    <s v="PRODTYPE 1"/>
    <s v="PRODMKT 1"/>
    <n v="20386"/>
    <n v="14270.2"/>
    <x v="8"/>
    <n v="17735.82"/>
    <n v="106414.92"/>
    <s v="SHIP REGION 7"/>
    <n v="15901.080000000002"/>
    <n v="20793.719999999994"/>
    <n v="122316"/>
  </r>
  <r>
    <n v="581"/>
    <s v="CUSTID 118"/>
    <x v="0"/>
    <x v="4"/>
    <x v="2"/>
    <x v="3"/>
    <s v="PRODID 8"/>
    <s v="PRODTYPE 3"/>
    <s v="PRODMKT 4"/>
    <n v="2135"/>
    <n v="1174.25"/>
    <x v="5"/>
    <n v="2006.8999999999999"/>
    <n v="4013.7999999999997"/>
    <s v="SHIP REGION 4"/>
    <n v="256.20000000000027"/>
    <n v="1665.2999999999997"/>
    <n v="4270"/>
  </r>
  <r>
    <n v="582"/>
    <s v="CUSTID 112"/>
    <x v="3"/>
    <x v="0"/>
    <x v="5"/>
    <x v="4"/>
    <s v="PRODID 13"/>
    <s v="PRODTYPE 4"/>
    <s v="PRODMKT 7"/>
    <n v="4269"/>
    <n v="2561.4"/>
    <x v="5"/>
    <n v="3927.48"/>
    <n v="7854.96"/>
    <s v="SHIP REGION 4"/>
    <n v="683.04"/>
    <n v="2732.16"/>
    <n v="8538"/>
  </r>
  <r>
    <n v="583"/>
    <s v="CUSTID 145"/>
    <x v="2"/>
    <x v="0"/>
    <x v="6"/>
    <x v="3"/>
    <s v="PRODID 3"/>
    <s v="PRODTYPE 2"/>
    <s v="PRODMKT 2"/>
    <n v="22050"/>
    <n v="15435"/>
    <x v="2"/>
    <n v="19404"/>
    <n v="19404"/>
    <s v="SHIP REGION 7"/>
    <n v="2646"/>
    <n v="3969"/>
    <n v="22050"/>
  </r>
  <r>
    <n v="584"/>
    <s v="CUSTID 10"/>
    <x v="2"/>
    <x v="2"/>
    <x v="2"/>
    <x v="1"/>
    <s v="PRODID 17"/>
    <s v="PRODTYPE 1"/>
    <s v="PRODMKT 3"/>
    <n v="18971"/>
    <n v="11762.02"/>
    <x v="3"/>
    <n v="18781.29"/>
    <n v="56343.87"/>
    <s v="SHIP REGION 7"/>
    <n v="569.12999999999738"/>
    <n v="21057.81"/>
    <n v="56913"/>
  </r>
  <r>
    <n v="585"/>
    <s v="CUSTID 2"/>
    <x v="3"/>
    <x v="2"/>
    <x v="3"/>
    <x v="4"/>
    <s v="PRODID 14"/>
    <s v="PRODTYPE 1"/>
    <s v="PRODMKT 3"/>
    <n v="24110"/>
    <n v="16153.7"/>
    <x v="6"/>
    <n v="23868.9"/>
    <n v="95475.6"/>
    <s v="SHIP REGION 1"/>
    <n v="964.39999999999418"/>
    <n v="30860.800000000003"/>
    <n v="96440"/>
  </r>
  <r>
    <n v="586"/>
    <s v="CUSTID 103"/>
    <x v="3"/>
    <x v="4"/>
    <x v="0"/>
    <x v="4"/>
    <s v="PRODID 15"/>
    <s v="PRODTYPE 4"/>
    <s v="PRODMKT 5"/>
    <n v="10590"/>
    <n v="6671.7"/>
    <x v="1"/>
    <n v="9213.2999999999993"/>
    <n v="82919.7"/>
    <s v="SHIP REGION 4"/>
    <n v="12390.300000000007"/>
    <n v="22874.399999999994"/>
    <n v="95310"/>
  </r>
  <r>
    <n v="587"/>
    <s v="CUSTID 68"/>
    <x v="2"/>
    <x v="3"/>
    <x v="7"/>
    <x v="4"/>
    <s v="PRODID 6"/>
    <s v="PRODTYPE 1"/>
    <s v="PRODMKT 1"/>
    <n v="20386"/>
    <n v="14270.2"/>
    <x v="3"/>
    <n v="17939.68"/>
    <n v="53819.040000000001"/>
    <s v="SHIP REGION 8"/>
    <n v="7338.9599999999991"/>
    <n v="11008.439999999999"/>
    <n v="61158"/>
  </r>
  <r>
    <n v="588"/>
    <s v="CUSTID 164"/>
    <x v="0"/>
    <x v="1"/>
    <x v="2"/>
    <x v="2"/>
    <s v="PRODID 20"/>
    <s v="PRODTYPE 4"/>
    <s v="PRODMKT 2"/>
    <n v="12004"/>
    <n v="8042.68"/>
    <x v="4"/>
    <n v="11403.8"/>
    <n v="57019"/>
    <s v="SHIP REGION 6"/>
    <n v="3001.0000000000036"/>
    <n v="16805.599999999995"/>
    <n v="60020"/>
  </r>
  <r>
    <n v="589"/>
    <s v="CUSTID 15"/>
    <x v="0"/>
    <x v="0"/>
    <x v="2"/>
    <x v="3"/>
    <s v="PRODID 3"/>
    <s v="PRODTYPE 2"/>
    <s v="PRODMKT 2"/>
    <n v="22050"/>
    <n v="15435"/>
    <x v="5"/>
    <n v="18742.5"/>
    <n v="37485"/>
    <s v="SHIP REGION 8"/>
    <n v="6615"/>
    <n v="6615"/>
    <n v="44100"/>
  </r>
  <r>
    <n v="590"/>
    <s v="CUSTID 104"/>
    <x v="1"/>
    <x v="1"/>
    <x v="7"/>
    <x v="4"/>
    <s v="PRODID 17"/>
    <s v="PRODTYPE 1"/>
    <s v="PRODMKT 3"/>
    <n v="18971"/>
    <n v="11762.02"/>
    <x v="1"/>
    <n v="17073.900000000001"/>
    <n v="153665.1"/>
    <s v="SHIP REGION 3"/>
    <n v="17073.899999999987"/>
    <n v="47806.920000000013"/>
    <n v="170739"/>
  </r>
  <r>
    <n v="591"/>
    <s v="CUSTID 69"/>
    <x v="0"/>
    <x v="2"/>
    <x v="0"/>
    <x v="4"/>
    <s v="PRODID 11"/>
    <s v="PRODTYPE 1"/>
    <s v="PRODMKT 4"/>
    <n v="21670"/>
    <n v="15169"/>
    <x v="0"/>
    <n v="21453.3"/>
    <n v="171626.4"/>
    <s v="SHIP REGION 5"/>
    <n v="1733.6000000000058"/>
    <n v="50274.399999999994"/>
    <n v="173360"/>
  </r>
  <r>
    <n v="592"/>
    <s v="CUSTID 148"/>
    <x v="1"/>
    <x v="2"/>
    <x v="0"/>
    <x v="2"/>
    <s v="PRODID 13"/>
    <s v="PRODTYPE 4"/>
    <s v="PRODMKT 7"/>
    <n v="4269"/>
    <n v="2561.4"/>
    <x v="8"/>
    <n v="3756.72"/>
    <n v="22540.32"/>
    <s v="SHIP REGION 2"/>
    <n v="3073.6800000000012"/>
    <n v="7171.9199999999983"/>
    <n v="25614"/>
  </r>
  <r>
    <n v="593"/>
    <s v="CUSTID 164"/>
    <x v="0"/>
    <x v="1"/>
    <x v="2"/>
    <x v="2"/>
    <s v="PRODID 2"/>
    <s v="PRODTYPE 1"/>
    <s v="PRODMKT 1"/>
    <n v="11568"/>
    <n v="8097.6"/>
    <x v="6"/>
    <n v="10064.16"/>
    <n v="40256.639999999999"/>
    <s v="SHIP REGION 2"/>
    <n v="6015.3600000000006"/>
    <n v="7866.239999999998"/>
    <n v="46272"/>
  </r>
  <r>
    <n v="594"/>
    <s v="CUSTID 2"/>
    <x v="3"/>
    <x v="2"/>
    <x v="3"/>
    <x v="3"/>
    <s v="PRODID 6"/>
    <s v="PRODTYPE 1"/>
    <s v="PRODMKT 1"/>
    <n v="20386"/>
    <n v="14270.2"/>
    <x v="0"/>
    <n v="17328.099999999999"/>
    <n v="138624.79999999999"/>
    <s v="SHIP REGION 4"/>
    <n v="24463.200000000012"/>
    <n v="24463.199999999983"/>
    <n v="163088"/>
  </r>
  <r>
    <n v="595"/>
    <s v="CUSTID 97"/>
    <x v="2"/>
    <x v="4"/>
    <x v="0"/>
    <x v="1"/>
    <s v="PRODID 15"/>
    <s v="PRODTYPE 4"/>
    <s v="PRODMKT 5"/>
    <n v="10590"/>
    <n v="6671.7"/>
    <x v="0"/>
    <n v="9425.1"/>
    <n v="75400.800000000003"/>
    <s v="SHIP REGION 7"/>
    <n v="9319.1999999999971"/>
    <n v="22027.200000000004"/>
    <n v="84720"/>
  </r>
  <r>
    <n v="596"/>
    <s v="CUSTID 124"/>
    <x v="4"/>
    <x v="0"/>
    <x v="1"/>
    <x v="1"/>
    <s v="PRODID 5"/>
    <s v="PRODTYPE 3"/>
    <s v="PRODMKT 3"/>
    <n v="16064"/>
    <n v="10762.88"/>
    <x v="4"/>
    <n v="15903.36"/>
    <n v="79516.800000000003"/>
    <s v="SHIP REGION 3"/>
    <n v="803.19999999999709"/>
    <n v="25702.400000000009"/>
    <n v="80320"/>
  </r>
  <r>
    <n v="597"/>
    <s v="CUSTID 8"/>
    <x v="1"/>
    <x v="2"/>
    <x v="5"/>
    <x v="4"/>
    <s v="PRODID 2"/>
    <s v="PRODTYPE 1"/>
    <s v="PRODMKT 1"/>
    <n v="11568"/>
    <n v="8097.6"/>
    <x v="1"/>
    <n v="11336.64"/>
    <n v="102029.75999999999"/>
    <s v="SHIP REGION 2"/>
    <n v="2082.2400000000052"/>
    <n v="29151.359999999993"/>
    <n v="104112"/>
  </r>
  <r>
    <n v="598"/>
    <s v="CUSTID 177"/>
    <x v="2"/>
    <x v="4"/>
    <x v="7"/>
    <x v="4"/>
    <s v="PRODID 14"/>
    <s v="PRODTYPE 1"/>
    <s v="PRODMKT 3"/>
    <n v="24110"/>
    <n v="16153.7"/>
    <x v="7"/>
    <n v="21699"/>
    <n v="151893"/>
    <s v="SHIP REGION 3"/>
    <n v="16877"/>
    <n v="38817.099999999991"/>
    <n v="168770"/>
  </r>
  <r>
    <n v="599"/>
    <s v="CUSTID 160"/>
    <x v="1"/>
    <x v="0"/>
    <x v="1"/>
    <x v="4"/>
    <s v="PRODID 17"/>
    <s v="PRODTYPE 1"/>
    <s v="PRODMKT 3"/>
    <n v="18971"/>
    <n v="11762.02"/>
    <x v="2"/>
    <n v="18591.579999999998"/>
    <n v="18591.579999999998"/>
    <s v="SHIP REGION 7"/>
    <n v="379.42000000000189"/>
    <n v="6829.5599999999977"/>
    <n v="18971"/>
  </r>
  <r>
    <n v="600"/>
    <s v="CUSTID 109"/>
    <x v="2"/>
    <x v="0"/>
    <x v="4"/>
    <x v="4"/>
    <s v="PRODID 19"/>
    <s v="PRODTYPE 1"/>
    <s v="PRODMKT 4"/>
    <n v="9526"/>
    <n v="6572.94"/>
    <x v="5"/>
    <n v="9049.6999999999989"/>
    <n v="18099.399999999998"/>
    <s v="SHIP REGION 2"/>
    <n v="952.60000000000218"/>
    <n v="4953.5199999999986"/>
    <n v="19052"/>
  </r>
  <r>
    <n v="601"/>
    <s v="CUSTID 42"/>
    <x v="0"/>
    <x v="4"/>
    <x v="4"/>
    <x v="3"/>
    <s v="PRODID 18"/>
    <s v="PRODTYPE 4"/>
    <s v="PRODMKT 5"/>
    <n v="24315"/>
    <n v="14589"/>
    <x v="8"/>
    <n v="24071.85"/>
    <n v="144431.09999999998"/>
    <s v="SHIP REGION 7"/>
    <n v="1458.9000000000087"/>
    <n v="56897.099999999991"/>
    <n v="145890"/>
  </r>
  <r>
    <n v="602"/>
    <s v="CUSTID 42"/>
    <x v="0"/>
    <x v="4"/>
    <x v="4"/>
    <x v="2"/>
    <s v="PRODID 8"/>
    <s v="PRODTYPE 3"/>
    <s v="PRODMKT 4"/>
    <n v="2135"/>
    <n v="1174.25"/>
    <x v="5"/>
    <n v="1921.5"/>
    <n v="3843"/>
    <s v="SHIP REGION 8"/>
    <n v="427"/>
    <n v="1494.5"/>
    <n v="4270"/>
  </r>
  <r>
    <n v="603"/>
    <s v="CUSTID 42"/>
    <x v="0"/>
    <x v="4"/>
    <x v="4"/>
    <x v="1"/>
    <s v="PRODID 15"/>
    <s v="PRODTYPE 4"/>
    <s v="PRODMKT 5"/>
    <n v="10590"/>
    <n v="6671.7"/>
    <x v="1"/>
    <n v="9531"/>
    <n v="85779"/>
    <s v="SHIP REGION 1"/>
    <n v="9531"/>
    <n v="25733.7"/>
    <n v="95310"/>
  </r>
  <r>
    <n v="604"/>
    <s v="CUSTID 50"/>
    <x v="0"/>
    <x v="2"/>
    <x v="0"/>
    <x v="2"/>
    <s v="PRODID 17"/>
    <s v="PRODTYPE 1"/>
    <s v="PRODMKT 3"/>
    <n v="18971"/>
    <n v="11762.02"/>
    <x v="7"/>
    <n v="17453.32"/>
    <n v="122173.23999999999"/>
    <s v="SHIP REGION 8"/>
    <n v="10623.760000000002"/>
    <n v="39839.099999999991"/>
    <n v="132797"/>
  </r>
  <r>
    <n v="605"/>
    <s v="CUSTID 113"/>
    <x v="0"/>
    <x v="4"/>
    <x v="3"/>
    <x v="3"/>
    <s v="PRODID 5"/>
    <s v="PRODTYPE 3"/>
    <s v="PRODMKT 3"/>
    <n v="16064"/>
    <n v="10762.88"/>
    <x v="4"/>
    <n v="14778.880000000001"/>
    <n v="73894.400000000009"/>
    <s v="SHIP REGION 5"/>
    <n v="6425.5999999999949"/>
    <n v="20080.000000000007"/>
    <n v="80320"/>
  </r>
  <r>
    <n v="606"/>
    <s v="CUSTID 24"/>
    <x v="3"/>
    <x v="2"/>
    <x v="5"/>
    <x v="1"/>
    <s v="PRODID 14"/>
    <s v="PRODTYPE 1"/>
    <s v="PRODMKT 3"/>
    <n v="24110"/>
    <n v="16153.7"/>
    <x v="8"/>
    <n v="23386.7"/>
    <n v="140320.20000000001"/>
    <s v="SHIP REGION 4"/>
    <n v="4339.7999999999956"/>
    <n v="43398"/>
    <n v="144660"/>
  </r>
  <r>
    <n v="607"/>
    <s v="CUSTID 165"/>
    <x v="4"/>
    <x v="2"/>
    <x v="6"/>
    <x v="2"/>
    <s v="PRODID 2"/>
    <s v="PRODTYPE 1"/>
    <s v="PRODMKT 1"/>
    <n v="11568"/>
    <n v="8097.6"/>
    <x v="3"/>
    <n v="10642.560000000001"/>
    <n v="31927.680000000004"/>
    <s v="SHIP REGION 1"/>
    <n v="2776.3199999999961"/>
    <n v="7634.8800000000028"/>
    <n v="34704"/>
  </r>
  <r>
    <n v="608"/>
    <s v="CUSTID 151"/>
    <x v="3"/>
    <x v="4"/>
    <x v="2"/>
    <x v="3"/>
    <s v="PRODID 18"/>
    <s v="PRODTYPE 4"/>
    <s v="PRODMKT 5"/>
    <n v="24315"/>
    <n v="14589"/>
    <x v="8"/>
    <n v="20910.900000000001"/>
    <n v="125465.40000000001"/>
    <s v="SHIP REGION 6"/>
    <n v="20424.599999999991"/>
    <n v="37931.400000000009"/>
    <n v="145890"/>
  </r>
  <r>
    <n v="609"/>
    <s v="CUSTID 165"/>
    <x v="4"/>
    <x v="2"/>
    <x v="6"/>
    <x v="4"/>
    <s v="PRODID 14"/>
    <s v="PRODTYPE 1"/>
    <s v="PRODMKT 3"/>
    <n v="24110"/>
    <n v="16153.7"/>
    <x v="1"/>
    <n v="22422.3"/>
    <n v="201800.69999999998"/>
    <s v="SHIP REGION 3"/>
    <n v="15189.300000000007"/>
    <n v="56417.399999999987"/>
    <n v="216990"/>
  </r>
  <r>
    <n v="610"/>
    <s v="CUSTID 91"/>
    <x v="1"/>
    <x v="3"/>
    <x v="7"/>
    <x v="4"/>
    <s v="PRODID 7"/>
    <s v="PRODTYPE 1"/>
    <s v="PRODMKT 4"/>
    <n v="19568"/>
    <n v="12327.84"/>
    <x v="1"/>
    <n v="17024.16"/>
    <n v="153217.44"/>
    <s v="SHIP REGION 3"/>
    <n v="22894.560000000001"/>
    <n v="42266.879999999997"/>
    <n v="176112"/>
  </r>
  <r>
    <n v="611"/>
    <s v="CUSTID 27"/>
    <x v="4"/>
    <x v="4"/>
    <x v="4"/>
    <x v="4"/>
    <s v="PRODID 4"/>
    <s v="PRODTYPE 4"/>
    <s v="PRODMKT 1"/>
    <n v="8989"/>
    <n v="5663.07"/>
    <x v="3"/>
    <n v="8000.21"/>
    <n v="24000.63"/>
    <s v="SHIP REGION 6"/>
    <n v="2966.37"/>
    <n v="7011.420000000001"/>
    <n v="26967"/>
  </r>
  <r>
    <n v="612"/>
    <s v="CUSTID 33"/>
    <x v="4"/>
    <x v="4"/>
    <x v="0"/>
    <x v="1"/>
    <s v="PRODID 11"/>
    <s v="PRODTYPE 1"/>
    <s v="PRODMKT 4"/>
    <n v="21670"/>
    <n v="15169"/>
    <x v="2"/>
    <n v="20586.5"/>
    <n v="20586.5"/>
    <s v="SHIP REGION 2"/>
    <n v="1083.5"/>
    <n v="5417.5"/>
    <n v="21670"/>
  </r>
  <r>
    <n v="613"/>
    <s v="CUSTID 14"/>
    <x v="0"/>
    <x v="3"/>
    <x v="3"/>
    <x v="1"/>
    <s v="PRODID 11"/>
    <s v="PRODTYPE 1"/>
    <s v="PRODMKT 4"/>
    <n v="21670"/>
    <n v="15169"/>
    <x v="2"/>
    <n v="19503"/>
    <n v="19503"/>
    <s v="SHIP REGION 8"/>
    <n v="2167"/>
    <n v="4334"/>
    <n v="21670"/>
  </r>
  <r>
    <n v="614"/>
    <s v="CUSTID 1"/>
    <x v="1"/>
    <x v="1"/>
    <x v="6"/>
    <x v="1"/>
    <s v="PRODID 10"/>
    <s v="PRODTYPE 2"/>
    <s v="PRODMKT 3"/>
    <n v="6690"/>
    <n v="4080.9"/>
    <x v="0"/>
    <n v="6422.4"/>
    <n v="51379.199999999997"/>
    <s v="SHIP REGION 5"/>
    <n v="2140.8000000000029"/>
    <n v="18731.999999999996"/>
    <n v="53520"/>
  </r>
  <r>
    <n v="615"/>
    <s v="CUSTID 104"/>
    <x v="1"/>
    <x v="1"/>
    <x v="7"/>
    <x v="1"/>
    <s v="PRODID 6"/>
    <s v="PRODTYPE 1"/>
    <s v="PRODMKT 1"/>
    <n v="20386"/>
    <n v="14270.2"/>
    <x v="2"/>
    <n v="18958.98"/>
    <n v="18958.98"/>
    <s v="SHIP REGION 7"/>
    <n v="1427.0200000000004"/>
    <n v="4688.7799999999988"/>
    <n v="20386"/>
  </r>
  <r>
    <n v="616"/>
    <s v="CUSTID 13"/>
    <x v="4"/>
    <x v="2"/>
    <x v="1"/>
    <x v="4"/>
    <s v="PRODID 2"/>
    <s v="PRODTYPE 1"/>
    <s v="PRODMKT 1"/>
    <n v="11568"/>
    <n v="8097.6"/>
    <x v="8"/>
    <n v="9832.7999999999993"/>
    <n v="58996.799999999996"/>
    <s v="SHIP REGION 1"/>
    <n v="10411.200000000004"/>
    <n v="10411.199999999993"/>
    <n v="69408"/>
  </r>
  <r>
    <n v="617"/>
    <s v="CUSTID 157"/>
    <x v="4"/>
    <x v="2"/>
    <x v="4"/>
    <x v="1"/>
    <s v="PRODID 2"/>
    <s v="PRODTYPE 1"/>
    <s v="PRODMKT 1"/>
    <n v="11568"/>
    <n v="8097.6"/>
    <x v="7"/>
    <n v="10295.52"/>
    <n v="72068.639999999999"/>
    <s v="SHIP REGION 2"/>
    <n v="8907.3599999999969"/>
    <n v="15385.44"/>
    <n v="80976"/>
  </r>
  <r>
    <n v="618"/>
    <s v="CUSTID 177"/>
    <x v="2"/>
    <x v="4"/>
    <x v="7"/>
    <x v="1"/>
    <s v="PRODID 6"/>
    <s v="PRODTYPE 1"/>
    <s v="PRODMKT 1"/>
    <n v="20386"/>
    <n v="14270.2"/>
    <x v="5"/>
    <n v="17531.96"/>
    <n v="35063.919999999998"/>
    <s v="SHIP REGION 6"/>
    <n v="5708.0800000000017"/>
    <n v="6523.5199999999968"/>
    <n v="40772"/>
  </r>
  <r>
    <n v="619"/>
    <s v="CUSTID 69"/>
    <x v="0"/>
    <x v="2"/>
    <x v="0"/>
    <x v="1"/>
    <s v="PRODID 10"/>
    <s v="PRODTYPE 2"/>
    <s v="PRODMKT 3"/>
    <n v="6690"/>
    <n v="4080.9"/>
    <x v="2"/>
    <n v="6623.1"/>
    <n v="6623.1"/>
    <s v="SHIP REGION 1"/>
    <n v="66.899999999999636"/>
    <n v="2542.2000000000003"/>
    <n v="6690"/>
  </r>
  <r>
    <n v="620"/>
    <s v="CUSTID 96"/>
    <x v="3"/>
    <x v="2"/>
    <x v="1"/>
    <x v="2"/>
    <s v="PRODID 4"/>
    <s v="PRODTYPE 4"/>
    <s v="PRODMKT 1"/>
    <n v="8989"/>
    <n v="5663.07"/>
    <x v="2"/>
    <n v="8359.7699999999986"/>
    <n v="8359.7699999999986"/>
    <s v="SHIP REGION 2"/>
    <n v="629.23000000000138"/>
    <n v="2696.6999999999989"/>
    <n v="8989"/>
  </r>
  <r>
    <n v="621"/>
    <s v="CUSTID 10"/>
    <x v="2"/>
    <x v="2"/>
    <x v="2"/>
    <x v="2"/>
    <s v="PRODID 6"/>
    <s v="PRODTYPE 1"/>
    <s v="PRODMKT 1"/>
    <n v="20386"/>
    <n v="14270.2"/>
    <x v="1"/>
    <n v="19774.419999999998"/>
    <n v="177969.77999999997"/>
    <s v="SHIP REGION 6"/>
    <n v="5504.2200000000157"/>
    <n v="49537.979999999981"/>
    <n v="183474"/>
  </r>
  <r>
    <n v="622"/>
    <s v="CUSTID 190"/>
    <x v="4"/>
    <x v="4"/>
    <x v="5"/>
    <x v="3"/>
    <s v="PRODID 5"/>
    <s v="PRODTYPE 3"/>
    <s v="PRODMKT 3"/>
    <n v="16064"/>
    <n v="10762.88"/>
    <x v="0"/>
    <n v="15260.8"/>
    <n v="122086.39999999999"/>
    <s v="SHIP REGION 3"/>
    <n v="6425.6000000000058"/>
    <n v="35983.360000000001"/>
    <n v="128512"/>
  </r>
  <r>
    <n v="623"/>
    <s v="CUSTID 17"/>
    <x v="3"/>
    <x v="4"/>
    <x v="7"/>
    <x v="4"/>
    <s v="PRODID 8"/>
    <s v="PRODTYPE 3"/>
    <s v="PRODMKT 4"/>
    <n v="2135"/>
    <n v="1174.25"/>
    <x v="1"/>
    <n v="2006.8999999999999"/>
    <n v="18062.099999999999"/>
    <s v="SHIP REGION 8"/>
    <n v="1152.9000000000012"/>
    <n v="7493.8499999999985"/>
    <n v="19215"/>
  </r>
  <r>
    <n v="624"/>
    <s v="CUSTID 99"/>
    <x v="0"/>
    <x v="1"/>
    <x v="2"/>
    <x v="2"/>
    <s v="PRODID 5"/>
    <s v="PRODTYPE 3"/>
    <s v="PRODMKT 3"/>
    <n v="16064"/>
    <n v="10762.88"/>
    <x v="1"/>
    <n v="15100.16"/>
    <n v="135901.44"/>
    <s v="SHIP REGION 5"/>
    <n v="8674.5600000000013"/>
    <n v="39035.520000000004"/>
    <n v="144576"/>
  </r>
  <r>
    <n v="625"/>
    <s v="CUSTID 51"/>
    <x v="0"/>
    <x v="1"/>
    <x v="6"/>
    <x v="3"/>
    <s v="PRODID 10"/>
    <s v="PRODTYPE 2"/>
    <s v="PRODMKT 3"/>
    <n v="6690"/>
    <n v="4080.9"/>
    <x v="8"/>
    <n v="6288.5999999999995"/>
    <n v="37731.599999999999"/>
    <s v="SHIP REGION 1"/>
    <n v="2408.4000000000033"/>
    <n v="13246.199999999997"/>
    <n v="40140"/>
  </r>
  <r>
    <n v="626"/>
    <s v="CUSTID 66"/>
    <x v="1"/>
    <x v="1"/>
    <x v="3"/>
    <x v="2"/>
    <s v="PRODID 17"/>
    <s v="PRODTYPE 1"/>
    <s v="PRODMKT 3"/>
    <n v="18971"/>
    <n v="11762.02"/>
    <x v="1"/>
    <n v="17832.739999999998"/>
    <n v="160494.65999999997"/>
    <s v="SHIP REGION 8"/>
    <n v="10244.340000000018"/>
    <n v="54636.479999999981"/>
    <n v="170739"/>
  </r>
  <r>
    <n v="627"/>
    <s v="CUSTID 7"/>
    <x v="4"/>
    <x v="4"/>
    <x v="3"/>
    <x v="3"/>
    <s v="PRODID 4"/>
    <s v="PRODTYPE 4"/>
    <s v="PRODMKT 1"/>
    <n v="8989"/>
    <n v="5663.07"/>
    <x v="3"/>
    <n v="7640.65"/>
    <n v="22921.949999999997"/>
    <s v="SHIP REGION 3"/>
    <n v="4045.0500000000011"/>
    <n v="5932.74"/>
    <n v="26967"/>
  </r>
  <r>
    <n v="628"/>
    <s v="CUSTID 36"/>
    <x v="0"/>
    <x v="4"/>
    <x v="3"/>
    <x v="2"/>
    <s v="PRODID 19"/>
    <s v="PRODTYPE 1"/>
    <s v="PRODMKT 4"/>
    <n v="9526"/>
    <n v="6572.94"/>
    <x v="8"/>
    <n v="9240.2199999999993"/>
    <n v="55441.319999999992"/>
    <s v="SHIP REGION 2"/>
    <n v="1714.6800000000039"/>
    <n v="16003.679999999998"/>
    <n v="57156"/>
  </r>
  <r>
    <n v="629"/>
    <s v="CUSTID 183"/>
    <x v="4"/>
    <x v="2"/>
    <x v="3"/>
    <x v="4"/>
    <s v="PRODID 2"/>
    <s v="PRODTYPE 1"/>
    <s v="PRODMKT 1"/>
    <n v="11568"/>
    <n v="8097.6"/>
    <x v="3"/>
    <n v="10758.24"/>
    <n v="32274.720000000001"/>
    <s v="SHIP REGION 3"/>
    <n v="2429.2800000000007"/>
    <n v="7981.9199999999983"/>
    <n v="34704"/>
  </r>
  <r>
    <n v="630"/>
    <s v="CUSTID 159"/>
    <x v="4"/>
    <x v="4"/>
    <x v="3"/>
    <x v="3"/>
    <s v="PRODID 13"/>
    <s v="PRODTYPE 4"/>
    <s v="PRODMKT 7"/>
    <n v="4269"/>
    <n v="2561.4"/>
    <x v="7"/>
    <n v="4098.24"/>
    <n v="28687.68"/>
    <s v="SHIP REGION 2"/>
    <n v="1195.3200000000015"/>
    <n v="10757.879999999997"/>
    <n v="29883"/>
  </r>
  <r>
    <n v="631"/>
    <s v="CUSTID 35"/>
    <x v="0"/>
    <x v="2"/>
    <x v="2"/>
    <x v="4"/>
    <s v="PRODID 8"/>
    <s v="PRODTYPE 3"/>
    <s v="PRODMKT 4"/>
    <n v="2135"/>
    <n v="1174.25"/>
    <x v="2"/>
    <n v="1942.8500000000001"/>
    <n v="1942.8500000000001"/>
    <s v="SHIP REGION 8"/>
    <n v="192.14999999999986"/>
    <n v="768.60000000000014"/>
    <n v="2135"/>
  </r>
  <r>
    <n v="632"/>
    <s v="CUSTID 152"/>
    <x v="1"/>
    <x v="1"/>
    <x v="5"/>
    <x v="4"/>
    <s v="PRODID 3"/>
    <s v="PRODTYPE 2"/>
    <s v="PRODMKT 2"/>
    <n v="22050"/>
    <n v="15435"/>
    <x v="4"/>
    <n v="20286"/>
    <n v="101430"/>
    <s v="SHIP REGION 2"/>
    <n v="8820"/>
    <n v="24255"/>
    <n v="110250"/>
  </r>
  <r>
    <n v="633"/>
    <s v="CUSTID 101"/>
    <x v="3"/>
    <x v="2"/>
    <x v="3"/>
    <x v="3"/>
    <s v="PRODID 15"/>
    <s v="PRODTYPE 4"/>
    <s v="PRODMKT 5"/>
    <n v="10590"/>
    <n v="6671.7"/>
    <x v="0"/>
    <n v="9213.2999999999993"/>
    <n v="73706.399999999994"/>
    <s v="SHIP REGION 8"/>
    <n v="11013.600000000006"/>
    <n v="20332.799999999996"/>
    <n v="84720"/>
  </r>
  <r>
    <n v="634"/>
    <s v="CUSTID 87"/>
    <x v="0"/>
    <x v="0"/>
    <x v="4"/>
    <x v="4"/>
    <s v="PRODID 9"/>
    <s v="PRODTYPE 2"/>
    <s v="PRODMKT 5"/>
    <n v="3263"/>
    <n v="2186.21"/>
    <x v="2"/>
    <n v="3001.96"/>
    <n v="3001.96"/>
    <s v="SHIP REGION 7"/>
    <n v="261.03999999999996"/>
    <n v="815.75"/>
    <n v="3263"/>
  </r>
  <r>
    <n v="635"/>
    <s v="CUSTID 145"/>
    <x v="2"/>
    <x v="0"/>
    <x v="6"/>
    <x v="2"/>
    <s v="PRODID 5"/>
    <s v="PRODTYPE 3"/>
    <s v="PRODMKT 3"/>
    <n v="16064"/>
    <n v="10762.88"/>
    <x v="0"/>
    <n v="13815.039999999999"/>
    <n v="110520.31999999999"/>
    <s v="SHIP REGION 1"/>
    <n v="17991.680000000008"/>
    <n v="24417.279999999999"/>
    <n v="128512"/>
  </r>
  <r>
    <n v="636"/>
    <s v="CUSTID 15"/>
    <x v="0"/>
    <x v="0"/>
    <x v="2"/>
    <x v="3"/>
    <s v="PRODID 5"/>
    <s v="PRODTYPE 3"/>
    <s v="PRODMKT 3"/>
    <n v="16064"/>
    <n v="10762.88"/>
    <x v="3"/>
    <n v="14618.24"/>
    <n v="43854.720000000001"/>
    <s v="SHIP REGION 7"/>
    <n v="4337.2800000000007"/>
    <n v="11566.080000000002"/>
    <n v="48192"/>
  </r>
  <r>
    <n v="637"/>
    <s v="CUSTID 32"/>
    <x v="4"/>
    <x v="1"/>
    <x v="1"/>
    <x v="4"/>
    <s v="PRODID 4"/>
    <s v="PRODTYPE 4"/>
    <s v="PRODMKT 1"/>
    <n v="8989"/>
    <n v="5663.07"/>
    <x v="8"/>
    <n v="7910.32"/>
    <n v="47461.919999999998"/>
    <s v="SHIP REGION 6"/>
    <n v="6472.0800000000017"/>
    <n v="13483.5"/>
    <n v="53934"/>
  </r>
  <r>
    <n v="638"/>
    <s v="CUSTID 7"/>
    <x v="4"/>
    <x v="4"/>
    <x v="3"/>
    <x v="1"/>
    <s v="PRODID 13"/>
    <s v="PRODTYPE 4"/>
    <s v="PRODMKT 7"/>
    <n v="4269"/>
    <n v="2561.4"/>
    <x v="6"/>
    <n v="4140.93"/>
    <n v="16563.72"/>
    <s v="SHIP REGION 6"/>
    <n v="512.27999999999884"/>
    <n v="6318.1200000000008"/>
    <n v="17076"/>
  </r>
  <r>
    <n v="639"/>
    <s v="CUSTID 84"/>
    <x v="3"/>
    <x v="3"/>
    <x v="6"/>
    <x v="3"/>
    <s v="PRODID 18"/>
    <s v="PRODTYPE 4"/>
    <s v="PRODMKT 5"/>
    <n v="24315"/>
    <n v="14589"/>
    <x v="0"/>
    <n v="21883.5"/>
    <n v="175068"/>
    <s v="SHIP REGION 2"/>
    <n v="19452"/>
    <n v="58356"/>
    <n v="194520"/>
  </r>
  <r>
    <n v="640"/>
    <s v="CUSTID 148"/>
    <x v="1"/>
    <x v="2"/>
    <x v="0"/>
    <x v="3"/>
    <s v="PRODID 16"/>
    <s v="PRODTYPE 2"/>
    <s v="PRODMKT 3"/>
    <n v="13223"/>
    <n v="8991.64"/>
    <x v="5"/>
    <n v="12561.849999999999"/>
    <n v="25123.699999999997"/>
    <s v="SHIP REGION 5"/>
    <n v="1322.3000000000029"/>
    <n v="7140.4199999999983"/>
    <n v="26446"/>
  </r>
  <r>
    <n v="641"/>
    <s v="CUSTID 72"/>
    <x v="3"/>
    <x v="2"/>
    <x v="3"/>
    <x v="3"/>
    <s v="PRODID 1"/>
    <s v="PRODTYPE 1"/>
    <s v="PRODMKT 3"/>
    <n v="16325"/>
    <n v="10611.25"/>
    <x v="6"/>
    <n v="16161.75"/>
    <n v="64647"/>
    <s v="SHIP REGION 1"/>
    <n v="653"/>
    <n v="22202"/>
    <n v="65300"/>
  </r>
  <r>
    <n v="642"/>
    <s v="CUSTID 153"/>
    <x v="1"/>
    <x v="2"/>
    <x v="3"/>
    <x v="2"/>
    <s v="PRODID 13"/>
    <s v="PRODTYPE 4"/>
    <s v="PRODMKT 7"/>
    <n v="4269"/>
    <n v="2561.4"/>
    <x v="1"/>
    <n v="4055.5499999999997"/>
    <n v="36499.949999999997"/>
    <s v="SHIP REGION 4"/>
    <n v="1921.0500000000025"/>
    <n v="13447.349999999997"/>
    <n v="38421"/>
  </r>
  <r>
    <n v="643"/>
    <s v="CUSTID 3"/>
    <x v="1"/>
    <x v="1"/>
    <x v="7"/>
    <x v="2"/>
    <s v="PRODID 18"/>
    <s v="PRODTYPE 4"/>
    <s v="PRODMKT 5"/>
    <n v="24315"/>
    <n v="14589"/>
    <x v="7"/>
    <n v="21397.200000000001"/>
    <n v="149780.4"/>
    <s v="SHIP REGION 8"/>
    <n v="20424.599999999995"/>
    <n v="47657.400000000009"/>
    <n v="170205"/>
  </r>
  <r>
    <n v="644"/>
    <s v="CUSTID 46"/>
    <x v="3"/>
    <x v="2"/>
    <x v="6"/>
    <x v="4"/>
    <s v="PRODID 5"/>
    <s v="PRODTYPE 3"/>
    <s v="PRODMKT 3"/>
    <n v="16064"/>
    <n v="10762.88"/>
    <x v="1"/>
    <n v="15742.72"/>
    <n v="141684.47999999998"/>
    <s v="SHIP REGION 1"/>
    <n v="2891.5200000000059"/>
    <n v="44818.559999999998"/>
    <n v="144576"/>
  </r>
  <r>
    <n v="645"/>
    <s v="CUSTID 95"/>
    <x v="1"/>
    <x v="0"/>
    <x v="7"/>
    <x v="4"/>
    <s v="PRODID 9"/>
    <s v="PRODTYPE 2"/>
    <s v="PRODMKT 5"/>
    <n v="3263"/>
    <n v="2186.21"/>
    <x v="5"/>
    <n v="3001.96"/>
    <n v="6003.92"/>
    <s v="SHIP REGION 6"/>
    <n v="522.07999999999993"/>
    <n v="1631.5"/>
    <n v="6526"/>
  </r>
  <r>
    <n v="646"/>
    <s v="CUSTID 112"/>
    <x v="3"/>
    <x v="0"/>
    <x v="5"/>
    <x v="3"/>
    <s v="PRODID 14"/>
    <s v="PRODTYPE 1"/>
    <s v="PRODMKT 3"/>
    <n v="24110"/>
    <n v="16153.7"/>
    <x v="4"/>
    <n v="23145.599999999999"/>
    <n v="115728"/>
    <s v="SHIP REGION 4"/>
    <n v="4822.0000000000073"/>
    <n v="34959.499999999985"/>
    <n v="120550"/>
  </r>
  <r>
    <n v="647"/>
    <s v="CUSTID 158"/>
    <x v="3"/>
    <x v="0"/>
    <x v="6"/>
    <x v="4"/>
    <s v="PRODID 9"/>
    <s v="PRODTYPE 2"/>
    <s v="PRODMKT 5"/>
    <n v="3263"/>
    <n v="2186.21"/>
    <x v="1"/>
    <n v="2806.18"/>
    <n v="25255.62"/>
    <s v="SHIP REGION 7"/>
    <n v="4111.380000000001"/>
    <n v="5579.7299999999977"/>
    <n v="29367"/>
  </r>
  <r>
    <n v="648"/>
    <s v="CUSTID 182"/>
    <x v="0"/>
    <x v="0"/>
    <x v="4"/>
    <x v="2"/>
    <s v="PRODID 5"/>
    <s v="PRODTYPE 3"/>
    <s v="PRODMKT 3"/>
    <n v="16064"/>
    <n v="10762.88"/>
    <x v="4"/>
    <n v="14618.24"/>
    <n v="73091.199999999997"/>
    <s v="SHIP REGION 6"/>
    <n v="7228.8000000000011"/>
    <n v="19276.800000000003"/>
    <n v="80320"/>
  </r>
  <r>
    <n v="649"/>
    <s v="CUSTID 104"/>
    <x v="1"/>
    <x v="1"/>
    <x v="7"/>
    <x v="4"/>
    <s v="PRODID 3"/>
    <s v="PRODTYPE 2"/>
    <s v="PRODMKT 2"/>
    <n v="22050"/>
    <n v="15435"/>
    <x v="6"/>
    <n v="19845"/>
    <n v="79380"/>
    <s v="SHIP REGION 5"/>
    <n v="8820"/>
    <n v="17640"/>
    <n v="88200"/>
  </r>
  <r>
    <n v="650"/>
    <s v="CUSTID 176"/>
    <x v="2"/>
    <x v="3"/>
    <x v="7"/>
    <x v="1"/>
    <s v="PRODID 10"/>
    <s v="PRODTYPE 2"/>
    <s v="PRODMKT 3"/>
    <n v="6690"/>
    <n v="4080.9"/>
    <x v="4"/>
    <n v="5753.4"/>
    <n v="28767"/>
    <s v="SHIP REGION 7"/>
    <n v="4683.0000000000018"/>
    <n v="8362.4999999999982"/>
    <n v="33450"/>
  </r>
  <r>
    <n v="651"/>
    <s v="CUSTID 157"/>
    <x v="4"/>
    <x v="2"/>
    <x v="4"/>
    <x v="2"/>
    <s v="PRODID 8"/>
    <s v="PRODTYPE 3"/>
    <s v="PRODMKT 4"/>
    <n v="2135"/>
    <n v="1174.25"/>
    <x v="1"/>
    <n v="2028.25"/>
    <n v="18254.25"/>
    <s v="SHIP REGION 5"/>
    <n v="960.75"/>
    <n v="7686"/>
    <n v="19215"/>
  </r>
  <r>
    <n v="652"/>
    <s v="CUSTID 123"/>
    <x v="2"/>
    <x v="1"/>
    <x v="5"/>
    <x v="2"/>
    <s v="PRODID 14"/>
    <s v="PRODTYPE 1"/>
    <s v="PRODMKT 3"/>
    <n v="24110"/>
    <n v="16153.7"/>
    <x v="8"/>
    <n v="22904.5"/>
    <n v="137427"/>
    <s v="SHIP REGION 4"/>
    <n v="7233"/>
    <n v="40504.799999999996"/>
    <n v="144660"/>
  </r>
  <r>
    <n v="653"/>
    <s v="CUSTID 187"/>
    <x v="4"/>
    <x v="2"/>
    <x v="4"/>
    <x v="1"/>
    <s v="PRODID 20"/>
    <s v="PRODTYPE 4"/>
    <s v="PRODMKT 2"/>
    <n v="12004"/>
    <n v="8042.68"/>
    <x v="6"/>
    <n v="11763.92"/>
    <n v="47055.68"/>
    <s v="SHIP REGION 1"/>
    <n v="960.31999999999971"/>
    <n v="14884.96"/>
    <n v="48016"/>
  </r>
  <r>
    <n v="654"/>
    <s v="CUSTID 45"/>
    <x v="0"/>
    <x v="2"/>
    <x v="1"/>
    <x v="2"/>
    <s v="PRODID 5"/>
    <s v="PRODTYPE 3"/>
    <s v="PRODMKT 3"/>
    <n v="16064"/>
    <n v="10762.88"/>
    <x v="5"/>
    <n v="14296.960000000001"/>
    <n v="28593.920000000002"/>
    <s v="SHIP REGION 4"/>
    <n v="3534.0799999999981"/>
    <n v="7068.1600000000035"/>
    <n v="32128"/>
  </r>
  <r>
    <n v="655"/>
    <s v="CUSTID 39"/>
    <x v="4"/>
    <x v="3"/>
    <x v="1"/>
    <x v="3"/>
    <s v="PRODID 19"/>
    <s v="PRODTYPE 1"/>
    <s v="PRODMKT 4"/>
    <n v="9526"/>
    <n v="6572.94"/>
    <x v="2"/>
    <n v="8382.8799999999992"/>
    <n v="8382.8799999999992"/>
    <s v="SHIP REGION 7"/>
    <n v="1143.1200000000008"/>
    <n v="1809.9399999999996"/>
    <n v="9526"/>
  </r>
  <r>
    <n v="656"/>
    <s v="CUSTID 60"/>
    <x v="0"/>
    <x v="3"/>
    <x v="3"/>
    <x v="4"/>
    <s v="PRODID 3"/>
    <s v="PRODTYPE 2"/>
    <s v="PRODMKT 2"/>
    <n v="22050"/>
    <n v="15435"/>
    <x v="8"/>
    <n v="21609"/>
    <n v="129654"/>
    <s v="SHIP REGION 1"/>
    <n v="2646"/>
    <n v="37044"/>
    <n v="132300"/>
  </r>
  <r>
    <n v="657"/>
    <s v="CUSTID 46"/>
    <x v="3"/>
    <x v="2"/>
    <x v="6"/>
    <x v="3"/>
    <s v="PRODID 9"/>
    <s v="PRODTYPE 2"/>
    <s v="PRODMKT 5"/>
    <n v="3263"/>
    <n v="2186.21"/>
    <x v="1"/>
    <n v="2838.81"/>
    <n v="25549.29"/>
    <s v="SHIP REGION 5"/>
    <n v="3817.7100000000005"/>
    <n v="5873.4"/>
    <n v="29367"/>
  </r>
  <r>
    <n v="658"/>
    <s v="CUSTID 3"/>
    <x v="1"/>
    <x v="1"/>
    <x v="7"/>
    <x v="2"/>
    <s v="PRODID 6"/>
    <s v="PRODTYPE 1"/>
    <s v="PRODMKT 1"/>
    <n v="20386"/>
    <n v="14270.2"/>
    <x v="6"/>
    <n v="19570.559999999998"/>
    <n v="78282.239999999991"/>
    <s v="SHIP REGION 2"/>
    <n v="3261.7600000000093"/>
    <n v="21201.439999999988"/>
    <n v="81544"/>
  </r>
  <r>
    <n v="659"/>
    <s v="CUSTID 58"/>
    <x v="3"/>
    <x v="3"/>
    <x v="3"/>
    <x v="4"/>
    <s v="PRODID 4"/>
    <s v="PRODTYPE 4"/>
    <s v="PRODMKT 1"/>
    <n v="8989"/>
    <n v="5663.07"/>
    <x v="5"/>
    <n v="8809.2199999999993"/>
    <n v="17618.439999999999"/>
    <s v="SHIP REGION 3"/>
    <n v="359.56000000000131"/>
    <n v="6292.2999999999993"/>
    <n v="17978"/>
  </r>
  <r>
    <n v="660"/>
    <s v="CUSTID 189"/>
    <x v="2"/>
    <x v="1"/>
    <x v="0"/>
    <x v="4"/>
    <s v="PRODID 8"/>
    <s v="PRODTYPE 3"/>
    <s v="PRODMKT 4"/>
    <n v="2135"/>
    <n v="1174.25"/>
    <x v="7"/>
    <n v="2092.3000000000002"/>
    <n v="14646.100000000002"/>
    <s v="SHIP REGION 8"/>
    <n v="298.89999999999873"/>
    <n v="6426.3500000000013"/>
    <n v="14945"/>
  </r>
  <r>
    <n v="661"/>
    <s v="CUSTID 171"/>
    <x v="2"/>
    <x v="2"/>
    <x v="1"/>
    <x v="4"/>
    <s v="PRODID 7"/>
    <s v="PRODTYPE 1"/>
    <s v="PRODMKT 4"/>
    <n v="19568"/>
    <n v="12327.84"/>
    <x v="3"/>
    <n v="18002.560000000001"/>
    <n v="54007.680000000008"/>
    <s v="SHIP REGION 4"/>
    <n v="4696.3199999999961"/>
    <n v="17024.160000000003"/>
    <n v="58704"/>
  </r>
  <r>
    <n v="662"/>
    <s v="CUSTID 32"/>
    <x v="4"/>
    <x v="1"/>
    <x v="1"/>
    <x v="4"/>
    <s v="PRODID 1"/>
    <s v="PRODTYPE 1"/>
    <s v="PRODMKT 3"/>
    <n v="16325"/>
    <n v="10611.25"/>
    <x v="6"/>
    <n v="15182.249999999998"/>
    <n v="60728.999999999993"/>
    <s v="SHIP REGION 1"/>
    <n v="4571.0000000000073"/>
    <n v="18283.999999999993"/>
    <n v="65300"/>
  </r>
  <r>
    <n v="663"/>
    <s v="CUSTID 103"/>
    <x v="3"/>
    <x v="4"/>
    <x v="0"/>
    <x v="1"/>
    <s v="PRODID 20"/>
    <s v="PRODTYPE 4"/>
    <s v="PRODMKT 2"/>
    <n v="12004"/>
    <n v="8042.68"/>
    <x v="4"/>
    <n v="10323.44"/>
    <n v="51617.200000000004"/>
    <s v="SHIP REGION 4"/>
    <n v="8402.7999999999975"/>
    <n v="11403.800000000001"/>
    <n v="60020"/>
  </r>
  <r>
    <n v="664"/>
    <s v="CUSTID 176"/>
    <x v="2"/>
    <x v="3"/>
    <x v="7"/>
    <x v="3"/>
    <s v="PRODID 18"/>
    <s v="PRODTYPE 4"/>
    <s v="PRODMKT 5"/>
    <n v="24315"/>
    <n v="14589"/>
    <x v="0"/>
    <n v="23342.399999999998"/>
    <n v="186739.19999999998"/>
    <s v="SHIP REGION 6"/>
    <n v="7780.8000000000175"/>
    <n v="70027.199999999983"/>
    <n v="194520"/>
  </r>
  <r>
    <n v="665"/>
    <s v="CUSTID 120"/>
    <x v="4"/>
    <x v="1"/>
    <x v="2"/>
    <x v="2"/>
    <s v="PRODID 5"/>
    <s v="PRODTYPE 3"/>
    <s v="PRODMKT 3"/>
    <n v="16064"/>
    <n v="10762.88"/>
    <x v="1"/>
    <n v="15100.16"/>
    <n v="135901.44"/>
    <s v="SHIP REGION 1"/>
    <n v="8674.5600000000013"/>
    <n v="39035.520000000004"/>
    <n v="144576"/>
  </r>
  <r>
    <n v="666"/>
    <s v="CUSTID 182"/>
    <x v="0"/>
    <x v="0"/>
    <x v="4"/>
    <x v="2"/>
    <s v="PRODID 2"/>
    <s v="PRODTYPE 1"/>
    <s v="PRODMKT 1"/>
    <n v="11568"/>
    <n v="8097.6"/>
    <x v="4"/>
    <n v="10758.24"/>
    <n v="53791.199999999997"/>
    <s v="SHIP REGION 5"/>
    <n v="4048.8000000000011"/>
    <n v="13303.199999999997"/>
    <n v="57840"/>
  </r>
  <r>
    <n v="667"/>
    <s v="CUSTID 33"/>
    <x v="4"/>
    <x v="4"/>
    <x v="0"/>
    <x v="3"/>
    <s v="PRODID 6"/>
    <s v="PRODTYPE 1"/>
    <s v="PRODMKT 1"/>
    <n v="20386"/>
    <n v="14270.2"/>
    <x v="4"/>
    <n v="17531.96"/>
    <n v="87659.799999999988"/>
    <s v="SHIP REGION 1"/>
    <n v="14270.200000000004"/>
    <n v="16308.799999999992"/>
    <n v="101930"/>
  </r>
  <r>
    <n v="668"/>
    <s v="CUSTID 108"/>
    <x v="4"/>
    <x v="4"/>
    <x v="3"/>
    <x v="3"/>
    <s v="PRODID 17"/>
    <s v="PRODTYPE 1"/>
    <s v="PRODMKT 3"/>
    <n v="18971"/>
    <n v="11762.02"/>
    <x v="4"/>
    <n v="17263.61"/>
    <n v="86318.05"/>
    <s v="SHIP REGION 3"/>
    <n v="8536.9499999999971"/>
    <n v="27507.95"/>
    <n v="94855"/>
  </r>
  <r>
    <n v="669"/>
    <s v="CUSTID 89"/>
    <x v="1"/>
    <x v="2"/>
    <x v="6"/>
    <x v="2"/>
    <s v="PRODID 11"/>
    <s v="PRODTYPE 1"/>
    <s v="PRODMKT 4"/>
    <n v="21670"/>
    <n v="15169"/>
    <x v="8"/>
    <n v="20153.099999999999"/>
    <n v="120918.59999999999"/>
    <s v="SHIP REGION 4"/>
    <n v="9101.4000000000087"/>
    <n v="29904.599999999991"/>
    <n v="130020"/>
  </r>
  <r>
    <n v="670"/>
    <s v="CUSTID 14"/>
    <x v="0"/>
    <x v="3"/>
    <x v="3"/>
    <x v="1"/>
    <s v="PRODID 18"/>
    <s v="PRODTYPE 4"/>
    <s v="PRODMKT 5"/>
    <n v="24315"/>
    <n v="14589"/>
    <x v="1"/>
    <n v="21154.05"/>
    <n v="190386.44999999998"/>
    <s v="SHIP REGION 3"/>
    <n v="28448.550000000007"/>
    <n v="59085.45"/>
    <n v="218835"/>
  </r>
  <r>
    <n v="671"/>
    <s v="CUSTID 102"/>
    <x v="0"/>
    <x v="1"/>
    <x v="7"/>
    <x v="2"/>
    <s v="PRODID 2"/>
    <s v="PRODTYPE 1"/>
    <s v="PRODMKT 1"/>
    <n v="11568"/>
    <n v="8097.6"/>
    <x v="0"/>
    <n v="9948.48"/>
    <n v="79587.839999999997"/>
    <s v="SHIP REGION 3"/>
    <n v="12956.160000000003"/>
    <n v="14807.039999999994"/>
    <n v="92544"/>
  </r>
  <r>
    <n v="672"/>
    <s v="CUSTID 86"/>
    <x v="4"/>
    <x v="4"/>
    <x v="4"/>
    <x v="2"/>
    <s v="PRODID 10"/>
    <s v="PRODTYPE 2"/>
    <s v="PRODMKT 3"/>
    <n v="6690"/>
    <n v="4080.9"/>
    <x v="2"/>
    <n v="5753.4"/>
    <n v="5753.4"/>
    <s v="SHIP REGION 2"/>
    <n v="936.60000000000036"/>
    <n v="1672.4999999999995"/>
    <n v="6690"/>
  </r>
  <r>
    <n v="673"/>
    <s v="CUSTID 51"/>
    <x v="0"/>
    <x v="1"/>
    <x v="6"/>
    <x v="1"/>
    <s v="PRODID 3"/>
    <s v="PRODTYPE 2"/>
    <s v="PRODMKT 2"/>
    <n v="22050"/>
    <n v="15435"/>
    <x v="8"/>
    <n v="20727"/>
    <n v="124362"/>
    <s v="SHIP REGION 8"/>
    <n v="7938"/>
    <n v="31752"/>
    <n v="132300"/>
  </r>
  <r>
    <n v="674"/>
    <s v="CUSTID 2"/>
    <x v="3"/>
    <x v="2"/>
    <x v="3"/>
    <x v="3"/>
    <s v="PRODID 4"/>
    <s v="PRODTYPE 4"/>
    <s v="PRODMKT 1"/>
    <n v="8989"/>
    <n v="5663.07"/>
    <x v="3"/>
    <n v="8000.21"/>
    <n v="24000.63"/>
    <s v="SHIP REGION 2"/>
    <n v="2966.37"/>
    <n v="7011.420000000001"/>
    <n v="26967"/>
  </r>
  <r>
    <n v="675"/>
    <s v="CUSTID 73"/>
    <x v="2"/>
    <x v="1"/>
    <x v="2"/>
    <x v="1"/>
    <s v="PRODID 9"/>
    <s v="PRODTYPE 2"/>
    <s v="PRODMKT 5"/>
    <n v="3263"/>
    <n v="2186.21"/>
    <x v="8"/>
    <n v="3165.11"/>
    <n v="18990.66"/>
    <s v="SHIP REGION 2"/>
    <n v="587.33999999999924"/>
    <n v="5873.4000000000005"/>
    <n v="19578"/>
  </r>
  <r>
    <n v="676"/>
    <s v="CUSTID 168"/>
    <x v="1"/>
    <x v="4"/>
    <x v="3"/>
    <x v="2"/>
    <s v="PRODID 10"/>
    <s v="PRODTYPE 2"/>
    <s v="PRODMKT 3"/>
    <n v="6690"/>
    <n v="4080.9"/>
    <x v="8"/>
    <n v="6422.4"/>
    <n v="38534.399999999994"/>
    <s v="SHIP REGION 6"/>
    <n v="1605.6000000000022"/>
    <n v="14048.999999999996"/>
    <n v="40140"/>
  </r>
  <r>
    <n v="677"/>
    <s v="CUSTID 115"/>
    <x v="4"/>
    <x v="2"/>
    <x v="5"/>
    <x v="4"/>
    <s v="PRODID 16"/>
    <s v="PRODTYPE 2"/>
    <s v="PRODMKT 3"/>
    <n v="13223"/>
    <n v="8991.64"/>
    <x v="6"/>
    <n v="11900.7"/>
    <n v="47602.8"/>
    <s v="SHIP REGION 5"/>
    <n v="5289.1999999999971"/>
    <n v="11636.240000000005"/>
    <n v="52892"/>
  </r>
  <r>
    <n v="678"/>
    <s v="CUSTID 133"/>
    <x v="4"/>
    <x v="0"/>
    <x v="4"/>
    <x v="4"/>
    <s v="PRODID 11"/>
    <s v="PRODTYPE 1"/>
    <s v="PRODMKT 4"/>
    <n v="21670"/>
    <n v="15169"/>
    <x v="3"/>
    <n v="21236.6"/>
    <n v="63709.799999999996"/>
    <s v="SHIP REGION 6"/>
    <n v="1300.2000000000044"/>
    <n v="18202.799999999996"/>
    <n v="65010"/>
  </r>
  <r>
    <n v="679"/>
    <s v="CUSTID 7"/>
    <x v="4"/>
    <x v="4"/>
    <x v="3"/>
    <x v="3"/>
    <s v="PRODID 12"/>
    <s v="PRODTYPE 3"/>
    <s v="PRODMKT 5"/>
    <n v="23078"/>
    <n v="14769.92"/>
    <x v="2"/>
    <n v="21231.760000000002"/>
    <n v="21231.760000000002"/>
    <s v="SHIP REGION 5"/>
    <n v="1846.239999999998"/>
    <n v="6461.840000000002"/>
    <n v="23078"/>
  </r>
  <r>
    <n v="680"/>
    <s v="CUSTID 174"/>
    <x v="4"/>
    <x v="2"/>
    <x v="3"/>
    <x v="2"/>
    <s v="PRODID 19"/>
    <s v="PRODTYPE 1"/>
    <s v="PRODMKT 4"/>
    <n v="9526"/>
    <n v="6572.94"/>
    <x v="1"/>
    <n v="8287.6200000000008"/>
    <n v="74588.58"/>
    <s v="SHIP REGION 1"/>
    <n v="11145.419999999993"/>
    <n v="15432.12000000001"/>
    <n v="85734"/>
  </r>
  <r>
    <n v="681"/>
    <s v="CUSTID 33"/>
    <x v="4"/>
    <x v="4"/>
    <x v="0"/>
    <x v="1"/>
    <s v="PRODID 20"/>
    <s v="PRODTYPE 4"/>
    <s v="PRODMKT 2"/>
    <n v="12004"/>
    <n v="8042.68"/>
    <x v="1"/>
    <n v="10203.4"/>
    <n v="91830.599999999991"/>
    <s v="SHIP REGION 7"/>
    <n v="16205.400000000003"/>
    <n v="19446.479999999996"/>
    <n v="108036"/>
  </r>
  <r>
    <n v="682"/>
    <s v="CUSTID 179"/>
    <x v="4"/>
    <x v="1"/>
    <x v="4"/>
    <x v="2"/>
    <s v="PRODID 16"/>
    <s v="PRODTYPE 2"/>
    <s v="PRODMKT 3"/>
    <n v="13223"/>
    <n v="8991.64"/>
    <x v="0"/>
    <n v="11900.7"/>
    <n v="95205.6"/>
    <s v="SHIP REGION 6"/>
    <n v="10578.399999999994"/>
    <n v="23272.48000000001"/>
    <n v="105784"/>
  </r>
  <r>
    <n v="683"/>
    <s v="CUSTID 10"/>
    <x v="2"/>
    <x v="2"/>
    <x v="2"/>
    <x v="1"/>
    <s v="PRODID 19"/>
    <s v="PRODTYPE 1"/>
    <s v="PRODMKT 4"/>
    <n v="9526"/>
    <n v="6572.94"/>
    <x v="8"/>
    <n v="8192.36"/>
    <n v="49154.16"/>
    <s v="SHIP REGION 1"/>
    <n v="8001.8399999999965"/>
    <n v="9716.5200000000059"/>
    <n v="57156"/>
  </r>
  <r>
    <n v="684"/>
    <s v="CUSTID 134"/>
    <x v="1"/>
    <x v="2"/>
    <x v="6"/>
    <x v="1"/>
    <s v="PRODID 11"/>
    <s v="PRODTYPE 1"/>
    <s v="PRODMKT 4"/>
    <n v="21670"/>
    <n v="15169"/>
    <x v="6"/>
    <n v="21019.899999999998"/>
    <n v="84079.599999999991"/>
    <s v="SHIP REGION 2"/>
    <n v="2600.4000000000087"/>
    <n v="23403.599999999991"/>
    <n v="86680"/>
  </r>
  <r>
    <n v="685"/>
    <s v="CUSTID 198"/>
    <x v="1"/>
    <x v="4"/>
    <x v="5"/>
    <x v="4"/>
    <s v="PRODID 3"/>
    <s v="PRODTYPE 2"/>
    <s v="PRODMKT 2"/>
    <n v="22050"/>
    <n v="15435"/>
    <x v="0"/>
    <n v="21609"/>
    <n v="172872"/>
    <s v="SHIP REGION 5"/>
    <n v="3528"/>
    <n v="49392"/>
    <n v="176400"/>
  </r>
  <r>
    <n v="686"/>
    <s v="CUSTID 74"/>
    <x v="1"/>
    <x v="4"/>
    <x v="4"/>
    <x v="1"/>
    <s v="PRODID 14"/>
    <s v="PRODTYPE 1"/>
    <s v="PRODMKT 3"/>
    <n v="24110"/>
    <n v="16153.7"/>
    <x v="7"/>
    <n v="22904.5"/>
    <n v="160331.5"/>
    <s v="SHIP REGION 6"/>
    <n v="8438.5"/>
    <n v="47255.599999999991"/>
    <n v="168770"/>
  </r>
  <r>
    <n v="687"/>
    <s v="CUSTID 145"/>
    <x v="2"/>
    <x v="0"/>
    <x v="6"/>
    <x v="2"/>
    <s v="PRODID 9"/>
    <s v="PRODTYPE 2"/>
    <s v="PRODMKT 5"/>
    <n v="3263"/>
    <n v="2186.21"/>
    <x v="0"/>
    <n v="2773.5499999999997"/>
    <n v="22188.399999999998"/>
    <s v="SHIP REGION 7"/>
    <n v="3915.6000000000022"/>
    <n v="4698.7199999999975"/>
    <n v="26104"/>
  </r>
  <r>
    <n v="688"/>
    <s v="CUSTID 145"/>
    <x v="2"/>
    <x v="0"/>
    <x v="6"/>
    <x v="4"/>
    <s v="PRODID 20"/>
    <s v="PRODTYPE 4"/>
    <s v="PRODMKT 2"/>
    <n v="12004"/>
    <n v="8042.68"/>
    <x v="1"/>
    <n v="10563.52"/>
    <n v="95071.680000000008"/>
    <s v="SHIP REGION 2"/>
    <n v="12964.319999999996"/>
    <n v="22687.56"/>
    <n v="108036"/>
  </r>
  <r>
    <n v="689"/>
    <s v="CUSTID 31"/>
    <x v="2"/>
    <x v="2"/>
    <x v="7"/>
    <x v="3"/>
    <s v="PRODID 10"/>
    <s v="PRODTYPE 2"/>
    <s v="PRODMKT 3"/>
    <n v="6690"/>
    <n v="4080.9"/>
    <x v="2"/>
    <n v="6422.4"/>
    <n v="6422.4"/>
    <s v="SHIP REGION 1"/>
    <n v="267.60000000000036"/>
    <n v="2341.4999999999995"/>
    <n v="6690"/>
  </r>
  <r>
    <n v="690"/>
    <s v="CUSTID 147"/>
    <x v="3"/>
    <x v="0"/>
    <x v="0"/>
    <x v="4"/>
    <s v="PRODID 10"/>
    <s v="PRODTYPE 2"/>
    <s v="PRODMKT 3"/>
    <n v="6690"/>
    <n v="4080.9"/>
    <x v="0"/>
    <n v="6422.4"/>
    <n v="51379.199999999997"/>
    <s v="SHIP REGION 5"/>
    <n v="2140.8000000000029"/>
    <n v="18731.999999999996"/>
    <n v="53520"/>
  </r>
  <r>
    <n v="691"/>
    <s v="CUSTID 85"/>
    <x v="1"/>
    <x v="1"/>
    <x v="0"/>
    <x v="2"/>
    <s v="PRODID 11"/>
    <s v="PRODTYPE 1"/>
    <s v="PRODMKT 4"/>
    <n v="21670"/>
    <n v="15169"/>
    <x v="2"/>
    <n v="21236.6"/>
    <n v="21236.6"/>
    <s v="SHIP REGION 8"/>
    <n v="433.40000000000146"/>
    <n v="6067.5999999999985"/>
    <n v="21670"/>
  </r>
  <r>
    <n v="692"/>
    <s v="CUSTID 3"/>
    <x v="1"/>
    <x v="1"/>
    <x v="7"/>
    <x v="4"/>
    <s v="PRODID 7"/>
    <s v="PRODTYPE 1"/>
    <s v="PRODMKT 4"/>
    <n v="19568"/>
    <n v="12327.84"/>
    <x v="8"/>
    <n v="18980.96"/>
    <n v="113885.75999999999"/>
    <s v="SHIP REGION 3"/>
    <n v="3522.2400000000052"/>
    <n v="39918.719999999994"/>
    <n v="117408"/>
  </r>
  <r>
    <n v="693"/>
    <s v="CUSTID 67"/>
    <x v="4"/>
    <x v="4"/>
    <x v="1"/>
    <x v="1"/>
    <s v="PRODID 17"/>
    <s v="PRODTYPE 1"/>
    <s v="PRODMKT 3"/>
    <n v="18971"/>
    <n v="11762.02"/>
    <x v="1"/>
    <n v="17263.61"/>
    <n v="155372.49"/>
    <s v="SHIP REGION 8"/>
    <n v="15366.509999999995"/>
    <n v="49514.31"/>
    <n v="170739"/>
  </r>
  <r>
    <n v="694"/>
    <s v="CUSTID 104"/>
    <x v="1"/>
    <x v="1"/>
    <x v="7"/>
    <x v="2"/>
    <s v="PRODID 18"/>
    <s v="PRODTYPE 4"/>
    <s v="PRODMKT 5"/>
    <n v="24315"/>
    <n v="14589"/>
    <x v="8"/>
    <n v="21154.05"/>
    <n v="126924.29999999999"/>
    <s v="SHIP REGION 6"/>
    <n v="18965.700000000004"/>
    <n v="39390.299999999996"/>
    <n v="145890"/>
  </r>
  <r>
    <n v="695"/>
    <s v="CUSTID 199"/>
    <x v="4"/>
    <x v="4"/>
    <x v="2"/>
    <x v="1"/>
    <s v="PRODID 17"/>
    <s v="PRODTYPE 1"/>
    <s v="PRODMKT 3"/>
    <n v="18971"/>
    <n v="11762.02"/>
    <x v="1"/>
    <n v="16125.35"/>
    <n v="145128.15"/>
    <s v="SHIP REGION 6"/>
    <n v="25610.85"/>
    <n v="39269.97"/>
    <n v="170739"/>
  </r>
  <r>
    <n v="696"/>
    <s v="CUSTID 126"/>
    <x v="0"/>
    <x v="4"/>
    <x v="6"/>
    <x v="2"/>
    <s v="PRODID 12"/>
    <s v="PRODTYPE 3"/>
    <s v="PRODMKT 5"/>
    <n v="23078"/>
    <n v="14769.92"/>
    <x v="1"/>
    <n v="22616.44"/>
    <n v="203547.96"/>
    <s v="SHIP REGION 2"/>
    <n v="4154.0400000000118"/>
    <n v="70618.679999999993"/>
    <n v="207702"/>
  </r>
  <r>
    <n v="697"/>
    <s v="CUSTID 77"/>
    <x v="1"/>
    <x v="2"/>
    <x v="3"/>
    <x v="3"/>
    <s v="PRODID 3"/>
    <s v="PRODTYPE 2"/>
    <s v="PRODMKT 2"/>
    <n v="22050"/>
    <n v="15435"/>
    <x v="3"/>
    <n v="19183.5"/>
    <n v="57550.5"/>
    <s v="SHIP REGION 4"/>
    <n v="8599.5"/>
    <n v="11245.5"/>
    <n v="66150"/>
  </r>
  <r>
    <n v="698"/>
    <s v="CUSTID 135"/>
    <x v="1"/>
    <x v="1"/>
    <x v="7"/>
    <x v="4"/>
    <s v="PRODID 20"/>
    <s v="PRODTYPE 4"/>
    <s v="PRODMKT 2"/>
    <n v="12004"/>
    <n v="8042.68"/>
    <x v="0"/>
    <n v="10563.52"/>
    <n v="84508.160000000003"/>
    <s v="SHIP REGION 4"/>
    <n v="11523.839999999997"/>
    <n v="20166.72"/>
    <n v="96032"/>
  </r>
  <r>
    <n v="699"/>
    <s v="CUSTID 152"/>
    <x v="1"/>
    <x v="1"/>
    <x v="5"/>
    <x v="3"/>
    <s v="PRODID 2"/>
    <s v="PRODTYPE 1"/>
    <s v="PRODMKT 1"/>
    <n v="11568"/>
    <n v="8097.6"/>
    <x v="3"/>
    <n v="11105.279999999999"/>
    <n v="33315.839999999997"/>
    <s v="SHIP REGION 3"/>
    <n v="1388.1600000000035"/>
    <n v="9023.0399999999954"/>
    <n v="34704"/>
  </r>
  <r>
    <n v="700"/>
    <s v="CUSTID 82"/>
    <x v="4"/>
    <x v="2"/>
    <x v="4"/>
    <x v="4"/>
    <s v="PRODID 13"/>
    <s v="PRODTYPE 4"/>
    <s v="PRODMKT 7"/>
    <n v="4269"/>
    <n v="2561.4"/>
    <x v="4"/>
    <n v="4012.8599999999997"/>
    <n v="20064.3"/>
    <s v="SHIP REGION 3"/>
    <n v="1280.7000000000016"/>
    <n v="7257.2999999999975"/>
    <n v="21345"/>
  </r>
  <r>
    <n v="701"/>
    <s v="CUSTID 15"/>
    <x v="0"/>
    <x v="0"/>
    <x v="2"/>
    <x v="3"/>
    <s v="PRODID 2"/>
    <s v="PRODTYPE 1"/>
    <s v="PRODMKT 1"/>
    <n v="11568"/>
    <n v="8097.6"/>
    <x v="4"/>
    <n v="10758.24"/>
    <n v="53791.199999999997"/>
    <s v="SHIP REGION 6"/>
    <n v="4048.8000000000011"/>
    <n v="13303.199999999997"/>
    <n v="57840"/>
  </r>
  <r>
    <n v="702"/>
    <s v="CUSTID 156"/>
    <x v="0"/>
    <x v="3"/>
    <x v="3"/>
    <x v="2"/>
    <s v="PRODID 4"/>
    <s v="PRODTYPE 4"/>
    <s v="PRODMKT 1"/>
    <n v="8989"/>
    <n v="5663.07"/>
    <x v="5"/>
    <n v="7730.54"/>
    <n v="15461.08"/>
    <s v="SHIP REGION 7"/>
    <n v="2516.92"/>
    <n v="4134.9400000000005"/>
    <n v="17978"/>
  </r>
  <r>
    <n v="703"/>
    <s v="CUSTID 157"/>
    <x v="4"/>
    <x v="2"/>
    <x v="4"/>
    <x v="2"/>
    <s v="PRODID 17"/>
    <s v="PRODTYPE 1"/>
    <s v="PRODMKT 3"/>
    <n v="18971"/>
    <n v="11762.02"/>
    <x v="5"/>
    <n v="18591.579999999998"/>
    <n v="37183.159999999996"/>
    <s v="SHIP REGION 3"/>
    <n v="758.84000000000378"/>
    <n v="13659.119999999995"/>
    <n v="37942"/>
  </r>
  <r>
    <n v="704"/>
    <s v="CUSTID 109"/>
    <x v="2"/>
    <x v="0"/>
    <x v="4"/>
    <x v="4"/>
    <s v="PRODID 3"/>
    <s v="PRODTYPE 2"/>
    <s v="PRODMKT 2"/>
    <n v="22050"/>
    <n v="15435"/>
    <x v="7"/>
    <n v="21829.5"/>
    <n v="152806.5"/>
    <s v="SHIP REGION 1"/>
    <n v="1543.5"/>
    <n v="44761.5"/>
    <n v="154350"/>
  </r>
  <r>
    <n v="705"/>
    <s v="CUSTID 79"/>
    <x v="4"/>
    <x v="0"/>
    <x v="2"/>
    <x v="3"/>
    <s v="PRODID 4"/>
    <s v="PRODTYPE 4"/>
    <s v="PRODMKT 1"/>
    <n v="8989"/>
    <n v="5663.07"/>
    <x v="5"/>
    <n v="8269.880000000001"/>
    <n v="16539.760000000002"/>
    <s v="SHIP REGION 3"/>
    <n v="1438.239999999998"/>
    <n v="5213.6200000000026"/>
    <n v="17978"/>
  </r>
  <r>
    <n v="706"/>
    <s v="CUSTID 38"/>
    <x v="1"/>
    <x v="2"/>
    <x v="5"/>
    <x v="1"/>
    <s v="PRODID 16"/>
    <s v="PRODTYPE 2"/>
    <s v="PRODMKT 3"/>
    <n v="13223"/>
    <n v="8991.64"/>
    <x v="1"/>
    <n v="12032.93"/>
    <n v="108296.37"/>
    <s v="SHIP REGION 1"/>
    <n v="10710.629999999997"/>
    <n v="27371.610000000008"/>
    <n v="119007"/>
  </r>
  <r>
    <n v="707"/>
    <s v="CUSTID 161"/>
    <x v="1"/>
    <x v="2"/>
    <x v="7"/>
    <x v="3"/>
    <s v="PRODID 5"/>
    <s v="PRODTYPE 3"/>
    <s v="PRODMKT 3"/>
    <n v="16064"/>
    <n v="10762.88"/>
    <x v="6"/>
    <n v="13975.68"/>
    <n v="55902.720000000001"/>
    <s v="SHIP REGION 7"/>
    <n v="8353.2799999999988"/>
    <n v="12851.200000000004"/>
    <n v="64256"/>
  </r>
  <r>
    <n v="708"/>
    <s v="CUSTID 74"/>
    <x v="1"/>
    <x v="4"/>
    <x v="4"/>
    <x v="1"/>
    <s v="PRODID 6"/>
    <s v="PRODTYPE 1"/>
    <s v="PRODMKT 1"/>
    <n v="20386"/>
    <n v="14270.2"/>
    <x v="5"/>
    <n v="18755.120000000003"/>
    <n v="37510.240000000005"/>
    <s v="SHIP REGION 7"/>
    <n v="3261.7599999999948"/>
    <n v="8969.8400000000038"/>
    <n v="40772"/>
  </r>
  <r>
    <n v="709"/>
    <s v="CUSTID 123"/>
    <x v="2"/>
    <x v="1"/>
    <x v="5"/>
    <x v="1"/>
    <s v="PRODID 13"/>
    <s v="PRODTYPE 4"/>
    <s v="PRODMKT 7"/>
    <n v="4269"/>
    <n v="2561.4"/>
    <x v="2"/>
    <n v="4055.5499999999997"/>
    <n v="4055.5499999999997"/>
    <s v="SHIP REGION 4"/>
    <n v="213.45000000000027"/>
    <n v="1494.1499999999996"/>
    <n v="4269"/>
  </r>
  <r>
    <n v="710"/>
    <s v="CUSTID 51"/>
    <x v="0"/>
    <x v="1"/>
    <x v="6"/>
    <x v="1"/>
    <s v="PRODID 1"/>
    <s v="PRODTYPE 1"/>
    <s v="PRODMKT 3"/>
    <n v="16325"/>
    <n v="10611.25"/>
    <x v="5"/>
    <n v="15019"/>
    <n v="30038"/>
    <s v="SHIP REGION 4"/>
    <n v="2612"/>
    <n v="8815.5"/>
    <n v="32650"/>
  </r>
  <r>
    <n v="711"/>
    <s v="CUSTID 77"/>
    <x v="1"/>
    <x v="2"/>
    <x v="3"/>
    <x v="1"/>
    <s v="PRODID 12"/>
    <s v="PRODTYPE 3"/>
    <s v="PRODMKT 5"/>
    <n v="23078"/>
    <n v="14769.92"/>
    <x v="5"/>
    <n v="21924.1"/>
    <n v="43848.2"/>
    <s v="SHIP REGION 4"/>
    <n v="2307.8000000000029"/>
    <n v="14308.359999999997"/>
    <n v="46156"/>
  </r>
  <r>
    <n v="712"/>
    <s v="CUSTID 22"/>
    <x v="1"/>
    <x v="0"/>
    <x v="5"/>
    <x v="2"/>
    <s v="PRODID 5"/>
    <s v="PRODTYPE 3"/>
    <s v="PRODMKT 3"/>
    <n v="16064"/>
    <n v="10762.88"/>
    <x v="1"/>
    <n v="14136.32"/>
    <n v="127226.88"/>
    <s v="SHIP REGION 6"/>
    <n v="17349.120000000003"/>
    <n v="30360.960000000006"/>
    <n v="144576"/>
  </r>
  <r>
    <n v="713"/>
    <s v="CUSTID 140"/>
    <x v="1"/>
    <x v="3"/>
    <x v="4"/>
    <x v="2"/>
    <s v="PRODID 19"/>
    <s v="PRODTYPE 1"/>
    <s v="PRODMKT 4"/>
    <n v="9526"/>
    <n v="6572.94"/>
    <x v="6"/>
    <n v="8859.18"/>
    <n v="35436.720000000001"/>
    <s v="SHIP REGION 8"/>
    <n v="2667.2799999999988"/>
    <n v="9144.9600000000028"/>
    <n v="38104"/>
  </r>
  <r>
    <n v="714"/>
    <s v="CUSTID 107"/>
    <x v="3"/>
    <x v="4"/>
    <x v="1"/>
    <x v="1"/>
    <s v="PRODID 19"/>
    <s v="PRODTYPE 1"/>
    <s v="PRODMKT 4"/>
    <n v="9526"/>
    <n v="6572.94"/>
    <x v="2"/>
    <n v="8573.4"/>
    <n v="8573.4"/>
    <s v="SHIP REGION 1"/>
    <n v="952.60000000000036"/>
    <n v="2000.46"/>
    <n v="9526"/>
  </r>
  <r>
    <n v="715"/>
    <s v="CUSTID 94"/>
    <x v="4"/>
    <x v="1"/>
    <x v="4"/>
    <x v="1"/>
    <s v="PRODID 15"/>
    <s v="PRODTYPE 4"/>
    <s v="PRODMKT 5"/>
    <n v="10590"/>
    <n v="6671.7"/>
    <x v="2"/>
    <n v="9425.1"/>
    <n v="9425.1"/>
    <s v="SHIP REGION 5"/>
    <n v="1164.8999999999996"/>
    <n v="2753.4000000000005"/>
    <n v="10590"/>
  </r>
  <r>
    <n v="716"/>
    <s v="CUSTID 16"/>
    <x v="3"/>
    <x v="0"/>
    <x v="0"/>
    <x v="4"/>
    <s v="PRODID 3"/>
    <s v="PRODTYPE 2"/>
    <s v="PRODMKT 2"/>
    <n v="22050"/>
    <n v="15435"/>
    <x v="6"/>
    <n v="21388.5"/>
    <n v="85554"/>
    <s v="SHIP REGION 2"/>
    <n v="2646"/>
    <n v="23814"/>
    <n v="88200"/>
  </r>
  <r>
    <n v="717"/>
    <s v="CUSTID 16"/>
    <x v="3"/>
    <x v="0"/>
    <x v="0"/>
    <x v="4"/>
    <s v="PRODID 4"/>
    <s v="PRODTYPE 4"/>
    <s v="PRODMKT 1"/>
    <n v="8989"/>
    <n v="5663.07"/>
    <x v="4"/>
    <n v="8269.880000000001"/>
    <n v="41349.400000000009"/>
    <s v="SHIP REGION 3"/>
    <n v="3595.5999999999949"/>
    <n v="13034.050000000007"/>
    <n v="44945"/>
  </r>
  <r>
    <n v="718"/>
    <s v="CUSTID 120"/>
    <x v="4"/>
    <x v="1"/>
    <x v="2"/>
    <x v="4"/>
    <s v="PRODID 11"/>
    <s v="PRODTYPE 1"/>
    <s v="PRODMKT 4"/>
    <n v="21670"/>
    <n v="15169"/>
    <x v="6"/>
    <n v="21019.899999999998"/>
    <n v="84079.599999999991"/>
    <s v="SHIP REGION 4"/>
    <n v="2600.4000000000087"/>
    <n v="23403.599999999991"/>
    <n v="86680"/>
  </r>
  <r>
    <n v="719"/>
    <s v="CUSTID 140"/>
    <x v="1"/>
    <x v="3"/>
    <x v="4"/>
    <x v="2"/>
    <s v="PRODID 6"/>
    <s v="PRODTYPE 1"/>
    <s v="PRODMKT 1"/>
    <n v="20386"/>
    <n v="14270.2"/>
    <x v="4"/>
    <n v="17939.68"/>
    <n v="89698.4"/>
    <s v="SHIP REGION 7"/>
    <n v="12231.599999999999"/>
    <n v="18347.399999999998"/>
    <n v="101930"/>
  </r>
  <r>
    <n v="720"/>
    <s v="CUSTID 56"/>
    <x v="1"/>
    <x v="1"/>
    <x v="6"/>
    <x v="3"/>
    <s v="PRODID 9"/>
    <s v="PRODTYPE 2"/>
    <s v="PRODMKT 5"/>
    <n v="3263"/>
    <n v="2186.21"/>
    <x v="6"/>
    <n v="2838.81"/>
    <n v="11355.24"/>
    <s v="SHIP REGION 8"/>
    <n v="1696.7600000000002"/>
    <n v="2610.3999999999996"/>
    <n v="13052"/>
  </r>
  <r>
    <n v="721"/>
    <s v="CUSTID 122"/>
    <x v="4"/>
    <x v="4"/>
    <x v="6"/>
    <x v="3"/>
    <s v="PRODID 13"/>
    <s v="PRODTYPE 4"/>
    <s v="PRODMKT 7"/>
    <n v="4269"/>
    <n v="2561.4"/>
    <x v="3"/>
    <n v="4226.3100000000004"/>
    <n v="12678.93"/>
    <s v="SHIP REGION 6"/>
    <n v="128.0699999999988"/>
    <n v="4994.7300000000014"/>
    <n v="12807"/>
  </r>
  <r>
    <n v="722"/>
    <s v="CUSTID 183"/>
    <x v="4"/>
    <x v="2"/>
    <x v="3"/>
    <x v="4"/>
    <s v="PRODID 20"/>
    <s v="PRODTYPE 4"/>
    <s v="PRODMKT 2"/>
    <n v="12004"/>
    <n v="8042.68"/>
    <x v="6"/>
    <n v="10683.56"/>
    <n v="42734.239999999998"/>
    <s v="SHIP REGION 5"/>
    <n v="5281.760000000002"/>
    <n v="10563.519999999997"/>
    <n v="48016"/>
  </r>
  <r>
    <n v="723"/>
    <s v="CUSTID 71"/>
    <x v="1"/>
    <x v="0"/>
    <x v="0"/>
    <x v="3"/>
    <s v="PRODID 12"/>
    <s v="PRODTYPE 3"/>
    <s v="PRODMKT 5"/>
    <n v="23078"/>
    <n v="14769.92"/>
    <x v="6"/>
    <n v="22616.44"/>
    <n v="90465.76"/>
    <s v="SHIP REGION 8"/>
    <n v="1846.2400000000052"/>
    <n v="31386.079999999994"/>
    <n v="92312"/>
  </r>
  <r>
    <n v="724"/>
    <s v="CUSTID 35"/>
    <x v="0"/>
    <x v="2"/>
    <x v="2"/>
    <x v="3"/>
    <s v="PRODID 8"/>
    <s v="PRODTYPE 3"/>
    <s v="PRODMKT 4"/>
    <n v="2135"/>
    <n v="1174.25"/>
    <x v="7"/>
    <n v="1857.45"/>
    <n v="13002.15"/>
    <s v="SHIP REGION 6"/>
    <n v="1942.8499999999997"/>
    <n v="4782.4000000000005"/>
    <n v="14945"/>
  </r>
  <r>
    <n v="725"/>
    <s v="CUSTID 170"/>
    <x v="3"/>
    <x v="4"/>
    <x v="3"/>
    <x v="4"/>
    <s v="PRODID 8"/>
    <s v="PRODTYPE 3"/>
    <s v="PRODMKT 4"/>
    <n v="2135"/>
    <n v="1174.25"/>
    <x v="6"/>
    <n v="2028.25"/>
    <n v="8113"/>
    <s v="SHIP REGION 4"/>
    <n v="427"/>
    <n v="3416"/>
    <n v="8540"/>
  </r>
  <r>
    <n v="726"/>
    <s v="CUSTID 108"/>
    <x v="4"/>
    <x v="4"/>
    <x v="3"/>
    <x v="3"/>
    <s v="PRODID 5"/>
    <s v="PRODTYPE 3"/>
    <s v="PRODMKT 3"/>
    <n v="16064"/>
    <n v="10762.88"/>
    <x v="5"/>
    <n v="13975.68"/>
    <n v="27951.360000000001"/>
    <s v="SHIP REGION 2"/>
    <n v="4176.6399999999994"/>
    <n v="6425.6000000000022"/>
    <n v="32128"/>
  </r>
  <r>
    <n v="727"/>
    <s v="CUSTID 144"/>
    <x v="4"/>
    <x v="4"/>
    <x v="2"/>
    <x v="3"/>
    <s v="PRODID 9"/>
    <s v="PRODTYPE 2"/>
    <s v="PRODMKT 5"/>
    <n v="3263"/>
    <n v="2186.21"/>
    <x v="5"/>
    <n v="2969.33"/>
    <n v="5938.66"/>
    <s v="SHIP REGION 3"/>
    <n v="587.34000000000015"/>
    <n v="1566.2399999999998"/>
    <n v="6526"/>
  </r>
  <r>
    <n v="728"/>
    <s v="CUSTID 147"/>
    <x v="3"/>
    <x v="0"/>
    <x v="0"/>
    <x v="3"/>
    <s v="PRODID 14"/>
    <s v="PRODTYPE 1"/>
    <s v="PRODMKT 3"/>
    <n v="24110"/>
    <n v="16153.7"/>
    <x v="5"/>
    <n v="21216.799999999999"/>
    <n v="42433.599999999999"/>
    <s v="SHIP REGION 8"/>
    <n v="5786.4000000000015"/>
    <n v="10126.199999999997"/>
    <n v="48220"/>
  </r>
  <r>
    <n v="729"/>
    <s v="CUSTID 28"/>
    <x v="0"/>
    <x v="3"/>
    <x v="4"/>
    <x v="3"/>
    <s v="PRODID 18"/>
    <s v="PRODTYPE 4"/>
    <s v="PRODMKT 5"/>
    <n v="24315"/>
    <n v="14589"/>
    <x v="6"/>
    <n v="21883.5"/>
    <n v="87534"/>
    <s v="SHIP REGION 6"/>
    <n v="9726"/>
    <n v="29178"/>
    <n v="97260"/>
  </r>
  <r>
    <n v="730"/>
    <s v="CUSTID 91"/>
    <x v="1"/>
    <x v="3"/>
    <x v="7"/>
    <x v="4"/>
    <s v="PRODID 17"/>
    <s v="PRODTYPE 1"/>
    <s v="PRODMKT 3"/>
    <n v="18971"/>
    <n v="11762.02"/>
    <x v="4"/>
    <n v="17832.739999999998"/>
    <n v="89163.699999999983"/>
    <s v="SHIP REGION 7"/>
    <n v="5691.3000000000102"/>
    <n v="30353.599999999988"/>
    <n v="94855"/>
  </r>
  <r>
    <n v="731"/>
    <s v="CUSTID 95"/>
    <x v="1"/>
    <x v="0"/>
    <x v="7"/>
    <x v="1"/>
    <s v="PRODID 10"/>
    <s v="PRODTYPE 2"/>
    <s v="PRODMKT 3"/>
    <n v="6690"/>
    <n v="4080.9"/>
    <x v="6"/>
    <n v="5887.2"/>
    <n v="23548.799999999999"/>
    <s v="SHIP REGION 5"/>
    <n v="3211.2000000000007"/>
    <n v="7225.1999999999989"/>
    <n v="26760"/>
  </r>
  <r>
    <n v="732"/>
    <s v="CUSTID 29"/>
    <x v="1"/>
    <x v="4"/>
    <x v="4"/>
    <x v="1"/>
    <s v="PRODID 16"/>
    <s v="PRODTYPE 2"/>
    <s v="PRODMKT 3"/>
    <n v="13223"/>
    <n v="8991.64"/>
    <x v="4"/>
    <n v="12297.39"/>
    <n v="61486.95"/>
    <s v="SHIP REGION 4"/>
    <n v="4628.0500000000029"/>
    <n v="16528.75"/>
    <n v="66115"/>
  </r>
  <r>
    <n v="733"/>
    <s v="CUSTID 158"/>
    <x v="3"/>
    <x v="0"/>
    <x v="6"/>
    <x v="1"/>
    <s v="PRODID 20"/>
    <s v="PRODTYPE 4"/>
    <s v="PRODMKT 2"/>
    <n v="12004"/>
    <n v="8042.68"/>
    <x v="7"/>
    <n v="11283.76"/>
    <n v="78986.320000000007"/>
    <s v="SHIP REGION 3"/>
    <n v="5041.6799999999985"/>
    <n v="22687.559999999998"/>
    <n v="84028"/>
  </r>
  <r>
    <n v="734"/>
    <s v="CUSTID 96"/>
    <x v="3"/>
    <x v="2"/>
    <x v="1"/>
    <x v="4"/>
    <s v="PRODID 7"/>
    <s v="PRODTYPE 1"/>
    <s v="PRODMKT 4"/>
    <n v="19568"/>
    <n v="12327.84"/>
    <x v="0"/>
    <n v="16828.48"/>
    <n v="134627.84"/>
    <s v="SHIP REGION 6"/>
    <n v="21916.160000000003"/>
    <n v="36005.119999999995"/>
    <n v="156544"/>
  </r>
  <r>
    <n v="735"/>
    <s v="CUSTID 98"/>
    <x v="0"/>
    <x v="1"/>
    <x v="1"/>
    <x v="4"/>
    <s v="PRODID 18"/>
    <s v="PRODTYPE 4"/>
    <s v="PRODMKT 5"/>
    <n v="24315"/>
    <n v="14589"/>
    <x v="8"/>
    <n v="20910.900000000001"/>
    <n v="125465.40000000001"/>
    <s v="SHIP REGION 4"/>
    <n v="20424.599999999991"/>
    <n v="37931.400000000009"/>
    <n v="145890"/>
  </r>
  <r>
    <n v="736"/>
    <s v="CUSTID 147"/>
    <x v="3"/>
    <x v="0"/>
    <x v="0"/>
    <x v="1"/>
    <s v="PRODID 4"/>
    <s v="PRODTYPE 4"/>
    <s v="PRODMKT 1"/>
    <n v="8989"/>
    <n v="5663.07"/>
    <x v="8"/>
    <n v="8809.2199999999993"/>
    <n v="52855.319999999992"/>
    <s v="SHIP REGION 2"/>
    <n v="1078.6800000000039"/>
    <n v="18876.899999999998"/>
    <n v="53934"/>
  </r>
  <r>
    <n v="737"/>
    <s v="CUSTID 99"/>
    <x v="0"/>
    <x v="1"/>
    <x v="2"/>
    <x v="1"/>
    <s v="PRODID 5"/>
    <s v="PRODTYPE 3"/>
    <s v="PRODMKT 3"/>
    <n v="16064"/>
    <n v="10762.88"/>
    <x v="7"/>
    <n v="13815.039999999999"/>
    <n v="96705.279999999999"/>
    <s v="SHIP REGION 5"/>
    <n v="15742.720000000007"/>
    <n v="21365.119999999999"/>
    <n v="112448"/>
  </r>
  <r>
    <n v="738"/>
    <s v="CUSTID 129"/>
    <x v="0"/>
    <x v="3"/>
    <x v="0"/>
    <x v="2"/>
    <s v="PRODID 11"/>
    <s v="PRODTYPE 1"/>
    <s v="PRODMKT 4"/>
    <n v="21670"/>
    <n v="15169"/>
    <x v="1"/>
    <n v="19936.400000000001"/>
    <n v="179427.6"/>
    <s v="SHIP REGION 2"/>
    <n v="15602.399999999987"/>
    <n v="42906.600000000013"/>
    <n v="195030"/>
  </r>
  <r>
    <n v="739"/>
    <s v="CUSTID 25"/>
    <x v="0"/>
    <x v="4"/>
    <x v="4"/>
    <x v="4"/>
    <s v="PRODID 11"/>
    <s v="PRODTYPE 1"/>
    <s v="PRODMKT 4"/>
    <n v="21670"/>
    <n v="15169"/>
    <x v="5"/>
    <n v="18419.5"/>
    <n v="36839"/>
    <s v="SHIP REGION 6"/>
    <n v="6501"/>
    <n v="6501"/>
    <n v="43340"/>
  </r>
  <r>
    <n v="740"/>
    <s v="CUSTID 51"/>
    <x v="0"/>
    <x v="1"/>
    <x v="6"/>
    <x v="3"/>
    <s v="PRODID 18"/>
    <s v="PRODTYPE 4"/>
    <s v="PRODMKT 5"/>
    <n v="24315"/>
    <n v="14589"/>
    <x v="0"/>
    <n v="21640.35"/>
    <n v="173122.8"/>
    <s v="SHIP REGION 8"/>
    <n v="21397.200000000012"/>
    <n v="56410.799999999988"/>
    <n v="194520"/>
  </r>
  <r>
    <n v="741"/>
    <s v="CUSTID 174"/>
    <x v="4"/>
    <x v="2"/>
    <x v="3"/>
    <x v="4"/>
    <s v="PRODID 13"/>
    <s v="PRODTYPE 4"/>
    <s v="PRODMKT 7"/>
    <n v="4269"/>
    <n v="2561.4"/>
    <x v="2"/>
    <n v="3970.1699999999996"/>
    <n v="3970.1699999999996"/>
    <s v="SHIP REGION 2"/>
    <n v="298.83000000000038"/>
    <n v="1408.7699999999995"/>
    <n v="4269"/>
  </r>
  <r>
    <n v="742"/>
    <s v="CUSTID 131"/>
    <x v="1"/>
    <x v="2"/>
    <x v="5"/>
    <x v="3"/>
    <s v="PRODID 3"/>
    <s v="PRODTYPE 2"/>
    <s v="PRODMKT 2"/>
    <n v="22050"/>
    <n v="15435"/>
    <x v="5"/>
    <n v="21388.5"/>
    <n v="42777"/>
    <s v="SHIP REGION 7"/>
    <n v="1323"/>
    <n v="11907"/>
    <n v="44100"/>
  </r>
  <r>
    <n v="743"/>
    <s v="CUSTID 57"/>
    <x v="4"/>
    <x v="3"/>
    <x v="6"/>
    <x v="1"/>
    <s v="PRODID 7"/>
    <s v="PRODTYPE 1"/>
    <s v="PRODMKT 4"/>
    <n v="19568"/>
    <n v="12327.84"/>
    <x v="6"/>
    <n v="18198.239999999998"/>
    <n v="72792.959999999992"/>
    <s v="SHIP REGION 6"/>
    <n v="5479.0400000000081"/>
    <n v="23481.599999999991"/>
    <n v="78272"/>
  </r>
  <r>
    <n v="744"/>
    <s v="CUSTID 168"/>
    <x v="1"/>
    <x v="4"/>
    <x v="3"/>
    <x v="2"/>
    <s v="PRODID 12"/>
    <s v="PRODTYPE 3"/>
    <s v="PRODMKT 5"/>
    <n v="23078"/>
    <n v="14769.92"/>
    <x v="7"/>
    <n v="21231.760000000002"/>
    <n v="148622.32"/>
    <s v="SHIP REGION 8"/>
    <n v="12923.679999999986"/>
    <n v="45232.880000000012"/>
    <n v="161546"/>
  </r>
  <r>
    <n v="745"/>
    <s v="CUSTID 143"/>
    <x v="0"/>
    <x v="4"/>
    <x v="7"/>
    <x v="4"/>
    <s v="PRODID 9"/>
    <s v="PRODTYPE 2"/>
    <s v="PRODMKT 5"/>
    <n v="3263"/>
    <n v="2186.21"/>
    <x v="2"/>
    <n v="2904.07"/>
    <n v="2904.07"/>
    <s v="SHIP REGION 6"/>
    <n v="358.92999999999984"/>
    <n v="717.86000000000013"/>
    <n v="3263"/>
  </r>
  <r>
    <n v="746"/>
    <s v="CUSTID 145"/>
    <x v="2"/>
    <x v="0"/>
    <x v="6"/>
    <x v="4"/>
    <s v="PRODID 18"/>
    <s v="PRODTYPE 4"/>
    <s v="PRODMKT 5"/>
    <n v="24315"/>
    <n v="14589"/>
    <x v="8"/>
    <n v="20667.75"/>
    <n v="124006.5"/>
    <s v="SHIP REGION 3"/>
    <n v="21883.5"/>
    <n v="36472.5"/>
    <n v="145890"/>
  </r>
  <r>
    <n v="747"/>
    <s v="CUSTID 156"/>
    <x v="0"/>
    <x v="3"/>
    <x v="3"/>
    <x v="1"/>
    <s v="PRODID 6"/>
    <s v="PRODTYPE 1"/>
    <s v="PRODMKT 1"/>
    <n v="20386"/>
    <n v="14270.2"/>
    <x v="6"/>
    <n v="18958.98"/>
    <n v="75835.92"/>
    <s v="SHIP REGION 1"/>
    <n v="5708.0800000000017"/>
    <n v="18755.119999999995"/>
    <n v="81544"/>
  </r>
  <r>
    <n v="748"/>
    <s v="CUSTID 96"/>
    <x v="3"/>
    <x v="2"/>
    <x v="1"/>
    <x v="3"/>
    <s v="PRODID 5"/>
    <s v="PRODTYPE 3"/>
    <s v="PRODMKT 3"/>
    <n v="16064"/>
    <n v="10762.88"/>
    <x v="2"/>
    <n v="15421.439999999999"/>
    <n v="15421.439999999999"/>
    <s v="SHIP REGION 8"/>
    <n v="642.56000000000131"/>
    <n v="4658.5599999999995"/>
    <n v="16064"/>
  </r>
  <r>
    <n v="749"/>
    <s v="CUSTID 54"/>
    <x v="3"/>
    <x v="1"/>
    <x v="6"/>
    <x v="2"/>
    <s v="PRODID 19"/>
    <s v="PRODTYPE 1"/>
    <s v="PRODMKT 4"/>
    <n v="9526"/>
    <n v="6572.94"/>
    <x v="4"/>
    <n v="8763.92"/>
    <n v="43819.6"/>
    <s v="SHIP REGION 4"/>
    <n v="3810.3999999999996"/>
    <n v="10954.900000000001"/>
    <n v="47630"/>
  </r>
  <r>
    <n v="750"/>
    <s v="CUSTID 179"/>
    <x v="4"/>
    <x v="1"/>
    <x v="4"/>
    <x v="2"/>
    <s v="PRODID 9"/>
    <s v="PRODTYPE 2"/>
    <s v="PRODMKT 5"/>
    <n v="3263"/>
    <n v="2186.21"/>
    <x v="1"/>
    <n v="3197.74"/>
    <n v="28779.659999999996"/>
    <s v="SHIP REGION 8"/>
    <n v="587.34000000000196"/>
    <n v="9103.7699999999968"/>
    <n v="29367"/>
  </r>
  <r>
    <n v="751"/>
    <s v="CUSTID 24"/>
    <x v="3"/>
    <x v="2"/>
    <x v="5"/>
    <x v="2"/>
    <s v="PRODID 5"/>
    <s v="PRODTYPE 3"/>
    <s v="PRODMKT 3"/>
    <n v="16064"/>
    <n v="10762.88"/>
    <x v="1"/>
    <n v="14939.519999999999"/>
    <n v="134455.67999999999"/>
    <s v="SHIP REGION 2"/>
    <n v="10120.320000000012"/>
    <n v="37589.759999999995"/>
    <n v="144576"/>
  </r>
  <r>
    <n v="752"/>
    <s v="CUSTID 21"/>
    <x v="4"/>
    <x v="0"/>
    <x v="1"/>
    <x v="1"/>
    <s v="PRODID 2"/>
    <s v="PRODTYPE 1"/>
    <s v="PRODMKT 1"/>
    <n v="11568"/>
    <n v="8097.6"/>
    <x v="6"/>
    <n v="10758.24"/>
    <n v="43032.959999999999"/>
    <s v="SHIP REGION 8"/>
    <n v="3239.0400000000009"/>
    <n v="10642.559999999998"/>
    <n v="46272"/>
  </r>
  <r>
    <n v="753"/>
    <s v="CUSTID 72"/>
    <x v="3"/>
    <x v="2"/>
    <x v="3"/>
    <x v="1"/>
    <s v="PRODID 8"/>
    <s v="PRODTYPE 3"/>
    <s v="PRODMKT 4"/>
    <n v="2135"/>
    <n v="1174.25"/>
    <x v="8"/>
    <n v="1814.75"/>
    <n v="10888.5"/>
    <s v="SHIP REGION 8"/>
    <n v="1921.5"/>
    <n v="3843"/>
    <n v="12810"/>
  </r>
  <r>
    <n v="754"/>
    <s v="CUSTID 168"/>
    <x v="1"/>
    <x v="4"/>
    <x v="3"/>
    <x v="2"/>
    <s v="PRODID 16"/>
    <s v="PRODTYPE 2"/>
    <s v="PRODMKT 3"/>
    <n v="13223"/>
    <n v="8991.64"/>
    <x v="7"/>
    <n v="11239.55"/>
    <n v="78676.849999999991"/>
    <s v="SHIP REGION 2"/>
    <n v="13884.150000000005"/>
    <n v="15735.369999999999"/>
    <n v="92561"/>
  </r>
  <r>
    <n v="755"/>
    <s v="CUSTID 149"/>
    <x v="1"/>
    <x v="0"/>
    <x v="1"/>
    <x v="4"/>
    <s v="PRODID 12"/>
    <s v="PRODTYPE 3"/>
    <s v="PRODMKT 5"/>
    <n v="23078"/>
    <n v="14769.92"/>
    <x v="8"/>
    <n v="22154.879999999997"/>
    <n v="132929.27999999997"/>
    <s v="SHIP REGION 5"/>
    <n v="5538.7200000000157"/>
    <n v="44309.75999999998"/>
    <n v="138468"/>
  </r>
  <r>
    <n v="756"/>
    <s v="CUSTID 73"/>
    <x v="2"/>
    <x v="1"/>
    <x v="2"/>
    <x v="4"/>
    <s v="PRODID 19"/>
    <s v="PRODTYPE 1"/>
    <s v="PRODMKT 4"/>
    <n v="9526"/>
    <n v="6572.94"/>
    <x v="7"/>
    <n v="8668.66"/>
    <n v="60680.619999999995"/>
    <s v="SHIP REGION 8"/>
    <n v="6001.380000000001"/>
    <n v="14670.04"/>
    <n v="66682"/>
  </r>
  <r>
    <n v="757"/>
    <s v="CUSTID 111"/>
    <x v="2"/>
    <x v="4"/>
    <x v="7"/>
    <x v="4"/>
    <s v="PRODID 12"/>
    <s v="PRODTYPE 3"/>
    <s v="PRODMKT 5"/>
    <n v="23078"/>
    <n v="14769.92"/>
    <x v="0"/>
    <n v="22385.66"/>
    <n v="179085.28"/>
    <s v="SHIP REGION 1"/>
    <n v="5538.7200000000012"/>
    <n v="60925.919999999998"/>
    <n v="184624"/>
  </r>
  <r>
    <n v="758"/>
    <s v="CUSTID 199"/>
    <x v="4"/>
    <x v="4"/>
    <x v="2"/>
    <x v="1"/>
    <s v="PRODID 4"/>
    <s v="PRODTYPE 4"/>
    <s v="PRODMKT 1"/>
    <n v="8989"/>
    <n v="5663.07"/>
    <x v="4"/>
    <n v="8809.2199999999993"/>
    <n v="44046.1"/>
    <s v="SHIP REGION 1"/>
    <n v="898.90000000000327"/>
    <n v="15730.749999999998"/>
    <n v="44945"/>
  </r>
  <r>
    <n v="759"/>
    <s v="CUSTID 38"/>
    <x v="1"/>
    <x v="2"/>
    <x v="5"/>
    <x v="1"/>
    <s v="PRODID 1"/>
    <s v="PRODTYPE 1"/>
    <s v="PRODMKT 3"/>
    <n v="16325"/>
    <n v="10611.25"/>
    <x v="3"/>
    <n v="14692.5"/>
    <n v="44077.5"/>
    <s v="SHIP REGION 3"/>
    <n v="4897.5"/>
    <n v="12243.75"/>
    <n v="48975"/>
  </r>
  <r>
    <n v="760"/>
    <s v="CUSTID 194"/>
    <x v="0"/>
    <x v="0"/>
    <x v="0"/>
    <x v="2"/>
    <s v="PRODID 13"/>
    <s v="PRODTYPE 4"/>
    <s v="PRODMKT 7"/>
    <n v="4269"/>
    <n v="2561.4"/>
    <x v="1"/>
    <n v="4098.24"/>
    <n v="36884.159999999996"/>
    <s v="SHIP REGION 2"/>
    <n v="1536.840000000002"/>
    <n v="13831.559999999998"/>
    <n v="38421"/>
  </r>
  <r>
    <n v="761"/>
    <s v="CUSTID 76"/>
    <x v="4"/>
    <x v="2"/>
    <x v="2"/>
    <x v="3"/>
    <s v="PRODID 7"/>
    <s v="PRODTYPE 1"/>
    <s v="PRODMKT 4"/>
    <n v="19568"/>
    <n v="12327.84"/>
    <x v="8"/>
    <n v="17415.52"/>
    <n v="104493.12"/>
    <s v="SHIP REGION 4"/>
    <n v="12914.879999999997"/>
    <n v="30526.080000000002"/>
    <n v="117408"/>
  </r>
  <r>
    <n v="762"/>
    <s v="CUSTID 57"/>
    <x v="4"/>
    <x v="3"/>
    <x v="6"/>
    <x v="2"/>
    <s v="PRODID 5"/>
    <s v="PRODTYPE 3"/>
    <s v="PRODMKT 3"/>
    <n v="16064"/>
    <n v="10762.88"/>
    <x v="3"/>
    <n v="15260.8"/>
    <n v="45782.399999999994"/>
    <s v="SHIP REGION 5"/>
    <n v="2409.6000000000022"/>
    <n v="13493.76"/>
    <n v="48192"/>
  </r>
  <r>
    <n v="763"/>
    <s v="CUSTID 167"/>
    <x v="0"/>
    <x v="4"/>
    <x v="5"/>
    <x v="1"/>
    <s v="PRODID 2"/>
    <s v="PRODTYPE 1"/>
    <s v="PRODMKT 1"/>
    <n v="11568"/>
    <n v="8097.6"/>
    <x v="5"/>
    <n v="10295.52"/>
    <n v="20591.04"/>
    <s v="SHIP REGION 2"/>
    <n v="2544.9599999999991"/>
    <n v="4395.84"/>
    <n v="23136"/>
  </r>
  <r>
    <n v="764"/>
    <s v="CUSTID 147"/>
    <x v="3"/>
    <x v="0"/>
    <x v="0"/>
    <x v="1"/>
    <s v="PRODID 11"/>
    <s v="PRODTYPE 1"/>
    <s v="PRODMKT 4"/>
    <n v="21670"/>
    <n v="15169"/>
    <x v="7"/>
    <n v="21453.3"/>
    <n v="150173.1"/>
    <s v="SHIP REGION 5"/>
    <n v="1516.9000000000051"/>
    <n v="43990.099999999991"/>
    <n v="151690"/>
  </r>
  <r>
    <n v="765"/>
    <s v="CUSTID 113"/>
    <x v="0"/>
    <x v="4"/>
    <x v="3"/>
    <x v="3"/>
    <s v="PRODID 4"/>
    <s v="PRODTYPE 4"/>
    <s v="PRODMKT 1"/>
    <n v="8989"/>
    <n v="5663.07"/>
    <x v="6"/>
    <n v="8539.5499999999993"/>
    <n v="34158.199999999997"/>
    <s v="SHIP REGION 3"/>
    <n v="1797.8000000000029"/>
    <n v="11505.919999999998"/>
    <n v="35956"/>
  </r>
  <r>
    <n v="766"/>
    <s v="CUSTID 15"/>
    <x v="0"/>
    <x v="0"/>
    <x v="2"/>
    <x v="3"/>
    <s v="PRODID 1"/>
    <s v="PRODTYPE 1"/>
    <s v="PRODMKT 3"/>
    <n v="16325"/>
    <n v="10611.25"/>
    <x v="8"/>
    <n v="14366"/>
    <n v="86196"/>
    <s v="SHIP REGION 4"/>
    <n v="11754"/>
    <n v="22528.5"/>
    <n v="97950"/>
  </r>
  <r>
    <n v="767"/>
    <s v="CUSTID 192"/>
    <x v="0"/>
    <x v="1"/>
    <x v="1"/>
    <x v="1"/>
    <s v="PRODID 15"/>
    <s v="PRODTYPE 4"/>
    <s v="PRODMKT 5"/>
    <n v="10590"/>
    <n v="6671.7"/>
    <x v="4"/>
    <n v="10272.299999999999"/>
    <n v="51361.5"/>
    <s v="SHIP REGION 5"/>
    <n v="1588.5000000000036"/>
    <n v="18002.999999999996"/>
    <n v="52950"/>
  </r>
  <r>
    <n v="768"/>
    <s v="CUSTID 64"/>
    <x v="4"/>
    <x v="2"/>
    <x v="2"/>
    <x v="4"/>
    <s v="PRODID 12"/>
    <s v="PRODTYPE 3"/>
    <s v="PRODMKT 5"/>
    <n v="23078"/>
    <n v="14769.92"/>
    <x v="2"/>
    <n v="21924.1"/>
    <n v="21924.1"/>
    <s v="SHIP REGION 8"/>
    <n v="1153.9000000000015"/>
    <n v="7154.1799999999985"/>
    <n v="23078"/>
  </r>
  <r>
    <n v="769"/>
    <s v="CUSTID 1"/>
    <x v="1"/>
    <x v="1"/>
    <x v="6"/>
    <x v="2"/>
    <s v="PRODID 7"/>
    <s v="PRODTYPE 1"/>
    <s v="PRODMKT 4"/>
    <n v="19568"/>
    <n v="12327.84"/>
    <x v="0"/>
    <n v="18393.919999999998"/>
    <n v="147151.35999999999"/>
    <s v="SHIP REGION 4"/>
    <n v="9392.640000000014"/>
    <n v="48528.639999999985"/>
    <n v="156544"/>
  </r>
  <r>
    <n v="770"/>
    <s v="CUSTID 99"/>
    <x v="0"/>
    <x v="1"/>
    <x v="2"/>
    <x v="4"/>
    <s v="PRODID 1"/>
    <s v="PRODTYPE 1"/>
    <s v="PRODMKT 3"/>
    <n v="16325"/>
    <n v="10611.25"/>
    <x v="4"/>
    <n v="15508.75"/>
    <n v="77543.75"/>
    <s v="SHIP REGION 7"/>
    <n v="4081.25"/>
    <n v="24487.5"/>
    <n v="81625"/>
  </r>
  <r>
    <n v="771"/>
    <s v="CUSTID 6"/>
    <x v="1"/>
    <x v="1"/>
    <x v="0"/>
    <x v="4"/>
    <s v="PRODID 18"/>
    <s v="PRODTYPE 4"/>
    <s v="PRODMKT 5"/>
    <n v="24315"/>
    <n v="14589"/>
    <x v="7"/>
    <n v="21883.5"/>
    <n v="153184.5"/>
    <s v="SHIP REGION 4"/>
    <n v="17020.5"/>
    <n v="51061.5"/>
    <n v="170205"/>
  </r>
  <r>
    <n v="772"/>
    <s v="CUSTID 37"/>
    <x v="1"/>
    <x v="2"/>
    <x v="4"/>
    <x v="4"/>
    <s v="PRODID 9"/>
    <s v="PRODTYPE 2"/>
    <s v="PRODMKT 5"/>
    <n v="3263"/>
    <n v="2186.21"/>
    <x v="5"/>
    <n v="3165.11"/>
    <n v="6330.22"/>
    <s v="SHIP REGION 1"/>
    <n v="195.77999999999975"/>
    <n v="1957.8000000000002"/>
    <n v="6526"/>
  </r>
  <r>
    <n v="773"/>
    <s v="CUSTID 125"/>
    <x v="0"/>
    <x v="3"/>
    <x v="0"/>
    <x v="1"/>
    <s v="PRODID 13"/>
    <s v="PRODTYPE 4"/>
    <s v="PRODMKT 7"/>
    <n v="4269"/>
    <n v="2561.4"/>
    <x v="7"/>
    <n v="3671.34"/>
    <n v="25699.38"/>
    <s v="SHIP REGION 1"/>
    <n v="4183.619999999999"/>
    <n v="7769.58"/>
    <n v="29883"/>
  </r>
  <r>
    <n v="774"/>
    <s v="CUSTID 151"/>
    <x v="3"/>
    <x v="4"/>
    <x v="2"/>
    <x v="2"/>
    <s v="PRODID 12"/>
    <s v="PRODTYPE 3"/>
    <s v="PRODMKT 5"/>
    <n v="23078"/>
    <n v="14769.92"/>
    <x v="1"/>
    <n v="21462.539999999997"/>
    <n v="193162.86"/>
    <s v="SHIP REGION 3"/>
    <n v="14539.140000000025"/>
    <n v="60233.579999999973"/>
    <n v="207702"/>
  </r>
  <r>
    <n v="775"/>
    <s v="CUSTID 170"/>
    <x v="3"/>
    <x v="4"/>
    <x v="3"/>
    <x v="2"/>
    <s v="PRODID 11"/>
    <s v="PRODTYPE 1"/>
    <s v="PRODMKT 4"/>
    <n v="21670"/>
    <n v="15169"/>
    <x v="5"/>
    <n v="18636.2"/>
    <n v="37272.400000000001"/>
    <s v="SHIP REGION 5"/>
    <n v="6067.5999999999985"/>
    <n v="6934.4000000000015"/>
    <n v="43340"/>
  </r>
  <r>
    <n v="776"/>
    <s v="CUSTID 163"/>
    <x v="0"/>
    <x v="1"/>
    <x v="2"/>
    <x v="2"/>
    <s v="PRODID 3"/>
    <s v="PRODTYPE 2"/>
    <s v="PRODMKT 2"/>
    <n v="22050"/>
    <n v="15435"/>
    <x v="3"/>
    <n v="19624.5"/>
    <n v="58873.5"/>
    <s v="SHIP REGION 4"/>
    <n v="7276.5"/>
    <n v="12568.5"/>
    <n v="66150"/>
  </r>
  <r>
    <n v="777"/>
    <s v="CUSTID 128"/>
    <x v="1"/>
    <x v="1"/>
    <x v="1"/>
    <x v="1"/>
    <s v="PRODID 18"/>
    <s v="PRODTYPE 4"/>
    <s v="PRODMKT 5"/>
    <n v="24315"/>
    <n v="14589"/>
    <x v="2"/>
    <n v="21154.05"/>
    <n v="21154.05"/>
    <s v="SHIP REGION 5"/>
    <n v="3160.9500000000007"/>
    <n v="6565.0499999999993"/>
    <n v="24315"/>
  </r>
  <r>
    <n v="778"/>
    <s v="CUSTID 3"/>
    <x v="1"/>
    <x v="1"/>
    <x v="7"/>
    <x v="3"/>
    <s v="PRODID 10"/>
    <s v="PRODTYPE 2"/>
    <s v="PRODMKT 3"/>
    <n v="6690"/>
    <n v="4080.9"/>
    <x v="0"/>
    <n v="6355.5"/>
    <n v="50844"/>
    <s v="SHIP REGION 8"/>
    <n v="2676"/>
    <n v="18196.8"/>
    <n v="53520"/>
  </r>
  <r>
    <n v="779"/>
    <s v="CUSTID 111"/>
    <x v="2"/>
    <x v="4"/>
    <x v="7"/>
    <x v="1"/>
    <s v="PRODID 10"/>
    <s v="PRODTYPE 2"/>
    <s v="PRODMKT 3"/>
    <n v="6690"/>
    <n v="4080.9"/>
    <x v="6"/>
    <n v="6623.1"/>
    <n v="26492.400000000001"/>
    <s v="SHIP REGION 2"/>
    <n v="267.59999999999854"/>
    <n v="10168.800000000001"/>
    <n v="26760"/>
  </r>
  <r>
    <n v="780"/>
    <s v="CUSTID 125"/>
    <x v="0"/>
    <x v="3"/>
    <x v="0"/>
    <x v="4"/>
    <s v="PRODID 2"/>
    <s v="PRODTYPE 1"/>
    <s v="PRODMKT 1"/>
    <n v="11568"/>
    <n v="8097.6"/>
    <x v="8"/>
    <n v="10179.84"/>
    <n v="61079.040000000001"/>
    <s v="SHIP REGION 2"/>
    <n v="8328.9599999999991"/>
    <n v="12493.439999999999"/>
    <n v="69408"/>
  </r>
  <r>
    <n v="781"/>
    <s v="CUSTID 140"/>
    <x v="1"/>
    <x v="3"/>
    <x v="4"/>
    <x v="1"/>
    <s v="PRODID 18"/>
    <s v="PRODTYPE 4"/>
    <s v="PRODMKT 5"/>
    <n v="24315"/>
    <n v="14589"/>
    <x v="5"/>
    <n v="22856.1"/>
    <n v="45712.2"/>
    <s v="SHIP REGION 2"/>
    <n v="2917.8000000000029"/>
    <n v="16534.199999999997"/>
    <n v="48630"/>
  </r>
  <r>
    <n v="782"/>
    <s v="CUSTID 101"/>
    <x v="3"/>
    <x v="2"/>
    <x v="3"/>
    <x v="4"/>
    <s v="PRODID 4"/>
    <s v="PRODTYPE 4"/>
    <s v="PRODMKT 1"/>
    <n v="8989"/>
    <n v="5663.07"/>
    <x v="6"/>
    <n v="8809.2199999999993"/>
    <n v="35236.879999999997"/>
    <s v="SHIP REGION 5"/>
    <n v="719.12000000000262"/>
    <n v="12584.599999999999"/>
    <n v="35956"/>
  </r>
  <r>
    <n v="783"/>
    <s v="CUSTID 181"/>
    <x v="0"/>
    <x v="1"/>
    <x v="3"/>
    <x v="3"/>
    <s v="PRODID 16"/>
    <s v="PRODTYPE 2"/>
    <s v="PRODMKT 3"/>
    <n v="13223"/>
    <n v="8991.64"/>
    <x v="0"/>
    <n v="12032.93"/>
    <n v="96263.44"/>
    <s v="SHIP REGION 8"/>
    <n v="9520.5599999999977"/>
    <n v="24330.320000000007"/>
    <n v="105784"/>
  </r>
  <r>
    <n v="784"/>
    <s v="CUSTID 82"/>
    <x v="4"/>
    <x v="2"/>
    <x v="4"/>
    <x v="4"/>
    <s v="PRODID 17"/>
    <s v="PRODTYPE 1"/>
    <s v="PRODMKT 3"/>
    <n v="18971"/>
    <n v="11762.02"/>
    <x v="0"/>
    <n v="17263.61"/>
    <n v="138108.88"/>
    <s v="SHIP REGION 4"/>
    <n v="13659.119999999995"/>
    <n v="44012.72"/>
    <n v="151768"/>
  </r>
  <r>
    <n v="785"/>
    <s v="CUSTID 141"/>
    <x v="2"/>
    <x v="3"/>
    <x v="3"/>
    <x v="1"/>
    <s v="PRODID 20"/>
    <s v="PRODTYPE 4"/>
    <s v="PRODMKT 2"/>
    <n v="12004"/>
    <n v="8042.68"/>
    <x v="5"/>
    <n v="10443.48"/>
    <n v="20886.96"/>
    <s v="SHIP REGION 6"/>
    <n v="3121.0400000000009"/>
    <n v="4801.5999999999985"/>
    <n v="24008"/>
  </r>
  <r>
    <n v="786"/>
    <s v="CUSTID 193"/>
    <x v="2"/>
    <x v="0"/>
    <x v="3"/>
    <x v="4"/>
    <s v="PRODID 19"/>
    <s v="PRODTYPE 1"/>
    <s v="PRODMKT 4"/>
    <n v="9526"/>
    <n v="6572.94"/>
    <x v="3"/>
    <n v="8478.14"/>
    <n v="25434.42"/>
    <s v="SHIP REGION 5"/>
    <n v="3143.5800000000017"/>
    <n v="5715.5999999999995"/>
    <n v="28578"/>
  </r>
  <r>
    <n v="787"/>
    <s v="CUSTID 8"/>
    <x v="1"/>
    <x v="2"/>
    <x v="5"/>
    <x v="2"/>
    <s v="PRODID 11"/>
    <s v="PRODTYPE 1"/>
    <s v="PRODMKT 4"/>
    <n v="21670"/>
    <n v="15169"/>
    <x v="8"/>
    <n v="21236.6"/>
    <n v="127419.59999999999"/>
    <s v="SHIP REGION 7"/>
    <n v="2600.4000000000087"/>
    <n v="36405.599999999991"/>
    <n v="130020"/>
  </r>
  <r>
    <n v="788"/>
    <s v="CUSTID 75"/>
    <x v="2"/>
    <x v="3"/>
    <x v="1"/>
    <x v="2"/>
    <s v="PRODID 16"/>
    <s v="PRODTYPE 2"/>
    <s v="PRODMKT 3"/>
    <n v="13223"/>
    <n v="8991.64"/>
    <x v="7"/>
    <n v="12694.08"/>
    <n v="88858.559999999998"/>
    <s v="SHIP REGION 5"/>
    <n v="3702.4400000000005"/>
    <n v="25917.08"/>
    <n v="92561"/>
  </r>
  <r>
    <n v="789"/>
    <s v="CUSTID 183"/>
    <x v="4"/>
    <x v="2"/>
    <x v="3"/>
    <x v="3"/>
    <s v="PRODID 6"/>
    <s v="PRODTYPE 1"/>
    <s v="PRODMKT 1"/>
    <n v="20386"/>
    <n v="14270.2"/>
    <x v="3"/>
    <n v="18347.400000000001"/>
    <n v="55042.200000000004"/>
    <s v="SHIP REGION 4"/>
    <n v="6115.7999999999956"/>
    <n v="12231.600000000002"/>
    <n v="61158"/>
  </r>
  <r>
    <n v="790"/>
    <s v="CUSTID 166"/>
    <x v="2"/>
    <x v="1"/>
    <x v="0"/>
    <x v="1"/>
    <s v="PRODID 10"/>
    <s v="PRODTYPE 2"/>
    <s v="PRODMKT 3"/>
    <n v="6690"/>
    <n v="4080.9"/>
    <x v="4"/>
    <n v="6355.5"/>
    <n v="31777.5"/>
    <s v="SHIP REGION 4"/>
    <n v="1672.5"/>
    <n v="11373"/>
    <n v="33450"/>
  </r>
  <r>
    <n v="791"/>
    <s v="CUSTID 190"/>
    <x v="4"/>
    <x v="4"/>
    <x v="5"/>
    <x v="1"/>
    <s v="PRODID 10"/>
    <s v="PRODTYPE 2"/>
    <s v="PRODMKT 3"/>
    <n v="6690"/>
    <n v="4080.9"/>
    <x v="8"/>
    <n v="6489.3"/>
    <n v="38935.800000000003"/>
    <s v="SHIP REGION 7"/>
    <n v="1204.1999999999989"/>
    <n v="14450.400000000001"/>
    <n v="40140"/>
  </r>
  <r>
    <n v="792"/>
    <s v="CUSTID 80"/>
    <x v="1"/>
    <x v="2"/>
    <x v="4"/>
    <x v="1"/>
    <s v="PRODID 10"/>
    <s v="PRODTYPE 2"/>
    <s v="PRODMKT 3"/>
    <n v="6690"/>
    <n v="4080.9"/>
    <x v="6"/>
    <n v="5753.4"/>
    <n v="23013.599999999999"/>
    <s v="SHIP REGION 3"/>
    <n v="3746.4000000000015"/>
    <n v="6689.9999999999982"/>
    <n v="26760"/>
  </r>
  <r>
    <n v="793"/>
    <s v="CUSTID 77"/>
    <x v="1"/>
    <x v="2"/>
    <x v="3"/>
    <x v="1"/>
    <s v="PRODID 19"/>
    <s v="PRODTYPE 1"/>
    <s v="PRODMKT 4"/>
    <n v="9526"/>
    <n v="6572.94"/>
    <x v="1"/>
    <n v="8573.4"/>
    <n v="77160.599999999991"/>
    <s v="SHIP REGION 3"/>
    <n v="8573.4000000000033"/>
    <n v="18004.14"/>
    <n v="85734"/>
  </r>
  <r>
    <n v="794"/>
    <s v="CUSTID 74"/>
    <x v="1"/>
    <x v="4"/>
    <x v="4"/>
    <x v="1"/>
    <s v="PRODID 7"/>
    <s v="PRODTYPE 1"/>
    <s v="PRODMKT 4"/>
    <n v="19568"/>
    <n v="12327.84"/>
    <x v="0"/>
    <n v="17024.16"/>
    <n v="136193.28"/>
    <s v="SHIP REGION 8"/>
    <n v="20350.72"/>
    <n v="37570.559999999998"/>
    <n v="156544"/>
  </r>
  <r>
    <n v="795"/>
    <s v="CUSTID 56"/>
    <x v="1"/>
    <x v="1"/>
    <x v="6"/>
    <x v="1"/>
    <s v="PRODID 15"/>
    <s v="PRODTYPE 4"/>
    <s v="PRODMKT 5"/>
    <n v="10590"/>
    <n v="6671.7"/>
    <x v="2"/>
    <n v="9742.8000000000011"/>
    <n v="9742.8000000000011"/>
    <s v="SHIP REGION 6"/>
    <n v="847.19999999999891"/>
    <n v="3071.1000000000013"/>
    <n v="10590"/>
  </r>
  <r>
    <n v="796"/>
    <s v="CUSTID 114"/>
    <x v="2"/>
    <x v="0"/>
    <x v="4"/>
    <x v="2"/>
    <s v="PRODID 13"/>
    <s v="PRODTYPE 4"/>
    <s v="PRODMKT 7"/>
    <n v="4269"/>
    <n v="2561.4"/>
    <x v="8"/>
    <n v="4055.5499999999997"/>
    <n v="24333.3"/>
    <s v="SHIP REGION 1"/>
    <n v="1280.7000000000016"/>
    <n v="8964.8999999999978"/>
    <n v="25614"/>
  </r>
  <r>
    <n v="797"/>
    <s v="CUSTID 195"/>
    <x v="0"/>
    <x v="4"/>
    <x v="6"/>
    <x v="3"/>
    <s v="PRODID 4"/>
    <s v="PRODTYPE 4"/>
    <s v="PRODMKT 1"/>
    <n v="8989"/>
    <n v="5663.07"/>
    <x v="3"/>
    <n v="8179.9900000000007"/>
    <n v="24539.97"/>
    <s v="SHIP REGION 4"/>
    <n v="2427.0299999999979"/>
    <n v="7550.7600000000029"/>
    <n v="26967"/>
  </r>
  <r>
    <n v="798"/>
    <s v="CUSTID 143"/>
    <x v="0"/>
    <x v="4"/>
    <x v="7"/>
    <x v="4"/>
    <s v="PRODID 6"/>
    <s v="PRODTYPE 1"/>
    <s v="PRODMKT 1"/>
    <n v="20386"/>
    <n v="14270.2"/>
    <x v="0"/>
    <n v="19162.84"/>
    <n v="153302.72"/>
    <s v="SHIP REGION 6"/>
    <n v="9785.2799999999988"/>
    <n v="39141.119999999995"/>
    <n v="163088"/>
  </r>
  <r>
    <n v="799"/>
    <s v="CUSTID 181"/>
    <x v="0"/>
    <x v="1"/>
    <x v="3"/>
    <x v="4"/>
    <s v="PRODID 13"/>
    <s v="PRODTYPE 4"/>
    <s v="PRODMKT 7"/>
    <n v="4269"/>
    <n v="2561.4"/>
    <x v="5"/>
    <n v="3671.34"/>
    <n v="7342.68"/>
    <s v="SHIP REGION 7"/>
    <n v="1195.3199999999997"/>
    <n v="2219.88"/>
    <n v="8538"/>
  </r>
  <r>
    <n v="800"/>
    <s v="CUSTID 104"/>
    <x v="1"/>
    <x v="1"/>
    <x v="7"/>
    <x v="2"/>
    <s v="PRODID 18"/>
    <s v="PRODTYPE 4"/>
    <s v="PRODMKT 5"/>
    <n v="24315"/>
    <n v="14589"/>
    <x v="8"/>
    <n v="23585.55"/>
    <n v="141513.29999999999"/>
    <s v="SHIP REGION 3"/>
    <n v="4376.7000000000044"/>
    <n v="53979.299999999996"/>
    <n v="145890"/>
  </r>
  <r>
    <n v="801"/>
    <s v="CUSTID 13"/>
    <x v="4"/>
    <x v="2"/>
    <x v="1"/>
    <x v="3"/>
    <s v="PRODID 9"/>
    <s v="PRODTYPE 2"/>
    <s v="PRODMKT 5"/>
    <n v="3263"/>
    <n v="2186.21"/>
    <x v="8"/>
    <n v="3067.22"/>
    <n v="18403.32"/>
    <s v="SHIP REGION 4"/>
    <n v="1174.6800000000012"/>
    <n v="5286.0599999999986"/>
    <n v="19578"/>
  </r>
  <r>
    <n v="802"/>
    <s v="CUSTID 33"/>
    <x v="4"/>
    <x v="4"/>
    <x v="0"/>
    <x v="4"/>
    <s v="PRODID 1"/>
    <s v="PRODTYPE 1"/>
    <s v="PRODMKT 3"/>
    <n v="16325"/>
    <n v="10611.25"/>
    <x v="7"/>
    <n v="14366"/>
    <n v="100562"/>
    <s v="SHIP REGION 2"/>
    <n v="13713"/>
    <n v="26283.25"/>
    <n v="114275"/>
  </r>
  <r>
    <n v="803"/>
    <s v="CUSTID 147"/>
    <x v="3"/>
    <x v="0"/>
    <x v="0"/>
    <x v="1"/>
    <s v="PRODID 9"/>
    <s v="PRODTYPE 2"/>
    <s v="PRODMKT 5"/>
    <n v="3263"/>
    <n v="2186.21"/>
    <x v="3"/>
    <n v="3099.85"/>
    <n v="9299.5499999999993"/>
    <s v="SHIP REGION 2"/>
    <n v="489.45000000000027"/>
    <n v="2740.9199999999996"/>
    <n v="9789"/>
  </r>
  <r>
    <n v="804"/>
    <s v="CUSTID 143"/>
    <x v="0"/>
    <x v="4"/>
    <x v="7"/>
    <x v="1"/>
    <s v="PRODID 6"/>
    <s v="PRODTYPE 1"/>
    <s v="PRODMKT 1"/>
    <n v="20386"/>
    <n v="14270.2"/>
    <x v="6"/>
    <n v="19978.28"/>
    <n v="79913.119999999995"/>
    <s v="SHIP REGION 2"/>
    <n v="1630.8800000000047"/>
    <n v="22832.319999999992"/>
    <n v="81544"/>
  </r>
  <r>
    <n v="805"/>
    <s v="CUSTID 54"/>
    <x v="3"/>
    <x v="1"/>
    <x v="6"/>
    <x v="1"/>
    <s v="PRODID 15"/>
    <s v="PRODTYPE 4"/>
    <s v="PRODMKT 5"/>
    <n v="10590"/>
    <n v="6671.7"/>
    <x v="6"/>
    <n v="10378.199999999999"/>
    <n v="41512.799999999996"/>
    <s v="SHIP REGION 2"/>
    <n v="847.20000000000437"/>
    <n v="14825.999999999996"/>
    <n v="42360"/>
  </r>
  <r>
    <n v="806"/>
    <s v="CUSTID 140"/>
    <x v="1"/>
    <x v="3"/>
    <x v="4"/>
    <x v="4"/>
    <s v="PRODID 5"/>
    <s v="PRODTYPE 3"/>
    <s v="PRODMKT 3"/>
    <n v="16064"/>
    <n v="10762.88"/>
    <x v="5"/>
    <n v="14296.960000000001"/>
    <n v="28593.920000000002"/>
    <s v="SHIP REGION 8"/>
    <n v="3534.0799999999981"/>
    <n v="7068.1600000000035"/>
    <n v="32128"/>
  </r>
  <r>
    <n v="807"/>
    <s v="CUSTID 170"/>
    <x v="3"/>
    <x v="4"/>
    <x v="3"/>
    <x v="1"/>
    <s v="PRODID 17"/>
    <s v="PRODTYPE 1"/>
    <s v="PRODMKT 3"/>
    <n v="18971"/>
    <n v="11762.02"/>
    <x v="7"/>
    <n v="17643.03"/>
    <n v="123501.20999999999"/>
    <s v="SHIP REGION 3"/>
    <n v="9295.7900000000081"/>
    <n v="41167.069999999992"/>
    <n v="132797"/>
  </r>
  <r>
    <n v="808"/>
    <s v="CUSTID 135"/>
    <x v="1"/>
    <x v="1"/>
    <x v="7"/>
    <x v="4"/>
    <s v="PRODID 8"/>
    <s v="PRODTYPE 3"/>
    <s v="PRODMKT 4"/>
    <n v="2135"/>
    <n v="1174.25"/>
    <x v="6"/>
    <n v="1900.15"/>
    <n v="7600.6"/>
    <s v="SHIP REGION 3"/>
    <n v="939.39999999999964"/>
    <n v="2903.6000000000004"/>
    <n v="8540"/>
  </r>
  <r>
    <n v="809"/>
    <s v="CUSTID 64"/>
    <x v="4"/>
    <x v="2"/>
    <x v="2"/>
    <x v="4"/>
    <s v="PRODID 20"/>
    <s v="PRODTYPE 4"/>
    <s v="PRODMKT 2"/>
    <n v="12004"/>
    <n v="8042.68"/>
    <x v="4"/>
    <n v="10923.640000000001"/>
    <n v="54618.200000000004"/>
    <s v="SHIP REGION 7"/>
    <n v="5401.7999999999938"/>
    <n v="14404.800000000005"/>
    <n v="60020"/>
  </r>
  <r>
    <n v="810"/>
    <s v="CUSTID 165"/>
    <x v="4"/>
    <x v="2"/>
    <x v="6"/>
    <x v="3"/>
    <s v="PRODID 7"/>
    <s v="PRODTYPE 1"/>
    <s v="PRODMKT 4"/>
    <n v="19568"/>
    <n v="12327.84"/>
    <x v="3"/>
    <n v="17219.84"/>
    <n v="51659.520000000004"/>
    <s v="SHIP REGION 1"/>
    <n v="7044.48"/>
    <n v="14676"/>
    <n v="58704"/>
  </r>
  <r>
    <n v="811"/>
    <s v="CUSTID 105"/>
    <x v="2"/>
    <x v="1"/>
    <x v="3"/>
    <x v="1"/>
    <s v="PRODID 8"/>
    <s v="PRODTYPE 3"/>
    <s v="PRODMKT 4"/>
    <n v="2135"/>
    <n v="1174.25"/>
    <x v="2"/>
    <n v="1985.55"/>
    <n v="1985.55"/>
    <s v="SHIP REGION 4"/>
    <n v="149.45000000000005"/>
    <n v="811.3"/>
    <n v="2135"/>
  </r>
  <r>
    <n v="812"/>
    <s v="CUSTID 33"/>
    <x v="4"/>
    <x v="4"/>
    <x v="0"/>
    <x v="3"/>
    <s v="PRODID 8"/>
    <s v="PRODTYPE 3"/>
    <s v="PRODMKT 4"/>
    <n v="2135"/>
    <n v="1174.25"/>
    <x v="6"/>
    <n v="2028.25"/>
    <n v="8113"/>
    <s v="SHIP REGION 2"/>
    <n v="427"/>
    <n v="3416"/>
    <n v="8540"/>
  </r>
  <r>
    <n v="813"/>
    <s v="CUSTID 137"/>
    <x v="2"/>
    <x v="0"/>
    <x v="7"/>
    <x v="4"/>
    <s v="PRODID 15"/>
    <s v="PRODTYPE 4"/>
    <s v="PRODMKT 5"/>
    <n v="10590"/>
    <n v="6671.7"/>
    <x v="6"/>
    <n v="10166.4"/>
    <n v="40665.599999999999"/>
    <s v="SHIP REGION 5"/>
    <n v="1694.4000000000015"/>
    <n v="13978.8"/>
    <n v="42360"/>
  </r>
  <r>
    <n v="814"/>
    <s v="CUSTID 181"/>
    <x v="0"/>
    <x v="1"/>
    <x v="3"/>
    <x v="4"/>
    <s v="PRODID 7"/>
    <s v="PRODTYPE 1"/>
    <s v="PRODMKT 4"/>
    <n v="19568"/>
    <n v="12327.84"/>
    <x v="0"/>
    <n v="18785.28"/>
    <n v="150282.23999999999"/>
    <s v="SHIP REGION 4"/>
    <n v="6261.7600000000093"/>
    <n v="51659.51999999999"/>
    <n v="156544"/>
  </r>
  <r>
    <n v="815"/>
    <s v="CUSTID 91"/>
    <x v="1"/>
    <x v="3"/>
    <x v="7"/>
    <x v="4"/>
    <s v="PRODID 4"/>
    <s v="PRODTYPE 4"/>
    <s v="PRODMKT 1"/>
    <n v="8989"/>
    <n v="5663.07"/>
    <x v="1"/>
    <n v="8449.66"/>
    <n v="76046.94"/>
    <s v="SHIP REGION 5"/>
    <n v="4854.0600000000013"/>
    <n v="25079.31"/>
    <n v="80901"/>
  </r>
  <r>
    <n v="816"/>
    <s v="CUSTID 123"/>
    <x v="2"/>
    <x v="1"/>
    <x v="5"/>
    <x v="2"/>
    <s v="PRODID 6"/>
    <s v="PRODTYPE 1"/>
    <s v="PRODMKT 1"/>
    <n v="20386"/>
    <n v="14270.2"/>
    <x v="0"/>
    <n v="18755.120000000003"/>
    <n v="150040.96000000002"/>
    <s v="SHIP REGION 5"/>
    <n v="13047.039999999979"/>
    <n v="35879.360000000015"/>
    <n v="163088"/>
  </r>
  <r>
    <n v="817"/>
    <s v="CUSTID 19"/>
    <x v="4"/>
    <x v="4"/>
    <x v="0"/>
    <x v="4"/>
    <s v="PRODID 12"/>
    <s v="PRODTYPE 3"/>
    <s v="PRODMKT 5"/>
    <n v="23078"/>
    <n v="14769.92"/>
    <x v="3"/>
    <n v="20539.420000000002"/>
    <n v="61618.260000000009"/>
    <s v="SHIP REGION 7"/>
    <n v="7615.7399999999943"/>
    <n v="17308.500000000007"/>
    <n v="69234"/>
  </r>
  <r>
    <n v="818"/>
    <s v="CUSTID 150"/>
    <x v="2"/>
    <x v="1"/>
    <x v="2"/>
    <x v="4"/>
    <s v="PRODID 14"/>
    <s v="PRODTYPE 1"/>
    <s v="PRODMKT 3"/>
    <n v="24110"/>
    <n v="16153.7"/>
    <x v="7"/>
    <n v="22181.200000000001"/>
    <n v="155268.4"/>
    <s v="SHIP REGION 5"/>
    <n v="13501.599999999995"/>
    <n v="42192.5"/>
    <n v="168770"/>
  </r>
  <r>
    <n v="819"/>
    <s v="CUSTID 132"/>
    <x v="0"/>
    <x v="4"/>
    <x v="1"/>
    <x v="4"/>
    <s v="PRODID 20"/>
    <s v="PRODTYPE 4"/>
    <s v="PRODMKT 2"/>
    <n v="12004"/>
    <n v="8042.68"/>
    <x v="3"/>
    <n v="10803.6"/>
    <n v="32410.800000000003"/>
    <s v="SHIP REGION 8"/>
    <n v="3601.1999999999989"/>
    <n v="8282.76"/>
    <n v="36012"/>
  </r>
  <r>
    <n v="820"/>
    <s v="CUSTID 23"/>
    <x v="3"/>
    <x v="0"/>
    <x v="5"/>
    <x v="2"/>
    <s v="PRODID 9"/>
    <s v="PRODTYPE 2"/>
    <s v="PRODMKT 5"/>
    <n v="3263"/>
    <n v="2186.21"/>
    <x v="7"/>
    <n v="2871.44"/>
    <n v="20100.080000000002"/>
    <s v="SHIP REGION 6"/>
    <n v="2740.9199999999996"/>
    <n v="4796.6100000000006"/>
    <n v="22841"/>
  </r>
  <r>
    <n v="821"/>
    <s v="CUSTID 46"/>
    <x v="3"/>
    <x v="2"/>
    <x v="6"/>
    <x v="2"/>
    <s v="PRODID 18"/>
    <s v="PRODTYPE 4"/>
    <s v="PRODMKT 5"/>
    <n v="24315"/>
    <n v="14589"/>
    <x v="7"/>
    <n v="21397.200000000001"/>
    <n v="149780.4"/>
    <s v="SHIP REGION 8"/>
    <n v="20424.599999999995"/>
    <n v="47657.400000000009"/>
    <n v="170205"/>
  </r>
  <r>
    <n v="822"/>
    <s v="CUSTID 193"/>
    <x v="2"/>
    <x v="0"/>
    <x v="3"/>
    <x v="4"/>
    <s v="PRODID 14"/>
    <s v="PRODTYPE 1"/>
    <s v="PRODMKT 3"/>
    <n v="24110"/>
    <n v="16153.7"/>
    <x v="6"/>
    <n v="21940.100000000002"/>
    <n v="87760.400000000009"/>
    <s v="SHIP REGION 6"/>
    <n v="8679.5999999999913"/>
    <n v="23145.600000000006"/>
    <n v="96440"/>
  </r>
  <r>
    <n v="823"/>
    <s v="CUSTID 172"/>
    <x v="1"/>
    <x v="0"/>
    <x v="3"/>
    <x v="3"/>
    <s v="PRODID 12"/>
    <s v="PRODTYPE 3"/>
    <s v="PRODMKT 5"/>
    <n v="23078"/>
    <n v="14769.92"/>
    <x v="8"/>
    <n v="21000.98"/>
    <n v="126005.88"/>
    <s v="SHIP REGION 3"/>
    <n v="12462.120000000003"/>
    <n v="37386.36"/>
    <n v="138468"/>
  </r>
  <r>
    <n v="824"/>
    <s v="CUSTID 67"/>
    <x v="4"/>
    <x v="4"/>
    <x v="1"/>
    <x v="3"/>
    <s v="PRODID 13"/>
    <s v="PRODTYPE 4"/>
    <s v="PRODMKT 7"/>
    <n v="4269"/>
    <n v="2561.4"/>
    <x v="0"/>
    <n v="3970.1699999999996"/>
    <n v="31761.359999999997"/>
    <s v="SHIP REGION 7"/>
    <n v="2390.6400000000031"/>
    <n v="11270.159999999996"/>
    <n v="34152"/>
  </r>
  <r>
    <n v="825"/>
    <s v="CUSTID 27"/>
    <x v="4"/>
    <x v="4"/>
    <x v="4"/>
    <x v="3"/>
    <s v="PRODID 4"/>
    <s v="PRODTYPE 4"/>
    <s v="PRODMKT 1"/>
    <n v="8989"/>
    <n v="5663.07"/>
    <x v="3"/>
    <n v="8179.9900000000007"/>
    <n v="24539.97"/>
    <s v="SHIP REGION 3"/>
    <n v="2427.0299999999979"/>
    <n v="7550.7600000000029"/>
    <n v="26967"/>
  </r>
  <r>
    <n v="826"/>
    <s v="CUSTID 1"/>
    <x v="1"/>
    <x v="1"/>
    <x v="6"/>
    <x v="4"/>
    <s v="PRODID 13"/>
    <s v="PRODTYPE 4"/>
    <s v="PRODMKT 7"/>
    <n v="4269"/>
    <n v="2561.4"/>
    <x v="2"/>
    <n v="4055.5499999999997"/>
    <n v="4055.5499999999997"/>
    <s v="SHIP REGION 6"/>
    <n v="213.45000000000027"/>
    <n v="1494.1499999999996"/>
    <n v="4269"/>
  </r>
  <r>
    <n v="827"/>
    <s v="CUSTID 7"/>
    <x v="4"/>
    <x v="4"/>
    <x v="3"/>
    <x v="2"/>
    <s v="PRODID 18"/>
    <s v="PRODTYPE 4"/>
    <s v="PRODMKT 5"/>
    <n v="24315"/>
    <n v="14589"/>
    <x v="5"/>
    <n v="22612.949999999997"/>
    <n v="45225.899999999994"/>
    <s v="SHIP REGION 1"/>
    <n v="3404.1000000000058"/>
    <n v="16047.899999999994"/>
    <n v="48630"/>
  </r>
  <r>
    <n v="828"/>
    <s v="CUSTID 191"/>
    <x v="3"/>
    <x v="1"/>
    <x v="4"/>
    <x v="4"/>
    <s v="PRODID 17"/>
    <s v="PRODTYPE 1"/>
    <s v="PRODMKT 3"/>
    <n v="18971"/>
    <n v="11762.02"/>
    <x v="6"/>
    <n v="16315.06"/>
    <n v="65260.24"/>
    <s v="SHIP REGION 6"/>
    <n v="10623.760000000002"/>
    <n v="18212.159999999996"/>
    <n v="75884"/>
  </r>
  <r>
    <n v="829"/>
    <s v="CUSTID 39"/>
    <x v="4"/>
    <x v="3"/>
    <x v="1"/>
    <x v="3"/>
    <s v="PRODID 9"/>
    <s v="PRODTYPE 2"/>
    <s v="PRODMKT 5"/>
    <n v="3263"/>
    <n v="2186.21"/>
    <x v="6"/>
    <n v="2904.07"/>
    <n v="11616.28"/>
    <s v="SHIP REGION 3"/>
    <n v="1435.7199999999993"/>
    <n v="2871.4400000000005"/>
    <n v="13052"/>
  </r>
  <r>
    <n v="830"/>
    <s v="CUSTID 123"/>
    <x v="2"/>
    <x v="1"/>
    <x v="5"/>
    <x v="1"/>
    <s v="PRODID 7"/>
    <s v="PRODTYPE 1"/>
    <s v="PRODMKT 4"/>
    <n v="19568"/>
    <n v="12327.84"/>
    <x v="1"/>
    <n v="17024.16"/>
    <n v="153217.44"/>
    <s v="SHIP REGION 7"/>
    <n v="22894.560000000001"/>
    <n v="42266.879999999997"/>
    <n v="176112"/>
  </r>
  <r>
    <n v="831"/>
    <s v="CUSTID 45"/>
    <x v="0"/>
    <x v="2"/>
    <x v="1"/>
    <x v="1"/>
    <s v="PRODID 18"/>
    <s v="PRODTYPE 4"/>
    <s v="PRODMKT 5"/>
    <n v="24315"/>
    <n v="14589"/>
    <x v="4"/>
    <n v="21883.5"/>
    <n v="109417.5"/>
    <s v="SHIP REGION 7"/>
    <n v="12157.5"/>
    <n v="36472.5"/>
    <n v="121575"/>
  </r>
  <r>
    <n v="832"/>
    <s v="CUSTID 132"/>
    <x v="0"/>
    <x v="4"/>
    <x v="1"/>
    <x v="4"/>
    <s v="PRODID 7"/>
    <s v="PRODTYPE 1"/>
    <s v="PRODMKT 4"/>
    <n v="19568"/>
    <n v="12327.84"/>
    <x v="4"/>
    <n v="17806.88"/>
    <n v="89034.400000000009"/>
    <s v="SHIP REGION 4"/>
    <n v="8805.5999999999949"/>
    <n v="27395.200000000004"/>
    <n v="97840"/>
  </r>
  <r>
    <n v="833"/>
    <s v="CUSTID 99"/>
    <x v="0"/>
    <x v="1"/>
    <x v="2"/>
    <x v="1"/>
    <s v="PRODID 14"/>
    <s v="PRODTYPE 1"/>
    <s v="PRODMKT 3"/>
    <n v="24110"/>
    <n v="16153.7"/>
    <x v="6"/>
    <n v="22422.3"/>
    <n v="89689.2"/>
    <s v="SHIP REGION 4"/>
    <n v="6750.8000000000029"/>
    <n v="25074.399999999994"/>
    <n v="96440"/>
  </r>
  <r>
    <n v="834"/>
    <s v="CUSTID 176"/>
    <x v="2"/>
    <x v="3"/>
    <x v="7"/>
    <x v="4"/>
    <s v="PRODID 1"/>
    <s v="PRODTYPE 1"/>
    <s v="PRODMKT 3"/>
    <n v="16325"/>
    <n v="10611.25"/>
    <x v="6"/>
    <n v="16161.75"/>
    <n v="64647"/>
    <s v="SHIP REGION 7"/>
    <n v="653"/>
    <n v="22202"/>
    <n v="65300"/>
  </r>
  <r>
    <n v="835"/>
    <s v="CUSTID 177"/>
    <x v="2"/>
    <x v="4"/>
    <x v="7"/>
    <x v="3"/>
    <s v="PRODID 6"/>
    <s v="PRODTYPE 1"/>
    <s v="PRODMKT 1"/>
    <n v="20386"/>
    <n v="14270.2"/>
    <x v="0"/>
    <n v="19570.559999999998"/>
    <n v="156564.47999999998"/>
    <s v="SHIP REGION 6"/>
    <n v="6523.5200000000186"/>
    <n v="42402.879999999976"/>
    <n v="163088"/>
  </r>
  <r>
    <n v="836"/>
    <s v="CUSTID 186"/>
    <x v="4"/>
    <x v="0"/>
    <x v="7"/>
    <x v="1"/>
    <s v="PRODID 12"/>
    <s v="PRODTYPE 3"/>
    <s v="PRODMKT 5"/>
    <n v="23078"/>
    <n v="14769.92"/>
    <x v="7"/>
    <n v="21693.32"/>
    <n v="151853.24"/>
    <s v="SHIP REGION 1"/>
    <n v="9692.760000000002"/>
    <n v="48463.799999999996"/>
    <n v="161546"/>
  </r>
  <r>
    <n v="837"/>
    <s v="CUSTID 5"/>
    <x v="0"/>
    <x v="4"/>
    <x v="7"/>
    <x v="4"/>
    <s v="PRODID 5"/>
    <s v="PRODTYPE 3"/>
    <s v="PRODMKT 3"/>
    <n v="16064"/>
    <n v="10762.88"/>
    <x v="3"/>
    <n v="15582.08"/>
    <n v="46746.239999999998"/>
    <s v="SHIP REGION 8"/>
    <n v="1445.7600000000002"/>
    <n v="14457.600000000002"/>
    <n v="48192"/>
  </r>
  <r>
    <n v="838"/>
    <s v="CUSTID 35"/>
    <x v="0"/>
    <x v="2"/>
    <x v="2"/>
    <x v="4"/>
    <s v="PRODID 12"/>
    <s v="PRODTYPE 3"/>
    <s v="PRODMKT 5"/>
    <n v="23078"/>
    <n v="14769.92"/>
    <x v="3"/>
    <n v="21231.760000000002"/>
    <n v="63695.280000000006"/>
    <s v="SHIP REGION 5"/>
    <n v="5538.7199999999939"/>
    <n v="19385.520000000004"/>
    <n v="69234"/>
  </r>
  <r>
    <n v="839"/>
    <s v="CUSTID 58"/>
    <x v="3"/>
    <x v="3"/>
    <x v="3"/>
    <x v="4"/>
    <s v="PRODID 15"/>
    <s v="PRODTYPE 4"/>
    <s v="PRODMKT 5"/>
    <n v="10590"/>
    <n v="6671.7"/>
    <x v="8"/>
    <n v="9636.9"/>
    <n v="57821.399999999994"/>
    <s v="SHIP REGION 4"/>
    <n v="5718.6000000000022"/>
    <n v="17791.199999999997"/>
    <n v="63540"/>
  </r>
  <r>
    <n v="840"/>
    <s v="CUSTID 197"/>
    <x v="0"/>
    <x v="0"/>
    <x v="5"/>
    <x v="1"/>
    <s v="PRODID 17"/>
    <s v="PRODTYPE 1"/>
    <s v="PRODMKT 3"/>
    <n v="18971"/>
    <n v="11762.02"/>
    <x v="7"/>
    <n v="18022.45"/>
    <n v="126157.15000000001"/>
    <s v="SHIP REGION 3"/>
    <n v="6639.8499999999949"/>
    <n v="43823.01"/>
    <n v="132797"/>
  </r>
  <r>
    <n v="841"/>
    <s v="CUSTID 54"/>
    <x v="3"/>
    <x v="1"/>
    <x v="6"/>
    <x v="3"/>
    <s v="PRODID 14"/>
    <s v="PRODTYPE 1"/>
    <s v="PRODMKT 3"/>
    <n v="24110"/>
    <n v="16153.7"/>
    <x v="6"/>
    <n v="22663.399999999998"/>
    <n v="90653.599999999991"/>
    <s v="SHIP REGION 2"/>
    <n v="5786.4000000000087"/>
    <n v="26038.799999999988"/>
    <n v="96440"/>
  </r>
  <r>
    <n v="842"/>
    <s v="CUSTID 80"/>
    <x v="1"/>
    <x v="2"/>
    <x v="4"/>
    <x v="4"/>
    <s v="PRODID 8"/>
    <s v="PRODTYPE 3"/>
    <s v="PRODMKT 4"/>
    <n v="2135"/>
    <n v="1174.25"/>
    <x v="0"/>
    <n v="1942.8500000000001"/>
    <n v="15542.800000000001"/>
    <s v="SHIP REGION 6"/>
    <n v="1537.1999999999989"/>
    <n v="6148.8000000000011"/>
    <n v="17080"/>
  </r>
  <r>
    <n v="843"/>
    <s v="CUSTID 50"/>
    <x v="0"/>
    <x v="2"/>
    <x v="0"/>
    <x v="3"/>
    <s v="PRODID 2"/>
    <s v="PRODTYPE 1"/>
    <s v="PRODMKT 1"/>
    <n v="11568"/>
    <n v="8097.6"/>
    <x v="2"/>
    <n v="11220.96"/>
    <n v="11220.96"/>
    <s v="SHIP REGION 6"/>
    <n v="347.04000000000087"/>
    <n v="3123.3599999999988"/>
    <n v="11568"/>
  </r>
  <r>
    <n v="844"/>
    <s v="CUSTID 179"/>
    <x v="4"/>
    <x v="1"/>
    <x v="4"/>
    <x v="1"/>
    <s v="PRODID 9"/>
    <s v="PRODTYPE 2"/>
    <s v="PRODMKT 5"/>
    <n v="3263"/>
    <n v="2186.21"/>
    <x v="0"/>
    <n v="3230.37"/>
    <n v="25842.959999999999"/>
    <s v="SHIP REGION 1"/>
    <n v="261.04000000000087"/>
    <n v="8353.2799999999988"/>
    <n v="26104"/>
  </r>
  <r>
    <n v="845"/>
    <s v="CUSTID 154"/>
    <x v="2"/>
    <x v="2"/>
    <x v="6"/>
    <x v="1"/>
    <s v="PRODID 18"/>
    <s v="PRODTYPE 4"/>
    <s v="PRODMKT 5"/>
    <n v="24315"/>
    <n v="14589"/>
    <x v="2"/>
    <n v="21397.200000000001"/>
    <n v="21397.200000000001"/>
    <s v="SHIP REGION 1"/>
    <n v="2917.7999999999993"/>
    <n v="6808.2000000000007"/>
    <n v="24315"/>
  </r>
  <r>
    <n v="846"/>
    <s v="CUSTID 109"/>
    <x v="2"/>
    <x v="0"/>
    <x v="4"/>
    <x v="1"/>
    <s v="PRODID 4"/>
    <s v="PRODTYPE 4"/>
    <s v="PRODMKT 1"/>
    <n v="8989"/>
    <n v="5663.07"/>
    <x v="3"/>
    <n v="8090.1"/>
    <n v="24270.300000000003"/>
    <s v="SHIP REGION 7"/>
    <n v="2696.6999999999989"/>
    <n v="7281.090000000002"/>
    <n v="26967"/>
  </r>
  <r>
    <n v="847"/>
    <s v="CUSTID 31"/>
    <x v="2"/>
    <x v="2"/>
    <x v="7"/>
    <x v="2"/>
    <s v="PRODID 14"/>
    <s v="PRODTYPE 1"/>
    <s v="PRODMKT 3"/>
    <n v="24110"/>
    <n v="16153.7"/>
    <x v="2"/>
    <n v="21699"/>
    <n v="21699"/>
    <s v="SHIP REGION 6"/>
    <n v="2411"/>
    <n v="5545.2999999999993"/>
    <n v="24110"/>
  </r>
  <r>
    <n v="848"/>
    <s v="CUSTID 85"/>
    <x v="1"/>
    <x v="1"/>
    <x v="0"/>
    <x v="4"/>
    <s v="PRODID 3"/>
    <s v="PRODTYPE 2"/>
    <s v="PRODMKT 2"/>
    <n v="22050"/>
    <n v="15435"/>
    <x v="4"/>
    <n v="20727"/>
    <n v="103635"/>
    <s v="SHIP REGION 6"/>
    <n v="6615"/>
    <n v="26460"/>
    <n v="110250"/>
  </r>
  <r>
    <n v="849"/>
    <s v="CUSTID 95"/>
    <x v="1"/>
    <x v="0"/>
    <x v="7"/>
    <x v="3"/>
    <s v="PRODID 10"/>
    <s v="PRODTYPE 2"/>
    <s v="PRODMKT 3"/>
    <n v="6690"/>
    <n v="4080.9"/>
    <x v="8"/>
    <n v="6288.5999999999995"/>
    <n v="37731.599999999999"/>
    <s v="SHIP REGION 7"/>
    <n v="2408.4000000000033"/>
    <n v="13246.199999999997"/>
    <n v="40140"/>
  </r>
  <r>
    <n v="850"/>
    <s v="CUSTID 175"/>
    <x v="2"/>
    <x v="0"/>
    <x v="6"/>
    <x v="1"/>
    <s v="PRODID 19"/>
    <s v="PRODTYPE 1"/>
    <s v="PRODMKT 4"/>
    <n v="9526"/>
    <n v="6572.94"/>
    <x v="6"/>
    <n v="9049.6999999999989"/>
    <n v="36198.799999999996"/>
    <s v="SHIP REGION 6"/>
    <n v="1905.2000000000044"/>
    <n v="9907.0399999999972"/>
    <n v="38104"/>
  </r>
  <r>
    <n v="851"/>
    <s v="CUSTID 128"/>
    <x v="1"/>
    <x v="1"/>
    <x v="1"/>
    <x v="1"/>
    <s v="PRODID 20"/>
    <s v="PRODTYPE 4"/>
    <s v="PRODMKT 2"/>
    <n v="12004"/>
    <n v="8042.68"/>
    <x v="0"/>
    <n v="10923.640000000001"/>
    <n v="87389.12000000001"/>
    <s v="SHIP REGION 2"/>
    <n v="8642.8799999999901"/>
    <n v="23047.680000000008"/>
    <n v="96032"/>
  </r>
  <r>
    <n v="852"/>
    <s v="CUSTID 184"/>
    <x v="3"/>
    <x v="3"/>
    <x v="6"/>
    <x v="1"/>
    <s v="PRODID 2"/>
    <s v="PRODTYPE 1"/>
    <s v="PRODMKT 1"/>
    <n v="11568"/>
    <n v="8097.6"/>
    <x v="6"/>
    <n v="9948.48"/>
    <n v="39793.919999999998"/>
    <s v="SHIP REGION 2"/>
    <n v="6478.0800000000017"/>
    <n v="7403.5199999999968"/>
    <n v="46272"/>
  </r>
  <r>
    <n v="853"/>
    <s v="CUSTID 197"/>
    <x v="0"/>
    <x v="0"/>
    <x v="5"/>
    <x v="1"/>
    <s v="PRODID 13"/>
    <s v="PRODTYPE 4"/>
    <s v="PRODMKT 7"/>
    <n v="4269"/>
    <n v="2561.4"/>
    <x v="4"/>
    <n v="3970.1699999999996"/>
    <n v="19850.849999999999"/>
    <s v="SHIP REGION 5"/>
    <n v="1494.1500000000019"/>
    <n v="7043.8499999999976"/>
    <n v="21345"/>
  </r>
  <r>
    <n v="854"/>
    <s v="CUSTID 52"/>
    <x v="1"/>
    <x v="4"/>
    <x v="3"/>
    <x v="2"/>
    <s v="PRODID 2"/>
    <s v="PRODTYPE 1"/>
    <s v="PRODMKT 1"/>
    <n v="11568"/>
    <n v="8097.6"/>
    <x v="6"/>
    <n v="11220.96"/>
    <n v="44883.839999999997"/>
    <s v="SHIP REGION 2"/>
    <n v="1388.1600000000035"/>
    <n v="12493.439999999995"/>
    <n v="46272"/>
  </r>
  <r>
    <n v="855"/>
    <s v="CUSTID 61"/>
    <x v="0"/>
    <x v="0"/>
    <x v="3"/>
    <x v="4"/>
    <s v="PRODID 18"/>
    <s v="PRODTYPE 4"/>
    <s v="PRODMKT 5"/>
    <n v="24315"/>
    <n v="14589"/>
    <x v="8"/>
    <n v="23828.7"/>
    <n v="142972.20000000001"/>
    <s v="SHIP REGION 6"/>
    <n v="2917.7999999999956"/>
    <n v="55438.200000000004"/>
    <n v="145890"/>
  </r>
  <r>
    <n v="856"/>
    <s v="CUSTID 182"/>
    <x v="0"/>
    <x v="0"/>
    <x v="4"/>
    <x v="2"/>
    <s v="PRODID 3"/>
    <s v="PRODTYPE 2"/>
    <s v="PRODMKT 2"/>
    <n v="22050"/>
    <n v="15435"/>
    <x v="4"/>
    <n v="21388.5"/>
    <n v="106942.5"/>
    <s v="SHIP REGION 8"/>
    <n v="3307.5"/>
    <n v="29767.5"/>
    <n v="110250"/>
  </r>
  <r>
    <n v="857"/>
    <s v="CUSTID 57"/>
    <x v="4"/>
    <x v="3"/>
    <x v="6"/>
    <x v="2"/>
    <s v="PRODID 3"/>
    <s v="PRODTYPE 2"/>
    <s v="PRODMKT 2"/>
    <n v="22050"/>
    <n v="15435"/>
    <x v="6"/>
    <n v="21168"/>
    <n v="84672"/>
    <s v="SHIP REGION 1"/>
    <n v="3528"/>
    <n v="22932"/>
    <n v="88200"/>
  </r>
  <r>
    <n v="858"/>
    <s v="CUSTID 40"/>
    <x v="4"/>
    <x v="0"/>
    <x v="7"/>
    <x v="2"/>
    <s v="PRODID 15"/>
    <s v="PRODTYPE 4"/>
    <s v="PRODMKT 5"/>
    <n v="10590"/>
    <n v="6671.7"/>
    <x v="2"/>
    <n v="9213.2999999999993"/>
    <n v="9213.2999999999993"/>
    <s v="SHIP REGION 1"/>
    <n v="1376.7000000000007"/>
    <n v="2541.5999999999995"/>
    <n v="10590"/>
  </r>
  <r>
    <n v="859"/>
    <s v="CUSTID 148"/>
    <x v="1"/>
    <x v="2"/>
    <x v="0"/>
    <x v="1"/>
    <s v="PRODID 3"/>
    <s v="PRODTYPE 2"/>
    <s v="PRODMKT 2"/>
    <n v="22050"/>
    <n v="15435"/>
    <x v="5"/>
    <n v="19404"/>
    <n v="38808"/>
    <s v="SHIP REGION 2"/>
    <n v="5292"/>
    <n v="7938"/>
    <n v="44100"/>
  </r>
  <r>
    <n v="860"/>
    <s v="CUSTID 33"/>
    <x v="4"/>
    <x v="4"/>
    <x v="0"/>
    <x v="3"/>
    <s v="PRODID 5"/>
    <s v="PRODTYPE 3"/>
    <s v="PRODMKT 3"/>
    <n v="16064"/>
    <n v="10762.88"/>
    <x v="3"/>
    <n v="15742.72"/>
    <n v="47228.159999999996"/>
    <s v="SHIP REGION 8"/>
    <n v="963.84000000000196"/>
    <n v="14939.52"/>
    <n v="48192"/>
  </r>
  <r>
    <n v="861"/>
    <s v="CUSTID 61"/>
    <x v="0"/>
    <x v="0"/>
    <x v="3"/>
    <x v="3"/>
    <s v="PRODID 2"/>
    <s v="PRODTYPE 1"/>
    <s v="PRODMKT 1"/>
    <n v="11568"/>
    <n v="8097.6"/>
    <x v="4"/>
    <n v="10064.16"/>
    <n v="50320.800000000003"/>
    <s v="SHIP REGION 1"/>
    <n v="7519.2000000000007"/>
    <n v="9832.7999999999975"/>
    <n v="57840"/>
  </r>
  <r>
    <n v="862"/>
    <s v="CUSTID 53"/>
    <x v="3"/>
    <x v="0"/>
    <x v="1"/>
    <x v="2"/>
    <s v="PRODID 12"/>
    <s v="PRODTYPE 3"/>
    <s v="PRODMKT 5"/>
    <n v="23078"/>
    <n v="14769.92"/>
    <x v="3"/>
    <n v="22847.22"/>
    <n v="68541.66"/>
    <s v="SHIP REGION 2"/>
    <n v="692.33999999999651"/>
    <n v="24231.9"/>
    <n v="69234"/>
  </r>
  <r>
    <n v="863"/>
    <s v="CUSTID 42"/>
    <x v="0"/>
    <x v="4"/>
    <x v="4"/>
    <x v="3"/>
    <s v="PRODID 3"/>
    <s v="PRODTYPE 2"/>
    <s v="PRODMKT 2"/>
    <n v="22050"/>
    <n v="15435"/>
    <x v="8"/>
    <n v="21168"/>
    <n v="127008"/>
    <s v="SHIP REGION 4"/>
    <n v="5292"/>
    <n v="34398"/>
    <n v="132300"/>
  </r>
  <r>
    <n v="864"/>
    <s v="CUSTID 68"/>
    <x v="2"/>
    <x v="3"/>
    <x v="7"/>
    <x v="3"/>
    <s v="PRODID 1"/>
    <s v="PRODTYPE 1"/>
    <s v="PRODMKT 3"/>
    <n v="16325"/>
    <n v="10611.25"/>
    <x v="8"/>
    <n v="15672"/>
    <n v="94032"/>
    <s v="SHIP REGION 6"/>
    <n v="3918"/>
    <n v="30364.5"/>
    <n v="97950"/>
  </r>
  <r>
    <n v="865"/>
    <s v="CUSTID 47"/>
    <x v="2"/>
    <x v="1"/>
    <x v="1"/>
    <x v="3"/>
    <s v="PRODID 7"/>
    <s v="PRODTYPE 1"/>
    <s v="PRODMKT 4"/>
    <n v="19568"/>
    <n v="12327.84"/>
    <x v="6"/>
    <n v="18785.28"/>
    <n v="75141.119999999995"/>
    <s v="SHIP REGION 2"/>
    <n v="3130.8800000000047"/>
    <n v="25829.759999999995"/>
    <n v="78272"/>
  </r>
  <r>
    <n v="866"/>
    <s v="CUSTID 192"/>
    <x v="0"/>
    <x v="1"/>
    <x v="1"/>
    <x v="4"/>
    <s v="PRODID 6"/>
    <s v="PRODTYPE 1"/>
    <s v="PRODMKT 1"/>
    <n v="20386"/>
    <n v="14270.2"/>
    <x v="2"/>
    <n v="19570.559999999998"/>
    <n v="19570.559999999998"/>
    <s v="SHIP REGION 4"/>
    <n v="815.44000000000233"/>
    <n v="5300.3599999999969"/>
    <n v="20386"/>
  </r>
  <r>
    <n v="867"/>
    <s v="CUSTID 118"/>
    <x v="0"/>
    <x v="4"/>
    <x v="2"/>
    <x v="1"/>
    <s v="PRODID 2"/>
    <s v="PRODTYPE 1"/>
    <s v="PRODMKT 1"/>
    <n v="11568"/>
    <n v="8097.6"/>
    <x v="4"/>
    <n v="10295.52"/>
    <n v="51477.600000000006"/>
    <s v="SHIP REGION 3"/>
    <n v="6362.3999999999978"/>
    <n v="10989.6"/>
    <n v="57840"/>
  </r>
  <r>
    <n v="868"/>
    <s v="CUSTID 95"/>
    <x v="1"/>
    <x v="0"/>
    <x v="7"/>
    <x v="3"/>
    <s v="PRODID 13"/>
    <s v="PRODTYPE 4"/>
    <s v="PRODMKT 7"/>
    <n v="4269"/>
    <n v="2561.4"/>
    <x v="0"/>
    <n v="4055.5499999999997"/>
    <n v="32444.399999999998"/>
    <s v="SHIP REGION 5"/>
    <n v="1707.6000000000022"/>
    <n v="11953.199999999997"/>
    <n v="34152"/>
  </r>
  <r>
    <n v="869"/>
    <s v="CUSTID 49"/>
    <x v="3"/>
    <x v="2"/>
    <x v="3"/>
    <x v="4"/>
    <s v="PRODID 16"/>
    <s v="PRODTYPE 2"/>
    <s v="PRODMKT 3"/>
    <n v="13223"/>
    <n v="8991.64"/>
    <x v="2"/>
    <n v="11636.24"/>
    <n v="11636.24"/>
    <s v="SHIP REGION 6"/>
    <n v="1586.7600000000002"/>
    <n v="2644.6000000000004"/>
    <n v="13223"/>
  </r>
  <r>
    <n v="870"/>
    <s v="CUSTID 181"/>
    <x v="0"/>
    <x v="1"/>
    <x v="3"/>
    <x v="4"/>
    <s v="PRODID 1"/>
    <s v="PRODTYPE 1"/>
    <s v="PRODMKT 3"/>
    <n v="16325"/>
    <n v="10611.25"/>
    <x v="2"/>
    <n v="15019"/>
    <n v="15019"/>
    <s v="SHIP REGION 3"/>
    <n v="1306"/>
    <n v="4407.75"/>
    <n v="16325"/>
  </r>
  <r>
    <n v="871"/>
    <s v="CUSTID 80"/>
    <x v="1"/>
    <x v="2"/>
    <x v="4"/>
    <x v="2"/>
    <s v="PRODID 15"/>
    <s v="PRODTYPE 4"/>
    <s v="PRODMKT 5"/>
    <n v="10590"/>
    <n v="6671.7"/>
    <x v="8"/>
    <n v="9107.4"/>
    <n v="54644.399999999994"/>
    <s v="SHIP REGION 8"/>
    <n v="8895.6000000000022"/>
    <n v="14614.199999999999"/>
    <n v="63540"/>
  </r>
  <r>
    <n v="872"/>
    <s v="CUSTID 162"/>
    <x v="0"/>
    <x v="0"/>
    <x v="6"/>
    <x v="3"/>
    <s v="PRODID 8"/>
    <s v="PRODTYPE 3"/>
    <s v="PRODMKT 4"/>
    <n v="2135"/>
    <n v="1174.25"/>
    <x v="4"/>
    <n v="1942.8500000000001"/>
    <n v="9714.25"/>
    <s v="SHIP REGION 2"/>
    <n v="960.74999999999932"/>
    <n v="3843.0000000000009"/>
    <n v="10675"/>
  </r>
  <r>
    <n v="873"/>
    <s v="CUSTID 148"/>
    <x v="1"/>
    <x v="2"/>
    <x v="0"/>
    <x v="1"/>
    <s v="PRODID 13"/>
    <s v="PRODTYPE 4"/>
    <s v="PRODMKT 7"/>
    <n v="4269"/>
    <n v="2561.4"/>
    <x v="6"/>
    <n v="3628.65"/>
    <n v="14514.6"/>
    <s v="SHIP REGION 5"/>
    <n v="2561.3999999999996"/>
    <n v="4269"/>
    <n v="17076"/>
  </r>
  <r>
    <n v="874"/>
    <s v="CUSTID 87"/>
    <x v="0"/>
    <x v="0"/>
    <x v="4"/>
    <x v="2"/>
    <s v="PRODID 17"/>
    <s v="PRODTYPE 1"/>
    <s v="PRODMKT 3"/>
    <n v="18971"/>
    <n v="11762.02"/>
    <x v="6"/>
    <n v="18401.87"/>
    <n v="73607.48"/>
    <s v="SHIP REGION 2"/>
    <n v="2276.5200000000041"/>
    <n v="26559.399999999994"/>
    <n v="75884"/>
  </r>
  <r>
    <n v="875"/>
    <s v="CUSTID 102"/>
    <x v="0"/>
    <x v="1"/>
    <x v="7"/>
    <x v="2"/>
    <s v="PRODID 2"/>
    <s v="PRODTYPE 1"/>
    <s v="PRODMKT 1"/>
    <n v="11568"/>
    <n v="8097.6"/>
    <x v="4"/>
    <n v="10873.92"/>
    <n v="54369.599999999999"/>
    <s v="SHIP REGION 5"/>
    <n v="3470.3999999999996"/>
    <n v="13881.599999999999"/>
    <n v="57840"/>
  </r>
  <r>
    <n v="876"/>
    <s v="CUSTID 128"/>
    <x v="1"/>
    <x v="1"/>
    <x v="1"/>
    <x v="2"/>
    <s v="PRODID 3"/>
    <s v="PRODTYPE 2"/>
    <s v="PRODMKT 2"/>
    <n v="22050"/>
    <n v="15435"/>
    <x v="4"/>
    <n v="19845"/>
    <n v="99225"/>
    <s v="SHIP REGION 6"/>
    <n v="11025"/>
    <n v="22050"/>
    <n v="110250"/>
  </r>
  <r>
    <n v="877"/>
    <s v="CUSTID 130"/>
    <x v="1"/>
    <x v="2"/>
    <x v="2"/>
    <x v="4"/>
    <s v="PRODID 19"/>
    <s v="PRODTYPE 1"/>
    <s v="PRODMKT 4"/>
    <n v="9526"/>
    <n v="6572.94"/>
    <x v="4"/>
    <n v="8478.14"/>
    <n v="42390.7"/>
    <s v="SHIP REGION 4"/>
    <n v="5239.3000000000029"/>
    <n v="9526"/>
    <n v="47630"/>
  </r>
  <r>
    <n v="878"/>
    <s v="CUSTID 148"/>
    <x v="1"/>
    <x v="2"/>
    <x v="0"/>
    <x v="2"/>
    <s v="PRODID 1"/>
    <s v="PRODTYPE 1"/>
    <s v="PRODMKT 3"/>
    <n v="16325"/>
    <n v="10611.25"/>
    <x v="8"/>
    <n v="14855.75"/>
    <n v="89134.5"/>
    <s v="SHIP REGION 8"/>
    <n v="8815.5"/>
    <n v="25467"/>
    <n v="97950"/>
  </r>
  <r>
    <n v="879"/>
    <s v="CUSTID 41"/>
    <x v="3"/>
    <x v="2"/>
    <x v="3"/>
    <x v="1"/>
    <s v="PRODID 1"/>
    <s v="PRODTYPE 1"/>
    <s v="PRODMKT 3"/>
    <n v="16325"/>
    <n v="10611.25"/>
    <x v="5"/>
    <n v="14039.5"/>
    <n v="28079"/>
    <s v="SHIP REGION 4"/>
    <n v="4571"/>
    <n v="6856.5"/>
    <n v="32650"/>
  </r>
  <r>
    <n v="880"/>
    <s v="CUSTID 12"/>
    <x v="4"/>
    <x v="1"/>
    <x v="4"/>
    <x v="2"/>
    <s v="PRODID 6"/>
    <s v="PRODTYPE 1"/>
    <s v="PRODMKT 1"/>
    <n v="20386"/>
    <n v="14270.2"/>
    <x v="2"/>
    <n v="17939.68"/>
    <n v="17939.68"/>
    <s v="SHIP REGION 1"/>
    <n v="2446.3199999999997"/>
    <n v="3669.4799999999996"/>
    <n v="20386"/>
  </r>
  <r>
    <n v="881"/>
    <s v="CUSTID 89"/>
    <x v="1"/>
    <x v="2"/>
    <x v="6"/>
    <x v="3"/>
    <s v="PRODID 9"/>
    <s v="PRODTYPE 2"/>
    <s v="PRODMKT 5"/>
    <n v="3263"/>
    <n v="2186.21"/>
    <x v="6"/>
    <n v="2871.44"/>
    <n v="11485.76"/>
    <s v="SHIP REGION 3"/>
    <n v="1566.2399999999998"/>
    <n v="2740.92"/>
    <n v="13052"/>
  </r>
  <r>
    <n v="882"/>
    <s v="CUSTID 60"/>
    <x v="0"/>
    <x v="3"/>
    <x v="3"/>
    <x v="4"/>
    <s v="PRODID 7"/>
    <s v="PRODTYPE 1"/>
    <s v="PRODMKT 4"/>
    <n v="19568"/>
    <n v="12327.84"/>
    <x v="1"/>
    <n v="18785.28"/>
    <n v="169067.51999999999"/>
    <s v="SHIP REGION 3"/>
    <n v="7044.4800000000105"/>
    <n v="58116.959999999992"/>
    <n v="176112"/>
  </r>
  <r>
    <n v="883"/>
    <s v="CUSTID 171"/>
    <x v="2"/>
    <x v="2"/>
    <x v="1"/>
    <x v="1"/>
    <s v="PRODID 11"/>
    <s v="PRODTYPE 1"/>
    <s v="PRODMKT 4"/>
    <n v="21670"/>
    <n v="15169"/>
    <x v="3"/>
    <n v="21236.6"/>
    <n v="63709.799999999996"/>
    <s v="SHIP REGION 6"/>
    <n v="1300.2000000000044"/>
    <n v="18202.799999999996"/>
    <n v="65010"/>
  </r>
  <r>
    <n v="884"/>
    <s v="CUSTID 69"/>
    <x v="0"/>
    <x v="2"/>
    <x v="0"/>
    <x v="2"/>
    <s v="PRODID 15"/>
    <s v="PRODTYPE 4"/>
    <s v="PRODMKT 5"/>
    <n v="10590"/>
    <n v="6671.7"/>
    <x v="3"/>
    <n v="9954.5999999999985"/>
    <n v="29863.799999999996"/>
    <s v="SHIP REGION 7"/>
    <n v="1906.2000000000044"/>
    <n v="9848.6999999999971"/>
    <n v="31770"/>
  </r>
  <r>
    <n v="885"/>
    <s v="CUSTID 65"/>
    <x v="2"/>
    <x v="3"/>
    <x v="1"/>
    <x v="1"/>
    <s v="PRODID 11"/>
    <s v="PRODTYPE 1"/>
    <s v="PRODMKT 4"/>
    <n v="21670"/>
    <n v="15169"/>
    <x v="4"/>
    <n v="18419.5"/>
    <n v="92097.5"/>
    <s v="SHIP REGION 4"/>
    <n v="16252.5"/>
    <n v="16252.5"/>
    <n v="108350"/>
  </r>
  <r>
    <n v="886"/>
    <s v="CUSTID 155"/>
    <x v="2"/>
    <x v="3"/>
    <x v="3"/>
    <x v="3"/>
    <s v="PRODID 13"/>
    <s v="PRODTYPE 4"/>
    <s v="PRODMKT 7"/>
    <n v="4269"/>
    <n v="2561.4"/>
    <x v="0"/>
    <n v="3756.72"/>
    <n v="30053.759999999998"/>
    <s v="SHIP REGION 4"/>
    <n v="4098.2400000000016"/>
    <n v="9562.5599999999977"/>
    <n v="34152"/>
  </r>
  <r>
    <n v="887"/>
    <s v="CUSTID 14"/>
    <x v="0"/>
    <x v="3"/>
    <x v="3"/>
    <x v="1"/>
    <s v="PRODID 1"/>
    <s v="PRODTYPE 1"/>
    <s v="PRODMKT 3"/>
    <n v="16325"/>
    <n v="10611.25"/>
    <x v="0"/>
    <n v="14039.5"/>
    <n v="112316"/>
    <s v="SHIP REGION 1"/>
    <n v="18284"/>
    <n v="27426"/>
    <n v="130600"/>
  </r>
  <r>
    <n v="888"/>
    <s v="CUSTID 69"/>
    <x v="0"/>
    <x v="2"/>
    <x v="0"/>
    <x v="2"/>
    <s v="PRODID 13"/>
    <s v="PRODTYPE 4"/>
    <s v="PRODMKT 7"/>
    <n v="4269"/>
    <n v="2561.4"/>
    <x v="4"/>
    <n v="3927.48"/>
    <n v="19637.400000000001"/>
    <s v="SHIP REGION 2"/>
    <n v="1707.6"/>
    <n v="6830.4"/>
    <n v="21345"/>
  </r>
  <r>
    <n v="889"/>
    <s v="CUSTID 183"/>
    <x v="4"/>
    <x v="2"/>
    <x v="3"/>
    <x v="2"/>
    <s v="PRODID 4"/>
    <s v="PRODTYPE 4"/>
    <s v="PRODMKT 1"/>
    <n v="8989"/>
    <n v="5663.07"/>
    <x v="1"/>
    <n v="8179.9900000000007"/>
    <n v="73619.91"/>
    <s v="SHIP REGION 5"/>
    <n v="7281.0899999999938"/>
    <n v="22652.28000000001"/>
    <n v="80901"/>
  </r>
  <r>
    <n v="890"/>
    <s v="CUSTID 186"/>
    <x v="4"/>
    <x v="0"/>
    <x v="7"/>
    <x v="1"/>
    <s v="PRODID 11"/>
    <s v="PRODTYPE 1"/>
    <s v="PRODMKT 4"/>
    <n v="21670"/>
    <n v="15169"/>
    <x v="1"/>
    <n v="20586.5"/>
    <n v="185278.5"/>
    <s v="SHIP REGION 4"/>
    <n v="9751.5"/>
    <n v="48757.5"/>
    <n v="195030"/>
  </r>
  <r>
    <n v="891"/>
    <s v="CUSTID 98"/>
    <x v="0"/>
    <x v="1"/>
    <x v="1"/>
    <x v="2"/>
    <s v="PRODID 5"/>
    <s v="PRODTYPE 3"/>
    <s v="PRODMKT 3"/>
    <n v="16064"/>
    <n v="10762.88"/>
    <x v="2"/>
    <n v="14457.6"/>
    <n v="14457.6"/>
    <s v="SHIP REGION 6"/>
    <n v="1606.3999999999996"/>
    <n v="3694.7200000000012"/>
    <n v="16064"/>
  </r>
  <r>
    <n v="892"/>
    <s v="CUSTID 150"/>
    <x v="2"/>
    <x v="1"/>
    <x v="2"/>
    <x v="3"/>
    <s v="PRODID 11"/>
    <s v="PRODTYPE 1"/>
    <s v="PRODMKT 4"/>
    <n v="21670"/>
    <n v="15169"/>
    <x v="2"/>
    <n v="21019.899999999998"/>
    <n v="21019.899999999998"/>
    <s v="SHIP REGION 6"/>
    <n v="650.10000000000218"/>
    <n v="5850.8999999999978"/>
    <n v="21670"/>
  </r>
  <r>
    <n v="893"/>
    <s v="CUSTID 130"/>
    <x v="1"/>
    <x v="2"/>
    <x v="2"/>
    <x v="1"/>
    <s v="PRODID 16"/>
    <s v="PRODTYPE 2"/>
    <s v="PRODMKT 3"/>
    <n v="13223"/>
    <n v="8991.64"/>
    <x v="5"/>
    <n v="12694.08"/>
    <n v="25388.16"/>
    <s v="SHIP REGION 7"/>
    <n v="1057.8400000000001"/>
    <n v="7404.880000000001"/>
    <n v="26446"/>
  </r>
  <r>
    <n v="894"/>
    <s v="CUSTID 66"/>
    <x v="1"/>
    <x v="1"/>
    <x v="3"/>
    <x v="3"/>
    <s v="PRODID 13"/>
    <s v="PRODTYPE 4"/>
    <s v="PRODMKT 7"/>
    <n v="4269"/>
    <n v="2561.4"/>
    <x v="0"/>
    <n v="4055.5499999999997"/>
    <n v="32444.399999999998"/>
    <s v="SHIP REGION 1"/>
    <n v="1707.6000000000022"/>
    <n v="11953.199999999997"/>
    <n v="34152"/>
  </r>
  <r>
    <n v="895"/>
    <s v="CUSTID 18"/>
    <x v="0"/>
    <x v="2"/>
    <x v="6"/>
    <x v="4"/>
    <s v="PRODID 19"/>
    <s v="PRODTYPE 1"/>
    <s v="PRODMKT 4"/>
    <n v="9526"/>
    <n v="6572.94"/>
    <x v="6"/>
    <n v="8954.4399999999987"/>
    <n v="35817.759999999995"/>
    <s v="SHIP REGION 8"/>
    <n v="2286.2400000000052"/>
    <n v="9525.9999999999964"/>
    <n v="38104"/>
  </r>
  <r>
    <n v="896"/>
    <s v="CUSTID 102"/>
    <x v="0"/>
    <x v="1"/>
    <x v="7"/>
    <x v="4"/>
    <s v="PRODID 17"/>
    <s v="PRODTYPE 1"/>
    <s v="PRODMKT 3"/>
    <n v="18971"/>
    <n v="11762.02"/>
    <x v="3"/>
    <n v="18591.579999999998"/>
    <n v="55774.739999999991"/>
    <s v="SHIP REGION 8"/>
    <n v="1138.2600000000057"/>
    <n v="20488.679999999993"/>
    <n v="56913"/>
  </r>
  <r>
    <n v="897"/>
    <s v="CUSTID 38"/>
    <x v="1"/>
    <x v="2"/>
    <x v="5"/>
    <x v="2"/>
    <s v="PRODID 20"/>
    <s v="PRODTYPE 4"/>
    <s v="PRODMKT 2"/>
    <n v="12004"/>
    <n v="8042.68"/>
    <x v="4"/>
    <n v="11163.72"/>
    <n v="55818.6"/>
    <s v="SHIP REGION 7"/>
    <n v="4201.4000000000033"/>
    <n v="15605.199999999995"/>
    <n v="60020"/>
  </r>
  <r>
    <n v="898"/>
    <s v="CUSTID 139"/>
    <x v="4"/>
    <x v="3"/>
    <x v="0"/>
    <x v="2"/>
    <s v="PRODID 16"/>
    <s v="PRODTYPE 2"/>
    <s v="PRODMKT 3"/>
    <n v="13223"/>
    <n v="8991.64"/>
    <x v="2"/>
    <n v="12429.619999999999"/>
    <n v="12429.619999999999"/>
    <s v="SHIP REGION 7"/>
    <n v="793.38000000000102"/>
    <n v="3437.9799999999996"/>
    <n v="13223"/>
  </r>
  <r>
    <n v="899"/>
    <s v="CUSTID 16"/>
    <x v="3"/>
    <x v="0"/>
    <x v="0"/>
    <x v="3"/>
    <s v="PRODID 8"/>
    <s v="PRODTYPE 3"/>
    <s v="PRODMKT 4"/>
    <n v="2135"/>
    <n v="1174.25"/>
    <x v="6"/>
    <n v="2070.9499999999998"/>
    <n v="8283.7999999999993"/>
    <s v="SHIP REGION 6"/>
    <n v="256.20000000000073"/>
    <n v="3586.7999999999993"/>
    <n v="8540"/>
  </r>
  <r>
    <n v="900"/>
    <s v="CUSTID 73"/>
    <x v="2"/>
    <x v="1"/>
    <x v="2"/>
    <x v="1"/>
    <s v="PRODID 17"/>
    <s v="PRODTYPE 1"/>
    <s v="PRODMKT 3"/>
    <n v="18971"/>
    <n v="11762.02"/>
    <x v="4"/>
    <n v="18401.87"/>
    <n v="92009.349999999991"/>
    <s v="SHIP REGION 1"/>
    <n v="2845.6500000000051"/>
    <n v="33199.249999999993"/>
    <n v="94855"/>
  </r>
  <r>
    <n v="901"/>
    <s v="CUSTID 88"/>
    <x v="4"/>
    <x v="1"/>
    <x v="6"/>
    <x v="3"/>
    <s v="PRODID 1"/>
    <s v="PRODTYPE 1"/>
    <s v="PRODMKT 3"/>
    <n v="16325"/>
    <n v="10611.25"/>
    <x v="8"/>
    <n v="15998.5"/>
    <n v="95991"/>
    <s v="SHIP REGION 7"/>
    <n v="1959"/>
    <n v="32323.5"/>
    <n v="97950"/>
  </r>
  <r>
    <n v="902"/>
    <s v="CUSTID 131"/>
    <x v="1"/>
    <x v="2"/>
    <x v="5"/>
    <x v="1"/>
    <s v="PRODID 11"/>
    <s v="PRODTYPE 1"/>
    <s v="PRODMKT 4"/>
    <n v="21670"/>
    <n v="15169"/>
    <x v="1"/>
    <n v="20586.5"/>
    <n v="185278.5"/>
    <s v="SHIP REGION 4"/>
    <n v="9751.5"/>
    <n v="48757.5"/>
    <n v="195030"/>
  </r>
  <r>
    <n v="903"/>
    <s v="CUSTID 188"/>
    <x v="3"/>
    <x v="1"/>
    <x v="1"/>
    <x v="3"/>
    <s v="PRODID 13"/>
    <s v="PRODTYPE 4"/>
    <s v="PRODMKT 7"/>
    <n v="4269"/>
    <n v="2561.4"/>
    <x v="3"/>
    <n v="3671.34"/>
    <n v="11014.02"/>
    <s v="SHIP REGION 2"/>
    <n v="1792.9799999999996"/>
    <n v="3329.82"/>
    <n v="12807"/>
  </r>
  <r>
    <n v="904"/>
    <s v="CUSTID 32"/>
    <x v="4"/>
    <x v="1"/>
    <x v="1"/>
    <x v="1"/>
    <s v="PRODID 7"/>
    <s v="PRODTYPE 1"/>
    <s v="PRODMKT 4"/>
    <n v="19568"/>
    <n v="12327.84"/>
    <x v="8"/>
    <n v="18980.96"/>
    <n v="113885.75999999999"/>
    <s v="SHIP REGION 8"/>
    <n v="3522.2400000000052"/>
    <n v="39918.719999999994"/>
    <n v="117408"/>
  </r>
  <r>
    <n v="905"/>
    <s v="CUSTID 170"/>
    <x v="3"/>
    <x v="4"/>
    <x v="3"/>
    <x v="4"/>
    <s v="PRODID 6"/>
    <s v="PRODTYPE 1"/>
    <s v="PRODMKT 1"/>
    <n v="20386"/>
    <n v="14270.2"/>
    <x v="5"/>
    <n v="19774.419999999998"/>
    <n v="39548.839999999997"/>
    <s v="SHIP REGION 8"/>
    <n v="1223.1600000000035"/>
    <n v="11008.439999999995"/>
    <n v="40772"/>
  </r>
  <r>
    <n v="906"/>
    <s v="CUSTID 38"/>
    <x v="1"/>
    <x v="2"/>
    <x v="5"/>
    <x v="3"/>
    <s v="PRODID 13"/>
    <s v="PRODTYPE 4"/>
    <s v="PRODMKT 7"/>
    <n v="4269"/>
    <n v="2561.4"/>
    <x v="6"/>
    <n v="4098.24"/>
    <n v="16392.96"/>
    <s v="SHIP REGION 4"/>
    <n v="683.04000000000087"/>
    <n v="6147.3599999999988"/>
    <n v="17076"/>
  </r>
  <r>
    <n v="907"/>
    <s v="CUSTID 114"/>
    <x v="2"/>
    <x v="0"/>
    <x v="4"/>
    <x v="4"/>
    <s v="PRODID 5"/>
    <s v="PRODTYPE 3"/>
    <s v="PRODMKT 3"/>
    <n v="16064"/>
    <n v="10762.88"/>
    <x v="4"/>
    <n v="14457.6"/>
    <n v="72288"/>
    <s v="SHIP REGION 6"/>
    <n v="8031.9999999999982"/>
    <n v="18473.600000000006"/>
    <n v="80320"/>
  </r>
  <r>
    <n v="908"/>
    <s v="CUSTID 124"/>
    <x v="4"/>
    <x v="0"/>
    <x v="1"/>
    <x v="4"/>
    <s v="PRODID 10"/>
    <s v="PRODTYPE 2"/>
    <s v="PRODMKT 3"/>
    <n v="6690"/>
    <n v="4080.9"/>
    <x v="6"/>
    <n v="6087.9000000000005"/>
    <n v="24351.600000000002"/>
    <s v="SHIP REGION 2"/>
    <n v="2408.3999999999978"/>
    <n v="8028.0000000000018"/>
    <n v="26760"/>
  </r>
  <r>
    <n v="909"/>
    <s v="CUSTID 192"/>
    <x v="0"/>
    <x v="1"/>
    <x v="1"/>
    <x v="1"/>
    <s v="PRODID 3"/>
    <s v="PRODTYPE 2"/>
    <s v="PRODMKT 2"/>
    <n v="22050"/>
    <n v="15435"/>
    <x v="5"/>
    <n v="19845"/>
    <n v="39690"/>
    <s v="SHIP REGION 8"/>
    <n v="4410"/>
    <n v="8820"/>
    <n v="44100"/>
  </r>
  <r>
    <n v="910"/>
    <s v="CUSTID 155"/>
    <x v="2"/>
    <x v="3"/>
    <x v="3"/>
    <x v="4"/>
    <s v="PRODID 20"/>
    <s v="PRODTYPE 4"/>
    <s v="PRODMKT 2"/>
    <n v="12004"/>
    <n v="8042.68"/>
    <x v="4"/>
    <n v="11283.76"/>
    <n v="56418.8"/>
    <s v="SHIP REGION 3"/>
    <n v="3601.1999999999989"/>
    <n v="16205.4"/>
    <n v="60020"/>
  </r>
  <r>
    <n v="911"/>
    <s v="CUSTID 17"/>
    <x v="3"/>
    <x v="4"/>
    <x v="7"/>
    <x v="2"/>
    <s v="PRODID 19"/>
    <s v="PRODTYPE 1"/>
    <s v="PRODMKT 4"/>
    <n v="9526"/>
    <n v="6572.94"/>
    <x v="5"/>
    <n v="8097.0999999999995"/>
    <n v="16194.199999999999"/>
    <s v="SHIP REGION 8"/>
    <n v="2857.8000000000011"/>
    <n v="3048.3199999999997"/>
    <n v="19052"/>
  </r>
  <r>
    <n v="912"/>
    <s v="CUSTID 141"/>
    <x v="2"/>
    <x v="3"/>
    <x v="3"/>
    <x v="4"/>
    <s v="PRODID 12"/>
    <s v="PRODTYPE 3"/>
    <s v="PRODMKT 5"/>
    <n v="23078"/>
    <n v="14769.92"/>
    <x v="8"/>
    <n v="22616.44"/>
    <n v="135698.63999999998"/>
    <s v="SHIP REGION 1"/>
    <n v="2769.3600000000079"/>
    <n v="47079.119999999995"/>
    <n v="138468"/>
  </r>
  <r>
    <n v="913"/>
    <s v="CUSTID 76"/>
    <x v="4"/>
    <x v="2"/>
    <x v="2"/>
    <x v="2"/>
    <s v="PRODID 8"/>
    <s v="PRODTYPE 3"/>
    <s v="PRODMKT 4"/>
    <n v="2135"/>
    <n v="1174.25"/>
    <x v="8"/>
    <n v="2049.6"/>
    <n v="12297.599999999999"/>
    <s v="SHIP REGION 8"/>
    <n v="512.40000000000055"/>
    <n v="5252.0999999999995"/>
    <n v="12810"/>
  </r>
  <r>
    <n v="914"/>
    <s v="CUSTID 39"/>
    <x v="4"/>
    <x v="3"/>
    <x v="1"/>
    <x v="1"/>
    <s v="PRODID 2"/>
    <s v="PRODTYPE 1"/>
    <s v="PRODMKT 1"/>
    <n v="11568"/>
    <n v="8097.6"/>
    <x v="7"/>
    <n v="11105.279999999999"/>
    <n v="77736.959999999992"/>
    <s v="SHIP REGION 6"/>
    <n v="3239.0400000000081"/>
    <n v="21053.759999999987"/>
    <n v="80976"/>
  </r>
  <r>
    <n v="915"/>
    <s v="CUSTID 145"/>
    <x v="2"/>
    <x v="0"/>
    <x v="6"/>
    <x v="2"/>
    <s v="PRODID 10"/>
    <s v="PRODTYPE 2"/>
    <s v="PRODMKT 3"/>
    <n v="6690"/>
    <n v="4080.9"/>
    <x v="8"/>
    <n v="5753.4"/>
    <n v="34520.399999999994"/>
    <s v="SHIP REGION 7"/>
    <n v="5619.6000000000022"/>
    <n v="10034.999999999996"/>
    <n v="40140"/>
  </r>
  <r>
    <n v="916"/>
    <s v="CUSTID 154"/>
    <x v="2"/>
    <x v="2"/>
    <x v="6"/>
    <x v="1"/>
    <s v="PRODID 20"/>
    <s v="PRODTYPE 4"/>
    <s v="PRODMKT 2"/>
    <n v="12004"/>
    <n v="8042.68"/>
    <x v="6"/>
    <n v="11523.84"/>
    <n v="46095.360000000001"/>
    <s v="SHIP REGION 5"/>
    <n v="1920.6399999999994"/>
    <n v="13924.64"/>
    <n v="48016"/>
  </r>
  <r>
    <n v="917"/>
    <s v="CUSTID 91"/>
    <x v="1"/>
    <x v="3"/>
    <x v="7"/>
    <x v="1"/>
    <s v="PRODID 9"/>
    <s v="PRODTYPE 2"/>
    <s v="PRODMKT 5"/>
    <n v="3263"/>
    <n v="2186.21"/>
    <x v="0"/>
    <n v="3099.85"/>
    <n v="24798.799999999999"/>
    <s v="SHIP REGION 6"/>
    <n v="1305.2000000000007"/>
    <n v="7309.119999999999"/>
    <n v="26104"/>
  </r>
  <r>
    <n v="918"/>
    <s v="CUSTID 129"/>
    <x v="0"/>
    <x v="3"/>
    <x v="0"/>
    <x v="4"/>
    <s v="PRODID 20"/>
    <s v="PRODTYPE 4"/>
    <s v="PRODMKT 2"/>
    <n v="12004"/>
    <n v="8042.68"/>
    <x v="4"/>
    <n v="11283.76"/>
    <n v="56418.8"/>
    <s v="SHIP REGION 3"/>
    <n v="3601.1999999999989"/>
    <n v="16205.4"/>
    <n v="60020"/>
  </r>
  <r>
    <n v="919"/>
    <s v="CUSTID 43"/>
    <x v="2"/>
    <x v="4"/>
    <x v="5"/>
    <x v="4"/>
    <s v="PRODID 16"/>
    <s v="PRODTYPE 2"/>
    <s v="PRODMKT 3"/>
    <n v="13223"/>
    <n v="8991.64"/>
    <x v="6"/>
    <n v="12694.08"/>
    <n v="50776.32"/>
    <s v="SHIP REGION 1"/>
    <n v="2115.6800000000003"/>
    <n v="14809.760000000002"/>
    <n v="52892"/>
  </r>
  <r>
    <n v="920"/>
    <s v="CUSTID 79"/>
    <x v="4"/>
    <x v="0"/>
    <x v="2"/>
    <x v="2"/>
    <s v="PRODID 3"/>
    <s v="PRODTYPE 2"/>
    <s v="PRODMKT 2"/>
    <n v="22050"/>
    <n v="15435"/>
    <x v="3"/>
    <n v="19624.5"/>
    <n v="58873.5"/>
    <s v="SHIP REGION 7"/>
    <n v="7276.5"/>
    <n v="12568.5"/>
    <n v="66150"/>
  </r>
  <r>
    <n v="921"/>
    <s v="CUSTID 134"/>
    <x v="1"/>
    <x v="2"/>
    <x v="6"/>
    <x v="4"/>
    <s v="PRODID 8"/>
    <s v="PRODTYPE 3"/>
    <s v="PRODMKT 4"/>
    <n v="2135"/>
    <n v="1174.25"/>
    <x v="5"/>
    <n v="1857.45"/>
    <n v="3714.9"/>
    <s v="SHIP REGION 1"/>
    <n v="555.09999999999991"/>
    <n v="1366.4"/>
    <n v="4270"/>
  </r>
  <r>
    <n v="922"/>
    <s v="CUSTID 175"/>
    <x v="2"/>
    <x v="0"/>
    <x v="6"/>
    <x v="4"/>
    <s v="PRODID 1"/>
    <s v="PRODTYPE 1"/>
    <s v="PRODMKT 3"/>
    <n v="16325"/>
    <n v="10611.25"/>
    <x v="7"/>
    <n v="15019"/>
    <n v="105133"/>
    <s v="SHIP REGION 7"/>
    <n v="9142"/>
    <n v="30854.25"/>
    <n v="114275"/>
  </r>
  <r>
    <n v="923"/>
    <s v="CUSTID 64"/>
    <x v="4"/>
    <x v="2"/>
    <x v="2"/>
    <x v="2"/>
    <s v="PRODID 1"/>
    <s v="PRODTYPE 1"/>
    <s v="PRODMKT 3"/>
    <n v="16325"/>
    <n v="10611.25"/>
    <x v="4"/>
    <n v="14692.5"/>
    <n v="73462.5"/>
    <s v="SHIP REGION 5"/>
    <n v="8162.5"/>
    <n v="20406.25"/>
    <n v="81625"/>
  </r>
  <r>
    <n v="924"/>
    <s v="CUSTID 135"/>
    <x v="1"/>
    <x v="1"/>
    <x v="7"/>
    <x v="3"/>
    <s v="PRODID 17"/>
    <s v="PRODTYPE 1"/>
    <s v="PRODMKT 3"/>
    <n v="18971"/>
    <n v="11762.02"/>
    <x v="0"/>
    <n v="18781.29"/>
    <n v="150250.32"/>
    <s v="SHIP REGION 5"/>
    <n v="1517.679999999993"/>
    <n v="56154.16"/>
    <n v="151768"/>
  </r>
  <r>
    <n v="925"/>
    <s v="CUSTID 162"/>
    <x v="0"/>
    <x v="0"/>
    <x v="6"/>
    <x v="3"/>
    <s v="PRODID 1"/>
    <s v="PRODTYPE 1"/>
    <s v="PRODMKT 3"/>
    <n v="16325"/>
    <n v="10611.25"/>
    <x v="2"/>
    <n v="14366"/>
    <n v="14366"/>
    <s v="SHIP REGION 4"/>
    <n v="1959"/>
    <n v="3754.75"/>
    <n v="16325"/>
  </r>
  <r>
    <n v="926"/>
    <s v="CUSTID 117"/>
    <x v="2"/>
    <x v="4"/>
    <x v="3"/>
    <x v="3"/>
    <s v="PRODID 8"/>
    <s v="PRODTYPE 3"/>
    <s v="PRODMKT 4"/>
    <n v="2135"/>
    <n v="1174.25"/>
    <x v="6"/>
    <n v="1985.55"/>
    <n v="7942.2"/>
    <s v="SHIP REGION 5"/>
    <n v="597.80000000000018"/>
    <n v="3245.2"/>
    <n v="8540"/>
  </r>
  <r>
    <n v="927"/>
    <s v="CUSTID 30"/>
    <x v="2"/>
    <x v="4"/>
    <x v="7"/>
    <x v="2"/>
    <s v="PRODID 5"/>
    <s v="PRODTYPE 3"/>
    <s v="PRODMKT 3"/>
    <n v="16064"/>
    <n v="10762.88"/>
    <x v="3"/>
    <n v="14296.960000000001"/>
    <n v="42890.880000000005"/>
    <s v="SHIP REGION 2"/>
    <n v="5301.1199999999972"/>
    <n v="10602.240000000005"/>
    <n v="48192"/>
  </r>
  <r>
    <n v="928"/>
    <s v="CUSTID 97"/>
    <x v="2"/>
    <x v="4"/>
    <x v="0"/>
    <x v="2"/>
    <s v="PRODID 7"/>
    <s v="PRODTYPE 1"/>
    <s v="PRODMKT 4"/>
    <n v="19568"/>
    <n v="12327.84"/>
    <x v="7"/>
    <n v="18589.599999999999"/>
    <n v="130127.19999999998"/>
    <s v="SHIP REGION 2"/>
    <n v="6848.8000000000102"/>
    <n v="43832.319999999992"/>
    <n v="136976"/>
  </r>
  <r>
    <n v="929"/>
    <s v="CUSTID 156"/>
    <x v="0"/>
    <x v="3"/>
    <x v="3"/>
    <x v="1"/>
    <s v="PRODID 6"/>
    <s v="PRODTYPE 1"/>
    <s v="PRODMKT 1"/>
    <n v="20386"/>
    <n v="14270.2"/>
    <x v="2"/>
    <n v="19366.7"/>
    <n v="19366.7"/>
    <s v="SHIP REGION 4"/>
    <n v="1019.2999999999993"/>
    <n v="5096.5"/>
    <n v="20386"/>
  </r>
  <r>
    <n v="930"/>
    <s v="CUSTID 79"/>
    <x v="4"/>
    <x v="0"/>
    <x v="2"/>
    <x v="4"/>
    <s v="PRODID 6"/>
    <s v="PRODTYPE 1"/>
    <s v="PRODMKT 1"/>
    <n v="20386"/>
    <n v="14270.2"/>
    <x v="5"/>
    <n v="17328.099999999999"/>
    <n v="34656.199999999997"/>
    <s v="SHIP REGION 8"/>
    <n v="6115.8000000000029"/>
    <n v="6115.7999999999956"/>
    <n v="40772"/>
  </r>
  <r>
    <n v="931"/>
    <s v="CUSTID 170"/>
    <x v="3"/>
    <x v="4"/>
    <x v="3"/>
    <x v="3"/>
    <s v="PRODID 11"/>
    <s v="PRODTYPE 1"/>
    <s v="PRODMKT 4"/>
    <n v="21670"/>
    <n v="15169"/>
    <x v="3"/>
    <n v="19936.400000000001"/>
    <n v="59809.200000000004"/>
    <s v="SHIP REGION 2"/>
    <n v="5200.7999999999956"/>
    <n v="14302.200000000004"/>
    <n v="65010"/>
  </r>
  <r>
    <n v="932"/>
    <s v="CUSTID 65"/>
    <x v="2"/>
    <x v="3"/>
    <x v="1"/>
    <x v="4"/>
    <s v="PRODID 19"/>
    <s v="PRODTYPE 1"/>
    <s v="PRODMKT 4"/>
    <n v="9526"/>
    <n v="6572.94"/>
    <x v="7"/>
    <n v="8668.66"/>
    <n v="60680.619999999995"/>
    <s v="SHIP REGION 2"/>
    <n v="6001.380000000001"/>
    <n v="14670.04"/>
    <n v="66682"/>
  </r>
  <r>
    <n v="933"/>
    <s v="CUSTID 170"/>
    <x v="3"/>
    <x v="4"/>
    <x v="3"/>
    <x v="3"/>
    <s v="PRODID 10"/>
    <s v="PRODTYPE 2"/>
    <s v="PRODMKT 3"/>
    <n v="6690"/>
    <n v="4080.9"/>
    <x v="5"/>
    <n v="5954.1"/>
    <n v="11908.2"/>
    <s v="SHIP REGION 3"/>
    <n v="1471.7999999999993"/>
    <n v="3746.4000000000005"/>
    <n v="13380"/>
  </r>
  <r>
    <n v="934"/>
    <s v="CUSTID 62"/>
    <x v="4"/>
    <x v="2"/>
    <x v="0"/>
    <x v="3"/>
    <s v="PRODID 5"/>
    <s v="PRODTYPE 3"/>
    <s v="PRODMKT 3"/>
    <n v="16064"/>
    <n v="10762.88"/>
    <x v="5"/>
    <n v="15100.16"/>
    <n v="30200.32"/>
    <s v="SHIP REGION 1"/>
    <n v="1927.6800000000003"/>
    <n v="8674.5600000000013"/>
    <n v="32128"/>
  </r>
  <r>
    <n v="935"/>
    <s v="CUSTID 186"/>
    <x v="4"/>
    <x v="0"/>
    <x v="7"/>
    <x v="2"/>
    <s v="PRODID 2"/>
    <s v="PRODTYPE 1"/>
    <s v="PRODMKT 1"/>
    <n v="11568"/>
    <n v="8097.6"/>
    <x v="3"/>
    <n v="10411.200000000001"/>
    <n v="31233.600000000002"/>
    <s v="SHIP REGION 3"/>
    <n v="3470.3999999999978"/>
    <n v="6940.8000000000011"/>
    <n v="34704"/>
  </r>
  <r>
    <n v="936"/>
    <s v="CUSTID 156"/>
    <x v="0"/>
    <x v="3"/>
    <x v="3"/>
    <x v="4"/>
    <s v="PRODID 9"/>
    <s v="PRODTYPE 2"/>
    <s v="PRODMKT 5"/>
    <n v="3263"/>
    <n v="2186.21"/>
    <x v="2"/>
    <n v="2936.7000000000003"/>
    <n v="2936.7000000000003"/>
    <s v="SHIP REGION 6"/>
    <n v="326.29999999999973"/>
    <n v="750.49000000000024"/>
    <n v="3263"/>
  </r>
  <r>
    <n v="937"/>
    <s v="CUSTID 7"/>
    <x v="4"/>
    <x v="4"/>
    <x v="3"/>
    <x v="4"/>
    <s v="PRODID 2"/>
    <s v="PRODTYPE 1"/>
    <s v="PRODMKT 1"/>
    <n v="11568"/>
    <n v="8097.6"/>
    <x v="6"/>
    <n v="9832.7999999999993"/>
    <n v="39331.199999999997"/>
    <s v="SHIP REGION 6"/>
    <n v="6940.8000000000029"/>
    <n v="6940.7999999999956"/>
    <n v="46272"/>
  </r>
  <r>
    <n v="938"/>
    <s v="CUSTID 138"/>
    <x v="2"/>
    <x v="0"/>
    <x v="0"/>
    <x v="1"/>
    <s v="PRODID 20"/>
    <s v="PRODTYPE 4"/>
    <s v="PRODMKT 2"/>
    <n v="12004"/>
    <n v="8042.68"/>
    <x v="0"/>
    <n v="11643.88"/>
    <n v="93151.039999999994"/>
    <s v="SHIP REGION 5"/>
    <n v="2880.9600000000064"/>
    <n v="28809.599999999991"/>
    <n v="96032"/>
  </r>
  <r>
    <n v="939"/>
    <s v="CUSTID 69"/>
    <x v="0"/>
    <x v="2"/>
    <x v="0"/>
    <x v="2"/>
    <s v="PRODID 3"/>
    <s v="PRODTYPE 2"/>
    <s v="PRODMKT 2"/>
    <n v="22050"/>
    <n v="15435"/>
    <x v="5"/>
    <n v="19404"/>
    <n v="38808"/>
    <s v="SHIP REGION 7"/>
    <n v="5292"/>
    <n v="7938"/>
    <n v="44100"/>
  </r>
  <r>
    <n v="940"/>
    <s v="CUSTID 68"/>
    <x v="2"/>
    <x v="3"/>
    <x v="7"/>
    <x v="2"/>
    <s v="PRODID 2"/>
    <s v="PRODTYPE 1"/>
    <s v="PRODMKT 1"/>
    <n v="11568"/>
    <n v="8097.6"/>
    <x v="7"/>
    <n v="10295.52"/>
    <n v="72068.639999999999"/>
    <s v="SHIP REGION 2"/>
    <n v="8907.3599999999969"/>
    <n v="15385.44"/>
    <n v="80976"/>
  </r>
  <r>
    <n v="941"/>
    <s v="CUSTID 23"/>
    <x v="3"/>
    <x v="0"/>
    <x v="5"/>
    <x v="1"/>
    <s v="PRODID 1"/>
    <s v="PRODTYPE 1"/>
    <s v="PRODMKT 3"/>
    <n v="16325"/>
    <n v="10611.25"/>
    <x v="6"/>
    <n v="14202.75"/>
    <n v="56811"/>
    <s v="SHIP REGION 8"/>
    <n v="8489"/>
    <n v="14366"/>
    <n v="65300"/>
  </r>
  <r>
    <n v="942"/>
    <s v="CUSTID 74"/>
    <x v="1"/>
    <x v="4"/>
    <x v="4"/>
    <x v="1"/>
    <s v="PRODID 19"/>
    <s v="PRODTYPE 1"/>
    <s v="PRODMKT 4"/>
    <n v="9526"/>
    <n v="6572.94"/>
    <x v="3"/>
    <n v="8478.14"/>
    <n v="25434.42"/>
    <s v="SHIP REGION 4"/>
    <n v="3143.5800000000017"/>
    <n v="5715.5999999999995"/>
    <n v="28578"/>
  </r>
  <r>
    <n v="943"/>
    <s v="CUSTID 103"/>
    <x v="3"/>
    <x v="4"/>
    <x v="0"/>
    <x v="1"/>
    <s v="PRODID 5"/>
    <s v="PRODTYPE 3"/>
    <s v="PRODMKT 3"/>
    <n v="16064"/>
    <n v="10762.88"/>
    <x v="1"/>
    <n v="15742.72"/>
    <n v="141684.47999999998"/>
    <s v="SHIP REGION 6"/>
    <n v="2891.5200000000059"/>
    <n v="44818.559999999998"/>
    <n v="144576"/>
  </r>
  <r>
    <n v="944"/>
    <s v="CUSTID 198"/>
    <x v="1"/>
    <x v="4"/>
    <x v="5"/>
    <x v="1"/>
    <s v="PRODID 17"/>
    <s v="PRODTYPE 1"/>
    <s v="PRODMKT 3"/>
    <n v="18971"/>
    <n v="11762.02"/>
    <x v="2"/>
    <n v="16694.48"/>
    <n v="16694.48"/>
    <s v="SHIP REGION 3"/>
    <n v="2276.5200000000004"/>
    <n v="4932.4599999999991"/>
    <n v="18971"/>
  </r>
  <r>
    <n v="945"/>
    <s v="CUSTID 150"/>
    <x v="2"/>
    <x v="1"/>
    <x v="2"/>
    <x v="4"/>
    <s v="PRODID 13"/>
    <s v="PRODTYPE 4"/>
    <s v="PRODMKT 7"/>
    <n v="4269"/>
    <n v="2561.4"/>
    <x v="5"/>
    <n v="3927.48"/>
    <n v="7854.96"/>
    <s v="SHIP REGION 1"/>
    <n v="683.04"/>
    <n v="2732.16"/>
    <n v="8538"/>
  </r>
  <r>
    <n v="946"/>
    <s v="CUSTID 148"/>
    <x v="1"/>
    <x v="2"/>
    <x v="0"/>
    <x v="2"/>
    <s v="PRODID 20"/>
    <s v="PRODTYPE 4"/>
    <s v="PRODMKT 2"/>
    <n v="12004"/>
    <n v="8042.68"/>
    <x v="4"/>
    <n v="11163.72"/>
    <n v="55818.6"/>
    <s v="SHIP REGION 7"/>
    <n v="4201.4000000000033"/>
    <n v="15605.199999999995"/>
    <n v="60020"/>
  </r>
  <r>
    <n v="947"/>
    <s v="CUSTID 119"/>
    <x v="2"/>
    <x v="0"/>
    <x v="7"/>
    <x v="4"/>
    <s v="PRODID 12"/>
    <s v="PRODTYPE 3"/>
    <s v="PRODMKT 5"/>
    <n v="23078"/>
    <n v="14769.92"/>
    <x v="1"/>
    <n v="19847.079999999998"/>
    <n v="178623.71999999997"/>
    <s v="SHIP REGION 4"/>
    <n v="29078.280000000017"/>
    <n v="45694.439999999981"/>
    <n v="207702"/>
  </r>
  <r>
    <n v="948"/>
    <s v="CUSTID 52"/>
    <x v="1"/>
    <x v="4"/>
    <x v="3"/>
    <x v="2"/>
    <s v="PRODID 10"/>
    <s v="PRODTYPE 2"/>
    <s v="PRODMKT 3"/>
    <n v="6690"/>
    <n v="4080.9"/>
    <x v="4"/>
    <n v="6556.2"/>
    <n v="32781"/>
    <s v="SHIP REGION 4"/>
    <n v="669.00000000000091"/>
    <n v="12376.499999999998"/>
    <n v="33450"/>
  </r>
  <r>
    <n v="949"/>
    <s v="CUSTID 115"/>
    <x v="4"/>
    <x v="2"/>
    <x v="5"/>
    <x v="3"/>
    <s v="PRODID 3"/>
    <s v="PRODTYPE 2"/>
    <s v="PRODMKT 2"/>
    <n v="22050"/>
    <n v="15435"/>
    <x v="0"/>
    <n v="20727"/>
    <n v="165816"/>
    <s v="SHIP REGION 6"/>
    <n v="10584"/>
    <n v="42336"/>
    <n v="176400"/>
  </r>
  <r>
    <n v="950"/>
    <s v="CUSTID 29"/>
    <x v="1"/>
    <x v="4"/>
    <x v="4"/>
    <x v="4"/>
    <s v="PRODID 15"/>
    <s v="PRODTYPE 4"/>
    <s v="PRODMKT 5"/>
    <n v="10590"/>
    <n v="6671.7"/>
    <x v="6"/>
    <n v="10166.4"/>
    <n v="40665.599999999999"/>
    <s v="SHIP REGION 2"/>
    <n v="1694.4000000000015"/>
    <n v="13978.8"/>
    <n v="42360"/>
  </r>
  <r>
    <n v="951"/>
    <s v="CUSTID 14"/>
    <x v="0"/>
    <x v="3"/>
    <x v="3"/>
    <x v="3"/>
    <s v="PRODID 4"/>
    <s v="PRODTYPE 4"/>
    <s v="PRODMKT 1"/>
    <n v="8989"/>
    <n v="5663.07"/>
    <x v="7"/>
    <n v="8719.33"/>
    <n v="61035.31"/>
    <s v="SHIP REGION 2"/>
    <n v="1887.6900000000005"/>
    <n v="21393.82"/>
    <n v="62923"/>
  </r>
  <r>
    <n v="952"/>
    <s v="CUSTID 63"/>
    <x v="0"/>
    <x v="1"/>
    <x v="4"/>
    <x v="2"/>
    <s v="PRODID 19"/>
    <s v="PRODTYPE 1"/>
    <s v="PRODMKT 4"/>
    <n v="9526"/>
    <n v="6572.94"/>
    <x v="7"/>
    <n v="8763.92"/>
    <n v="61347.44"/>
    <s v="SHIP REGION 8"/>
    <n v="5334.5599999999995"/>
    <n v="15336.860000000004"/>
    <n v="66682"/>
  </r>
  <r>
    <n v="953"/>
    <s v="CUSTID 159"/>
    <x v="4"/>
    <x v="4"/>
    <x v="3"/>
    <x v="3"/>
    <s v="PRODID 3"/>
    <s v="PRODTYPE 2"/>
    <s v="PRODMKT 2"/>
    <n v="22050"/>
    <n v="15435"/>
    <x v="5"/>
    <n v="19183.5"/>
    <n v="38367"/>
    <s v="SHIP REGION 1"/>
    <n v="5733"/>
    <n v="7497"/>
    <n v="44100"/>
  </r>
  <r>
    <n v="954"/>
    <s v="CUSTID 66"/>
    <x v="1"/>
    <x v="1"/>
    <x v="3"/>
    <x v="3"/>
    <s v="PRODID 2"/>
    <s v="PRODTYPE 1"/>
    <s v="PRODMKT 1"/>
    <n v="11568"/>
    <n v="8097.6"/>
    <x v="8"/>
    <n v="10526.880000000001"/>
    <n v="63161.280000000006"/>
    <s v="SHIP REGION 8"/>
    <n v="6246.7199999999939"/>
    <n v="14575.680000000004"/>
    <n v="69408"/>
  </r>
  <r>
    <n v="955"/>
    <s v="CUSTID 79"/>
    <x v="4"/>
    <x v="0"/>
    <x v="2"/>
    <x v="3"/>
    <s v="PRODID 13"/>
    <s v="PRODTYPE 4"/>
    <s v="PRODMKT 7"/>
    <n v="4269"/>
    <n v="2561.4"/>
    <x v="5"/>
    <n v="3884.79"/>
    <n v="7769.58"/>
    <s v="SHIP REGION 6"/>
    <n v="768.42000000000007"/>
    <n v="2646.7799999999997"/>
    <n v="8538"/>
  </r>
  <r>
    <n v="956"/>
    <s v="CUSTID 198"/>
    <x v="1"/>
    <x v="4"/>
    <x v="5"/>
    <x v="4"/>
    <s v="PRODID 10"/>
    <s v="PRODTYPE 2"/>
    <s v="PRODMKT 3"/>
    <n v="6690"/>
    <n v="4080.9"/>
    <x v="2"/>
    <n v="5753.4"/>
    <n v="5753.4"/>
    <s v="SHIP REGION 6"/>
    <n v="936.60000000000036"/>
    <n v="1672.4999999999995"/>
    <n v="6690"/>
  </r>
  <r>
    <n v="957"/>
    <s v="CUSTID 150"/>
    <x v="2"/>
    <x v="1"/>
    <x v="2"/>
    <x v="4"/>
    <s v="PRODID 10"/>
    <s v="PRODTYPE 2"/>
    <s v="PRODMKT 3"/>
    <n v="6690"/>
    <n v="4080.9"/>
    <x v="7"/>
    <n v="6087.9000000000005"/>
    <n v="42615.3"/>
    <s v="SHIP REGION 8"/>
    <n v="4214.6999999999962"/>
    <n v="14049.000000000004"/>
    <n v="46830"/>
  </r>
  <r>
    <n v="958"/>
    <s v="CUSTID 32"/>
    <x v="4"/>
    <x v="1"/>
    <x v="1"/>
    <x v="3"/>
    <s v="PRODID 18"/>
    <s v="PRODTYPE 4"/>
    <s v="PRODMKT 5"/>
    <n v="24315"/>
    <n v="14589"/>
    <x v="6"/>
    <n v="23342.399999999998"/>
    <n v="93369.599999999991"/>
    <s v="SHIP REGION 5"/>
    <n v="3890.4000000000087"/>
    <n v="35013.599999999991"/>
    <n v="97260"/>
  </r>
  <r>
    <n v="959"/>
    <s v="CUSTID 55"/>
    <x v="3"/>
    <x v="0"/>
    <x v="2"/>
    <x v="4"/>
    <s v="PRODID 7"/>
    <s v="PRODTYPE 1"/>
    <s v="PRODMKT 4"/>
    <n v="19568"/>
    <n v="12327.84"/>
    <x v="6"/>
    <n v="19372.32"/>
    <n v="77489.279999999999"/>
    <s v="SHIP REGION 3"/>
    <n v="782.72000000000116"/>
    <n v="28177.919999999998"/>
    <n v="78272"/>
  </r>
  <r>
    <n v="960"/>
    <s v="CUSTID 106"/>
    <x v="4"/>
    <x v="2"/>
    <x v="6"/>
    <x v="2"/>
    <s v="PRODID 16"/>
    <s v="PRODTYPE 2"/>
    <s v="PRODMKT 3"/>
    <n v="13223"/>
    <n v="8991.64"/>
    <x v="5"/>
    <n v="12826.31"/>
    <n v="25652.62"/>
    <s v="SHIP REGION 3"/>
    <n v="793.38000000000102"/>
    <n v="7669.34"/>
    <n v="26446"/>
  </r>
  <r>
    <n v="961"/>
    <s v="CUSTID 116"/>
    <x v="4"/>
    <x v="3"/>
    <x v="1"/>
    <x v="2"/>
    <s v="PRODID 11"/>
    <s v="PRODTYPE 1"/>
    <s v="PRODMKT 4"/>
    <n v="21670"/>
    <n v="15169"/>
    <x v="2"/>
    <n v="20369.8"/>
    <n v="20369.8"/>
    <s v="SHIP REGION 3"/>
    <n v="1300.2000000000007"/>
    <n v="5200.7999999999993"/>
    <n v="21670"/>
  </r>
  <r>
    <n v="962"/>
    <s v="CUSTID 9"/>
    <x v="3"/>
    <x v="0"/>
    <x v="6"/>
    <x v="1"/>
    <s v="PRODID 3"/>
    <s v="PRODTYPE 2"/>
    <s v="PRODMKT 2"/>
    <n v="22050"/>
    <n v="15435"/>
    <x v="8"/>
    <n v="21388.5"/>
    <n v="128331"/>
    <s v="SHIP REGION 2"/>
    <n v="3969"/>
    <n v="35721"/>
    <n v="132300"/>
  </r>
  <r>
    <n v="963"/>
    <s v="CUSTID 74"/>
    <x v="1"/>
    <x v="4"/>
    <x v="4"/>
    <x v="3"/>
    <s v="PRODID 14"/>
    <s v="PRODTYPE 1"/>
    <s v="PRODMKT 3"/>
    <n v="24110"/>
    <n v="16153.7"/>
    <x v="6"/>
    <n v="21216.799999999999"/>
    <n v="84867.199999999997"/>
    <s v="SHIP REGION 4"/>
    <n v="11572.800000000003"/>
    <n v="20252.399999999994"/>
    <n v="96440"/>
  </r>
  <r>
    <n v="964"/>
    <s v="CUSTID 23"/>
    <x v="3"/>
    <x v="0"/>
    <x v="5"/>
    <x v="2"/>
    <s v="PRODID 6"/>
    <s v="PRODTYPE 1"/>
    <s v="PRODMKT 1"/>
    <n v="20386"/>
    <n v="14270.2"/>
    <x v="2"/>
    <n v="18143.54"/>
    <n v="18143.54"/>
    <s v="SHIP REGION 8"/>
    <n v="2242.4599999999991"/>
    <n v="3873.34"/>
    <n v="20386"/>
  </r>
  <r>
    <n v="965"/>
    <s v="CUSTID 167"/>
    <x v="0"/>
    <x v="4"/>
    <x v="5"/>
    <x v="2"/>
    <s v="PRODID 12"/>
    <s v="PRODTYPE 3"/>
    <s v="PRODMKT 5"/>
    <n v="23078"/>
    <n v="14769.92"/>
    <x v="4"/>
    <n v="19847.079999999998"/>
    <n v="99235.4"/>
    <s v="SHIP REGION 2"/>
    <n v="16154.600000000009"/>
    <n v="25385.799999999988"/>
    <n v="115390"/>
  </r>
  <r>
    <n v="966"/>
    <s v="CUSTID 174"/>
    <x v="4"/>
    <x v="2"/>
    <x v="3"/>
    <x v="4"/>
    <s v="PRODID 13"/>
    <s v="PRODTYPE 4"/>
    <s v="PRODMKT 7"/>
    <n v="4269"/>
    <n v="2561.4"/>
    <x v="8"/>
    <n v="3884.79"/>
    <n v="23308.739999999998"/>
    <s v="SHIP REGION 3"/>
    <n v="2305.2600000000002"/>
    <n v="7940.3399999999992"/>
    <n v="25614"/>
  </r>
  <r>
    <n v="967"/>
    <s v="CUSTID 50"/>
    <x v="0"/>
    <x v="2"/>
    <x v="0"/>
    <x v="4"/>
    <s v="PRODID 6"/>
    <s v="PRODTYPE 1"/>
    <s v="PRODMKT 1"/>
    <n v="20386"/>
    <n v="14270.2"/>
    <x v="8"/>
    <n v="18958.98"/>
    <n v="113753.88"/>
    <s v="SHIP REGION 3"/>
    <n v="8562.1200000000026"/>
    <n v="28132.679999999993"/>
    <n v="122316"/>
  </r>
  <r>
    <n v="968"/>
    <s v="CUSTID 114"/>
    <x v="2"/>
    <x v="0"/>
    <x v="4"/>
    <x v="1"/>
    <s v="PRODID 9"/>
    <s v="PRODTYPE 2"/>
    <s v="PRODMKT 5"/>
    <n v="3263"/>
    <n v="2186.21"/>
    <x v="4"/>
    <n v="2871.44"/>
    <n v="14357.2"/>
    <s v="SHIP REGION 3"/>
    <n v="1957.7999999999997"/>
    <n v="3426.15"/>
    <n v="16315"/>
  </r>
  <r>
    <n v="969"/>
    <s v="CUSTID 193"/>
    <x v="2"/>
    <x v="0"/>
    <x v="3"/>
    <x v="3"/>
    <s v="PRODID 2"/>
    <s v="PRODTYPE 1"/>
    <s v="PRODMKT 1"/>
    <n v="11568"/>
    <n v="8097.6"/>
    <x v="5"/>
    <n v="10758.24"/>
    <n v="21516.48"/>
    <s v="SHIP REGION 2"/>
    <n v="1619.5200000000004"/>
    <n v="5321.2799999999988"/>
    <n v="23136"/>
  </r>
  <r>
    <n v="970"/>
    <s v="CUSTID 30"/>
    <x v="2"/>
    <x v="4"/>
    <x v="7"/>
    <x v="2"/>
    <s v="PRODID 10"/>
    <s v="PRODTYPE 2"/>
    <s v="PRODMKT 3"/>
    <n v="6690"/>
    <n v="4080.9"/>
    <x v="6"/>
    <n v="5686.5"/>
    <n v="22746"/>
    <s v="SHIP REGION 4"/>
    <n v="4014"/>
    <n v="6422.4"/>
    <n v="26760"/>
  </r>
  <r>
    <n v="971"/>
    <s v="CUSTID 105"/>
    <x v="2"/>
    <x v="1"/>
    <x v="3"/>
    <x v="3"/>
    <s v="PRODID 9"/>
    <s v="PRODTYPE 2"/>
    <s v="PRODMKT 5"/>
    <n v="3263"/>
    <n v="2186.21"/>
    <x v="7"/>
    <n v="3197.74"/>
    <n v="22384.18"/>
    <s v="SHIP REGION 2"/>
    <n v="456.82000000000153"/>
    <n v="7080.7099999999982"/>
    <n v="22841"/>
  </r>
  <r>
    <n v="972"/>
    <s v="CUSTID 182"/>
    <x v="0"/>
    <x v="0"/>
    <x v="4"/>
    <x v="2"/>
    <s v="PRODID 19"/>
    <s v="PRODTYPE 1"/>
    <s v="PRODMKT 4"/>
    <n v="9526"/>
    <n v="6572.94"/>
    <x v="6"/>
    <n v="9240.2199999999993"/>
    <n v="36960.879999999997"/>
    <s v="SHIP REGION 8"/>
    <n v="1143.1200000000026"/>
    <n v="10669.119999999999"/>
    <n v="38104"/>
  </r>
  <r>
    <n v="973"/>
    <s v="CUSTID 169"/>
    <x v="0"/>
    <x v="2"/>
    <x v="1"/>
    <x v="3"/>
    <s v="PRODID 12"/>
    <s v="PRODTYPE 3"/>
    <s v="PRODMKT 5"/>
    <n v="23078"/>
    <n v="14769.92"/>
    <x v="2"/>
    <n v="20308.64"/>
    <n v="20308.64"/>
    <s v="SHIP REGION 7"/>
    <n v="2769.3600000000006"/>
    <n v="5538.7199999999993"/>
    <n v="23078"/>
  </r>
  <r>
    <n v="974"/>
    <s v="CUSTID 118"/>
    <x v="0"/>
    <x v="4"/>
    <x v="2"/>
    <x v="2"/>
    <s v="PRODID 11"/>
    <s v="PRODTYPE 1"/>
    <s v="PRODMKT 4"/>
    <n v="21670"/>
    <n v="15169"/>
    <x v="1"/>
    <n v="19286.3"/>
    <n v="173576.69999999998"/>
    <s v="SHIP REGION 3"/>
    <n v="21453.300000000007"/>
    <n v="37055.699999999997"/>
    <n v="195030"/>
  </r>
  <r>
    <n v="975"/>
    <s v="CUSTID 7"/>
    <x v="4"/>
    <x v="4"/>
    <x v="3"/>
    <x v="1"/>
    <s v="PRODID 1"/>
    <s v="PRODTYPE 1"/>
    <s v="PRODMKT 3"/>
    <n v="16325"/>
    <n v="10611.25"/>
    <x v="0"/>
    <n v="13876.25"/>
    <n v="111010"/>
    <s v="SHIP REGION 2"/>
    <n v="19590"/>
    <n v="26120"/>
    <n v="130600"/>
  </r>
  <r>
    <n v="976"/>
    <s v="CUSTID 177"/>
    <x v="2"/>
    <x v="4"/>
    <x v="7"/>
    <x v="4"/>
    <s v="PRODID 16"/>
    <s v="PRODTYPE 2"/>
    <s v="PRODMKT 3"/>
    <n v="13223"/>
    <n v="8991.64"/>
    <x v="1"/>
    <n v="11239.55"/>
    <n v="101155.95"/>
    <s v="SHIP REGION 4"/>
    <n v="17851.050000000007"/>
    <n v="20231.189999999999"/>
    <n v="119007"/>
  </r>
  <r>
    <n v="977"/>
    <s v="CUSTID 21"/>
    <x v="4"/>
    <x v="0"/>
    <x v="1"/>
    <x v="4"/>
    <s v="PRODID 13"/>
    <s v="PRODTYPE 4"/>
    <s v="PRODMKT 7"/>
    <n v="4269"/>
    <n v="2561.4"/>
    <x v="5"/>
    <n v="3842.1"/>
    <n v="7684.2"/>
    <s v="SHIP REGION 4"/>
    <n v="853.80000000000018"/>
    <n v="2561.3999999999996"/>
    <n v="8538"/>
  </r>
  <r>
    <n v="978"/>
    <s v="CUSTID 100"/>
    <x v="0"/>
    <x v="2"/>
    <x v="3"/>
    <x v="2"/>
    <s v="PRODID 3"/>
    <s v="PRODTYPE 2"/>
    <s v="PRODMKT 2"/>
    <n v="22050"/>
    <n v="15435"/>
    <x v="5"/>
    <n v="20727"/>
    <n v="41454"/>
    <s v="SHIP REGION 6"/>
    <n v="2646"/>
    <n v="10584"/>
    <n v="44100"/>
  </r>
  <r>
    <n v="979"/>
    <s v="CUSTID 87"/>
    <x v="0"/>
    <x v="0"/>
    <x v="4"/>
    <x v="2"/>
    <s v="PRODID 8"/>
    <s v="PRODTYPE 3"/>
    <s v="PRODMKT 4"/>
    <n v="2135"/>
    <n v="1174.25"/>
    <x v="7"/>
    <n v="1857.45"/>
    <n v="13002.15"/>
    <s v="SHIP REGION 7"/>
    <n v="1942.8499999999997"/>
    <n v="4782.4000000000005"/>
    <n v="14945"/>
  </r>
  <r>
    <n v="980"/>
    <s v="CUSTID 177"/>
    <x v="2"/>
    <x v="4"/>
    <x v="7"/>
    <x v="1"/>
    <s v="PRODID 20"/>
    <s v="PRODTYPE 4"/>
    <s v="PRODMKT 2"/>
    <n v="12004"/>
    <n v="8042.68"/>
    <x v="0"/>
    <n v="11643.88"/>
    <n v="93151.039999999994"/>
    <s v="SHIP REGION 4"/>
    <n v="2880.9600000000064"/>
    <n v="28809.599999999991"/>
    <n v="96032"/>
  </r>
  <r>
    <n v="981"/>
    <s v="CUSTID 119"/>
    <x v="2"/>
    <x v="0"/>
    <x v="7"/>
    <x v="2"/>
    <s v="PRODID 2"/>
    <s v="PRODTYPE 1"/>
    <s v="PRODMKT 1"/>
    <n v="11568"/>
    <n v="8097.6"/>
    <x v="2"/>
    <n v="10642.560000000001"/>
    <n v="10642.560000000001"/>
    <s v="SHIP REGION 7"/>
    <n v="925.43999999999869"/>
    <n v="2544.9600000000009"/>
    <n v="11568"/>
  </r>
  <r>
    <n v="982"/>
    <s v="CUSTID 127"/>
    <x v="3"/>
    <x v="2"/>
    <x v="4"/>
    <x v="1"/>
    <s v="PRODID 5"/>
    <s v="PRODTYPE 3"/>
    <s v="PRODMKT 3"/>
    <n v="16064"/>
    <n v="10762.88"/>
    <x v="4"/>
    <n v="14939.519999999999"/>
    <n v="74697.599999999991"/>
    <s v="SHIP REGION 2"/>
    <n v="5622.4000000000069"/>
    <n v="20883.199999999997"/>
    <n v="80320"/>
  </r>
  <r>
    <n v="983"/>
    <s v="CUSTID 86"/>
    <x v="4"/>
    <x v="4"/>
    <x v="4"/>
    <x v="4"/>
    <s v="PRODID 15"/>
    <s v="PRODTYPE 4"/>
    <s v="PRODMKT 5"/>
    <n v="10590"/>
    <n v="6671.7"/>
    <x v="5"/>
    <n v="9848.6999999999989"/>
    <n v="19697.399999999998"/>
    <s v="SHIP REGION 5"/>
    <n v="1482.6000000000022"/>
    <n v="6353.9999999999982"/>
    <n v="21180"/>
  </r>
  <r>
    <n v="984"/>
    <s v="CUSTID 160"/>
    <x v="1"/>
    <x v="0"/>
    <x v="1"/>
    <x v="2"/>
    <s v="PRODID 14"/>
    <s v="PRODTYPE 1"/>
    <s v="PRODMKT 3"/>
    <n v="24110"/>
    <n v="16153.7"/>
    <x v="3"/>
    <n v="20975.7"/>
    <n v="62927.100000000006"/>
    <s v="SHIP REGION 5"/>
    <n v="9402.8999999999978"/>
    <n v="14466"/>
    <n v="72330"/>
  </r>
  <r>
    <n v="985"/>
    <s v="CUSTID 185"/>
    <x v="1"/>
    <x v="2"/>
    <x v="2"/>
    <x v="3"/>
    <s v="PRODID 9"/>
    <s v="PRODTYPE 2"/>
    <s v="PRODMKT 5"/>
    <n v="3263"/>
    <n v="2186.21"/>
    <x v="5"/>
    <n v="2936.7000000000003"/>
    <n v="5873.4000000000005"/>
    <s v="SHIP REGION 1"/>
    <n v="652.59999999999945"/>
    <n v="1500.9800000000005"/>
    <n v="6526"/>
  </r>
  <r>
    <n v="986"/>
    <s v="CUSTID 128"/>
    <x v="1"/>
    <x v="1"/>
    <x v="1"/>
    <x v="2"/>
    <s v="PRODID 4"/>
    <s v="PRODTYPE 4"/>
    <s v="PRODMKT 1"/>
    <n v="8989"/>
    <n v="5663.07"/>
    <x v="6"/>
    <n v="8269.880000000001"/>
    <n v="33079.520000000004"/>
    <s v="SHIP REGION 4"/>
    <n v="2876.4799999999959"/>
    <n v="10427.240000000005"/>
    <n v="35956"/>
  </r>
  <r>
    <n v="987"/>
    <s v="CUSTID 127"/>
    <x v="3"/>
    <x v="2"/>
    <x v="4"/>
    <x v="2"/>
    <s v="PRODID 12"/>
    <s v="PRODTYPE 3"/>
    <s v="PRODMKT 5"/>
    <n v="23078"/>
    <n v="14769.92"/>
    <x v="0"/>
    <n v="22847.22"/>
    <n v="182777.76"/>
    <s v="SHIP REGION 4"/>
    <n v="1846.2399999999907"/>
    <n v="64618.400000000009"/>
    <n v="184624"/>
  </r>
  <r>
    <n v="988"/>
    <s v="CUSTID 125"/>
    <x v="0"/>
    <x v="3"/>
    <x v="0"/>
    <x v="4"/>
    <s v="PRODID 5"/>
    <s v="PRODTYPE 3"/>
    <s v="PRODMKT 3"/>
    <n v="16064"/>
    <n v="10762.88"/>
    <x v="3"/>
    <n v="14778.880000000001"/>
    <n v="44336.639999999999"/>
    <s v="SHIP REGION 4"/>
    <n v="3855.3599999999969"/>
    <n v="12048.000000000005"/>
    <n v="48192"/>
  </r>
  <r>
    <n v="989"/>
    <s v="CUSTID 148"/>
    <x v="1"/>
    <x v="2"/>
    <x v="0"/>
    <x v="3"/>
    <s v="PRODID 10"/>
    <s v="PRODTYPE 2"/>
    <s v="PRODMKT 3"/>
    <n v="6690"/>
    <n v="4080.9"/>
    <x v="8"/>
    <n v="5820.3"/>
    <n v="34921.800000000003"/>
    <s v="SHIP REGION 5"/>
    <n v="5218.1999999999989"/>
    <n v="10436.400000000001"/>
    <n v="40140"/>
  </r>
  <r>
    <n v="990"/>
    <s v="CUSTID 139"/>
    <x v="4"/>
    <x v="3"/>
    <x v="0"/>
    <x v="4"/>
    <s v="PRODID 14"/>
    <s v="PRODTYPE 1"/>
    <s v="PRODMKT 3"/>
    <n v="24110"/>
    <n v="16153.7"/>
    <x v="1"/>
    <n v="23868.9"/>
    <n v="214820.1"/>
    <s v="SHIP REGION 1"/>
    <n v="2169.8999999999869"/>
    <n v="69436.800000000003"/>
    <n v="216990"/>
  </r>
  <r>
    <n v="991"/>
    <s v="CUSTID 176"/>
    <x v="2"/>
    <x v="3"/>
    <x v="7"/>
    <x v="1"/>
    <s v="PRODID 20"/>
    <s v="PRODTYPE 4"/>
    <s v="PRODMKT 2"/>
    <n v="12004"/>
    <n v="8042.68"/>
    <x v="3"/>
    <n v="11403.8"/>
    <n v="34211.399999999994"/>
    <s v="SHIP REGION 5"/>
    <n v="1800.6000000000022"/>
    <n v="10083.359999999997"/>
    <n v="36012"/>
  </r>
  <r>
    <n v="992"/>
    <s v="CUSTID 43"/>
    <x v="2"/>
    <x v="4"/>
    <x v="5"/>
    <x v="4"/>
    <s v="PRODID 2"/>
    <s v="PRODTYPE 1"/>
    <s v="PRODMKT 1"/>
    <n v="11568"/>
    <n v="8097.6"/>
    <x v="6"/>
    <n v="9832.7999999999993"/>
    <n v="39331.199999999997"/>
    <s v="SHIP REGION 2"/>
    <n v="6940.8000000000029"/>
    <n v="6940.7999999999956"/>
    <n v="46272"/>
  </r>
  <r>
    <n v="993"/>
    <s v="CUSTID 53"/>
    <x v="3"/>
    <x v="0"/>
    <x v="1"/>
    <x v="2"/>
    <s v="PRODID 6"/>
    <s v="PRODTYPE 1"/>
    <s v="PRODMKT 1"/>
    <n v="20386"/>
    <n v="14270.2"/>
    <x v="1"/>
    <n v="18755.120000000003"/>
    <n v="168796.08000000002"/>
    <s v="SHIP REGION 7"/>
    <n v="14677.919999999976"/>
    <n v="40364.280000000013"/>
    <n v="18347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3" fieldListSortAscending="1">
  <location ref="A3:G202" firstHeaderRow="1" firstDataRow="2" firstDataCol="1"/>
  <pivotFields count="14">
    <pivotField axis="axisRow" showAll="0" sortType="descending">
      <items count="200">
        <item x="179"/>
        <item x="2"/>
        <item x="90"/>
        <item x="40"/>
        <item x="118"/>
        <item x="46"/>
        <item x="154"/>
        <item x="113"/>
        <item x="131"/>
        <item x="105"/>
        <item x="149"/>
        <item x="110"/>
        <item m="1" x="197"/>
        <item x="21"/>
        <item x="31"/>
        <item x="189"/>
        <item x="91"/>
        <item x="92"/>
        <item x="193"/>
        <item x="103"/>
        <item x="27"/>
        <item x="86"/>
        <item x="38"/>
        <item x="111"/>
        <item x="44"/>
        <item x="29"/>
        <item x="125"/>
        <item x="88"/>
        <item x="124"/>
        <item x="164"/>
        <item x="165"/>
        <item x="148"/>
        <item x="1"/>
        <item x="52"/>
        <item x="178"/>
        <item x="42"/>
        <item x="126"/>
        <item x="22"/>
        <item x="128"/>
        <item x="108"/>
        <item x="152"/>
        <item x="137"/>
        <item x="185"/>
        <item x="171"/>
        <item x="19"/>
        <item x="157"/>
        <item x="24"/>
        <item x="25"/>
        <item x="33"/>
        <item x="186"/>
        <item x="84"/>
        <item x="140"/>
        <item x="66"/>
        <item x="107"/>
        <item x="78"/>
        <item x="122"/>
        <item x="159"/>
        <item x="43"/>
        <item x="65"/>
        <item x="143"/>
        <item x="123"/>
        <item x="18"/>
        <item x="156"/>
        <item x="141"/>
        <item x="183"/>
        <item x="172"/>
        <item x="136"/>
        <item x="12"/>
        <item x="138"/>
        <item x="94"/>
        <item x="74"/>
        <item x="162"/>
        <item x="114"/>
        <item x="10"/>
        <item x="16"/>
        <item x="32"/>
        <item x="61"/>
        <item x="5"/>
        <item x="95"/>
        <item x="101"/>
        <item x="169"/>
        <item x="73"/>
        <item x="82"/>
        <item x="49"/>
        <item x="26"/>
        <item x="34"/>
        <item x="112"/>
        <item x="6"/>
        <item x="163"/>
        <item x="176"/>
        <item x="56"/>
        <item x="139"/>
        <item x="153"/>
        <item x="102"/>
        <item x="17"/>
        <item x="41"/>
        <item x="195"/>
        <item x="146"/>
        <item x="196"/>
        <item x="50"/>
        <item x="167"/>
        <item x="68"/>
        <item x="35"/>
        <item x="182"/>
        <item x="36"/>
        <item x="0"/>
        <item x="48"/>
        <item x="170"/>
        <item x="81"/>
        <item x="15"/>
        <item x="77"/>
        <item x="190"/>
        <item x="104"/>
        <item x="39"/>
        <item x="20"/>
        <item x="134"/>
        <item x="75"/>
        <item x="13"/>
        <item x="79"/>
        <item x="116"/>
        <item x="158"/>
        <item x="150"/>
        <item x="93"/>
        <item x="60"/>
        <item x="100"/>
        <item x="28"/>
        <item x="132"/>
        <item m="1" x="198"/>
        <item x="69"/>
        <item x="166"/>
        <item x="161"/>
        <item x="83"/>
        <item x="117"/>
        <item x="11"/>
        <item x="70"/>
        <item x="181"/>
        <item x="184"/>
        <item x="9"/>
        <item x="177"/>
        <item x="62"/>
        <item x="191"/>
        <item x="155"/>
        <item x="168"/>
        <item x="58"/>
        <item x="174"/>
        <item x="135"/>
        <item x="51"/>
        <item x="173"/>
        <item x="8"/>
        <item x="89"/>
        <item x="130"/>
        <item x="99"/>
        <item x="120"/>
        <item x="106"/>
        <item x="80"/>
        <item x="147"/>
        <item x="129"/>
        <item x="96"/>
        <item x="67"/>
        <item x="144"/>
        <item x="4"/>
        <item x="30"/>
        <item x="188"/>
        <item x="37"/>
        <item x="160"/>
        <item x="55"/>
        <item x="127"/>
        <item x="64"/>
        <item x="76"/>
        <item x="3"/>
        <item x="57"/>
        <item x="175"/>
        <item x="7"/>
        <item x="53"/>
        <item x="23"/>
        <item x="145"/>
        <item x="45"/>
        <item x="133"/>
        <item x="14"/>
        <item x="98"/>
        <item x="194"/>
        <item x="187"/>
        <item x="180"/>
        <item x="142"/>
        <item x="119"/>
        <item x="59"/>
        <item x="151"/>
        <item x="97"/>
        <item x="87"/>
        <item x="115"/>
        <item x="85"/>
        <item x="54"/>
        <item x="63"/>
        <item x="109"/>
        <item x="192"/>
        <item x="121"/>
        <item x="72"/>
        <item x="71"/>
        <item x="47"/>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Col" showAll="0">
      <items count="6">
        <item x="1"/>
        <item x="2"/>
        <item x="4"/>
        <item x="3"/>
        <item x="0"/>
        <item t="default"/>
      </items>
    </pivotField>
    <pivotField showAll="0"/>
    <pivotField showAll="0"/>
    <pivotField showAll="0"/>
    <pivotField showAll="0"/>
    <pivotField showAll="0"/>
    <pivotField showAll="0"/>
    <pivotField numFmtId="1" showAll="0"/>
    <pivotField dataField="1" numFmtId="1" showAll="0"/>
    <pivotField showAll="0"/>
  </pivotFields>
  <rowFields count="1">
    <field x="0"/>
  </rowFields>
  <rowItems count="198">
    <i>
      <x v="139"/>
    </i>
    <i>
      <x v="116"/>
    </i>
    <i>
      <x v="168"/>
    </i>
    <i>
      <x v="198"/>
    </i>
    <i>
      <x v="32"/>
    </i>
    <i>
      <x v="85"/>
    </i>
    <i>
      <x v="86"/>
    </i>
    <i>
      <x v="183"/>
    </i>
    <i>
      <x v="196"/>
    </i>
    <i>
      <x v="104"/>
    </i>
    <i>
      <x v="126"/>
    </i>
    <i>
      <x v="109"/>
    </i>
    <i>
      <x v="146"/>
    </i>
    <i>
      <x v="54"/>
    </i>
    <i>
      <x v="27"/>
    </i>
    <i>
      <x v="92"/>
    </i>
    <i>
      <x v="190"/>
    </i>
    <i>
      <x v="6"/>
    </i>
    <i>
      <x v="14"/>
    </i>
    <i>
      <x v="5"/>
    </i>
    <i>
      <x v="73"/>
    </i>
    <i>
      <x v="51"/>
    </i>
    <i>
      <x v="44"/>
    </i>
    <i>
      <x v="40"/>
    </i>
    <i>
      <x v="57"/>
    </i>
    <i>
      <x v="114"/>
    </i>
    <i>
      <x v="166"/>
    </i>
    <i>
      <x v="101"/>
    </i>
    <i>
      <x v="76"/>
    </i>
    <i>
      <x v="21"/>
    </i>
    <i>
      <x v="53"/>
    </i>
    <i>
      <x v="145"/>
    </i>
    <i>
      <x v="70"/>
    </i>
    <i>
      <x v="106"/>
    </i>
    <i>
      <x v="148"/>
    </i>
    <i>
      <x v="149"/>
    </i>
    <i>
      <x v="171"/>
    </i>
    <i>
      <x v="115"/>
    </i>
    <i>
      <x v="161"/>
    </i>
    <i>
      <x v="94"/>
    </i>
    <i>
      <x v="165"/>
    </i>
    <i>
      <x v="49"/>
    </i>
    <i>
      <x v="133"/>
    </i>
    <i>
      <x v="131"/>
    </i>
    <i>
      <x v="74"/>
    </i>
    <i>
      <x v="22"/>
    </i>
    <i>
      <x v="91"/>
    </i>
    <i>
      <x v="178"/>
    </i>
    <i>
      <x v="45"/>
    </i>
    <i>
      <x v="35"/>
    </i>
    <i>
      <x v="66"/>
    </i>
    <i>
      <x v="58"/>
    </i>
    <i>
      <x v="110"/>
    </i>
    <i>
      <x v="177"/>
    </i>
    <i>
      <x v="153"/>
    </i>
    <i>
      <x v="20"/>
    </i>
    <i>
      <x v="75"/>
    </i>
    <i>
      <x v="122"/>
    </i>
    <i>
      <x v="197"/>
    </i>
    <i>
      <x v="156"/>
    </i>
    <i>
      <x v="172"/>
    </i>
    <i>
      <x v="26"/>
    </i>
    <i>
      <x v="128"/>
    </i>
    <i>
      <x v="17"/>
    </i>
    <i>
      <x v="108"/>
    </i>
    <i>
      <x v="136"/>
    </i>
    <i>
      <x v="33"/>
    </i>
    <i>
      <x v="60"/>
    </i>
    <i>
      <x v="19"/>
    </i>
    <i>
      <x v="96"/>
    </i>
    <i>
      <x v="80"/>
    </i>
    <i>
      <x v="157"/>
    </i>
    <i>
      <x v="152"/>
    </i>
    <i>
      <x v="52"/>
    </i>
    <i>
      <x v="163"/>
    </i>
    <i>
      <x v="175"/>
    </i>
    <i>
      <x v="16"/>
    </i>
    <i>
      <x v="88"/>
    </i>
    <i>
      <x v="31"/>
    </i>
    <i>
      <x v="162"/>
    </i>
    <i>
      <x v="64"/>
    </i>
    <i>
      <x v="192"/>
    </i>
    <i>
      <x v="170"/>
    </i>
    <i>
      <x v="125"/>
    </i>
    <i>
      <x v="79"/>
    </i>
    <i>
      <x v="24"/>
    </i>
    <i>
      <x v="154"/>
    </i>
    <i>
      <x v="119"/>
    </i>
    <i>
      <x v="176"/>
    </i>
    <i>
      <x v="2"/>
    </i>
    <i>
      <x v="140"/>
    </i>
    <i>
      <x v="195"/>
    </i>
    <i>
      <x v="29"/>
    </i>
    <i>
      <x v="67"/>
    </i>
    <i>
      <x v="1"/>
    </i>
    <i>
      <x v="10"/>
    </i>
    <i>
      <x v="188"/>
    </i>
    <i>
      <x v="105"/>
    </i>
    <i>
      <x v="4"/>
    </i>
    <i>
      <x v="103"/>
    </i>
    <i>
      <x v="11"/>
    </i>
    <i>
      <x v="46"/>
    </i>
    <i>
      <x/>
    </i>
    <i>
      <x v="47"/>
    </i>
    <i>
      <x v="137"/>
    </i>
    <i>
      <x v="100"/>
    </i>
    <i>
      <x v="155"/>
    </i>
    <i>
      <x v="25"/>
    </i>
    <i>
      <x v="184"/>
    </i>
    <i>
      <x v="158"/>
    </i>
    <i>
      <x v="164"/>
    </i>
    <i>
      <x v="84"/>
    </i>
    <i>
      <x v="87"/>
    </i>
    <i>
      <x v="117"/>
    </i>
    <i>
      <x v="118"/>
    </i>
    <i>
      <x v="56"/>
    </i>
    <i>
      <x v="61"/>
    </i>
    <i>
      <x v="187"/>
    </i>
    <i>
      <x v="3"/>
    </i>
    <i>
      <x v="93"/>
    </i>
    <i>
      <x v="160"/>
    </i>
    <i>
      <x v="48"/>
    </i>
    <i>
      <x v="182"/>
    </i>
    <i>
      <x v="141"/>
    </i>
    <i>
      <x v="111"/>
    </i>
    <i>
      <x v="36"/>
    </i>
    <i>
      <x v="113"/>
    </i>
    <i>
      <x v="69"/>
    </i>
    <i>
      <x v="83"/>
    </i>
    <i>
      <x v="144"/>
    </i>
    <i>
      <x v="13"/>
    </i>
    <i>
      <x v="185"/>
    </i>
    <i>
      <x v="121"/>
    </i>
    <i>
      <x v="82"/>
    </i>
    <i>
      <x v="23"/>
    </i>
    <i>
      <x v="68"/>
    </i>
    <i>
      <x v="62"/>
    </i>
    <i>
      <x v="30"/>
    </i>
    <i>
      <x v="81"/>
    </i>
    <i>
      <x v="169"/>
    </i>
    <i>
      <x v="132"/>
    </i>
    <i>
      <x v="151"/>
    </i>
    <i>
      <x v="72"/>
    </i>
    <i>
      <x v="18"/>
    </i>
    <i>
      <x v="174"/>
    </i>
    <i>
      <x v="129"/>
    </i>
    <i>
      <x v="130"/>
    </i>
    <i>
      <x v="97"/>
    </i>
    <i>
      <x v="78"/>
    </i>
    <i>
      <x v="142"/>
    </i>
    <i>
      <x v="90"/>
    </i>
    <i>
      <x v="191"/>
    </i>
    <i>
      <x v="59"/>
    </i>
    <i>
      <x v="179"/>
    </i>
    <i>
      <x v="134"/>
    </i>
    <i>
      <x v="28"/>
    </i>
    <i>
      <x v="147"/>
    </i>
    <i>
      <x v="102"/>
    </i>
    <i>
      <x v="71"/>
    </i>
    <i>
      <x v="41"/>
    </i>
    <i>
      <x v="99"/>
    </i>
    <i>
      <x v="173"/>
    </i>
    <i>
      <x v="180"/>
    </i>
    <i>
      <x v="55"/>
    </i>
    <i>
      <x v="34"/>
    </i>
    <i>
      <x v="7"/>
    </i>
    <i>
      <x v="189"/>
    </i>
    <i>
      <x v="123"/>
    </i>
    <i>
      <x v="89"/>
    </i>
    <i>
      <x v="138"/>
    </i>
    <i>
      <x v="37"/>
    </i>
    <i>
      <x v="15"/>
    </i>
    <i>
      <x v="42"/>
    </i>
    <i>
      <x v="65"/>
    </i>
    <i>
      <x v="135"/>
    </i>
    <i>
      <x v="150"/>
    </i>
    <i>
      <x v="50"/>
    </i>
    <i>
      <x v="8"/>
    </i>
    <i>
      <x v="43"/>
    </i>
    <i>
      <x v="159"/>
    </i>
    <i>
      <x v="143"/>
    </i>
    <i>
      <x v="39"/>
    </i>
    <i>
      <x v="63"/>
    </i>
    <i>
      <x v="38"/>
    </i>
    <i>
      <x v="120"/>
    </i>
    <i>
      <x v="186"/>
    </i>
    <i>
      <x v="194"/>
    </i>
    <i>
      <x v="167"/>
    </i>
    <i>
      <x v="124"/>
    </i>
    <i>
      <x v="112"/>
    </i>
    <i>
      <x v="9"/>
    </i>
    <i>
      <x v="95"/>
    </i>
    <i>
      <x v="107"/>
    </i>
    <i>
      <x v="193"/>
    </i>
    <i>
      <x v="77"/>
    </i>
    <i>
      <x v="98"/>
    </i>
    <i>
      <x v="181"/>
    </i>
    <i t="grand">
      <x/>
    </i>
  </rowItems>
  <colFields count="1">
    <field x="4"/>
  </colFields>
  <colItems count="6">
    <i>
      <x/>
    </i>
    <i>
      <x v="1"/>
    </i>
    <i>
      <x v="2"/>
    </i>
    <i>
      <x v="3"/>
    </i>
    <i>
      <x v="4"/>
    </i>
    <i t="grand">
      <x/>
    </i>
  </colItems>
  <dataFields count="1">
    <dataField name="Sum of INVTOTAL" fld="12" baseField="0" baseItem="0" numFmtId="164"/>
  </dataFields>
  <formats count="20">
    <format dxfId="151">
      <pivotArea outline="0" collapsedLevelsAreSubtotals="1" fieldPosition="0"/>
    </format>
    <format dxfId="150">
      <pivotArea outline="0" collapsedLevelsAreSubtotals="1" fieldPosition="0"/>
    </format>
    <format dxfId="149">
      <pivotArea field="0" type="button" dataOnly="0" labelOnly="1" outline="0" axis="axisRow" fieldPosition="0"/>
    </format>
    <format dxfId="14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7">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6">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5">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144">
      <pivotArea dataOnly="0" labelOnly="1" fieldPosition="0">
        <references count="1">
          <reference field="4" count="0"/>
        </references>
      </pivotArea>
    </format>
    <format dxfId="143">
      <pivotArea dataOnly="0" labelOnly="1" grandCol="1" outline="0" fieldPosition="0"/>
    </format>
    <format dxfId="142">
      <pivotArea grandRow="1" outline="0" collapsedLevelsAreSubtotals="1" fieldPosition="0"/>
    </format>
    <format dxfId="141">
      <pivotArea dataOnly="0" labelOnly="1" grandRow="1" outline="0" fieldPosition="0"/>
    </format>
    <format dxfId="140">
      <pivotArea outline="0" collapsedLevelsAreSubtotals="1" fieldPosition="0"/>
    </format>
    <format dxfId="139">
      <pivotArea field="0" type="button" dataOnly="0" labelOnly="1" outline="0" axis="axisRow" fieldPosition="0"/>
    </format>
    <format dxfId="13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37">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36">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35">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134">
      <pivotArea dataOnly="0" labelOnly="1" grandRow="1" outline="0" fieldPosition="0"/>
    </format>
    <format dxfId="133">
      <pivotArea dataOnly="0" labelOnly="1" fieldPosition="0">
        <references count="1">
          <reference field="4" count="0"/>
        </references>
      </pivotArea>
    </format>
    <format dxfId="132">
      <pivotArea dataOnly="0" labelOnly="1" grandCol="1" outline="0" fieldPosition="0"/>
    </format>
  </formats>
  <conditionalFormats count="2">
    <conditionalFormat priority="2">
      <pivotAreas count="1">
        <pivotArea type="data" grandCol="1" collapsedLevelsAreSubtotals="1" fieldPosition="0">
          <references count="2">
            <reference field="4294967294" count="1" selected="0">
              <x v="0"/>
            </reference>
            <reference field="0" count="199">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pivotAreas>
    </conditionalFormat>
    <conditionalFormat priority="1">
      <pivotAreas count="1">
        <pivotArea type="data" collapsedLevelsAreSubtotals="1" fieldPosition="0">
          <references count="3">
            <reference field="4294967294" count="1" selected="0">
              <x v="0"/>
            </reference>
            <reference field="0" count="199">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 field="4" count="4" selected="0">
              <x v="0"/>
              <x v="1"/>
              <x v="2"/>
              <x v="3"/>
            </reference>
          </references>
        </pivotArea>
      </pivotAreas>
    </conditionalFormat>
  </conditionalFormats>
  <pivotTableStyleInfo name="PivotStyleLight16" showRowHeaders="1" showColHeaders="1" showRowStripes="0" showColStripes="0" showLastColumn="1"/>
</pivotTableDefinition>
</file>

<file path=xl/pivotTables/pivotTable10.xml><?xml version="1.0" encoding="utf-8"?>
<pivotTableDefinition xmlns="http://schemas.openxmlformats.org/spreadsheetml/2006/main" name="PivotTable5"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
  <location ref="A3:E9" firstHeaderRow="0" firstDataRow="1" firstDataCol="1"/>
  <pivotFields count="18">
    <pivotField showAll="0"/>
    <pivotField showAll="0"/>
    <pivotField showAll="0"/>
    <pivotField showAll="0"/>
    <pivotField showAll="0"/>
    <pivotField axis="axisRow" showAll="0">
      <items count="6">
        <item x="1"/>
        <item x="2"/>
        <item x="4"/>
        <item x="3"/>
        <item x="0"/>
        <item t="default"/>
      </items>
    </pivotField>
    <pivotField showAll="0"/>
    <pivotField showAll="0"/>
    <pivotField showAll="0"/>
    <pivotField showAll="0"/>
    <pivotField showAll="0"/>
    <pivotField showAll="0"/>
    <pivotField numFmtId="1" showAll="0"/>
    <pivotField dataField="1" numFmtId="1" showAll="0"/>
    <pivotField showAll="0"/>
    <pivotField dataField="1" showAll="0"/>
    <pivotField dataField="1" showAll="0"/>
    <pivotField dataField="1" showAll="0"/>
  </pivotFields>
  <rowFields count="1">
    <field x="5"/>
  </rowFields>
  <rowItems count="6">
    <i>
      <x/>
    </i>
    <i>
      <x v="1"/>
    </i>
    <i>
      <x v="2"/>
    </i>
    <i>
      <x v="3"/>
    </i>
    <i>
      <x v="4"/>
    </i>
    <i t="grand">
      <x/>
    </i>
  </rowItems>
  <colFields count="1">
    <field x="-2"/>
  </colFields>
  <colItems count="4">
    <i>
      <x/>
    </i>
    <i i="1">
      <x v="1"/>
    </i>
    <i i="2">
      <x v="2"/>
    </i>
    <i i="3">
      <x v="3"/>
    </i>
  </colItems>
  <dataFields count="4">
    <dataField name="Sum of LIST TOT" fld="17" baseField="0" baseItem="0"/>
    <dataField name="Sum of DISCOUNT TOT" fld="15" baseField="0" baseItem="0"/>
    <dataField name="Sum of INVTOTAL" fld="13" baseField="0" baseItem="0"/>
    <dataField name="Sum of PROFIT TOT" fld="16" baseField="0" baseItem="0"/>
  </dataFields>
  <formats count="10">
    <format dxfId="78">
      <pivotArea collapsedLevelsAreSubtotals="1" fieldPosition="0">
        <references count="1">
          <reference field="5" count="3">
            <x v="2"/>
            <x v="3"/>
            <x v="4"/>
          </reference>
        </references>
      </pivotArea>
    </format>
    <format dxfId="77">
      <pivotArea grandRow="1" outline="0" collapsedLevelsAreSubtotals="1" fieldPosition="0"/>
    </format>
    <format dxfId="76">
      <pivotArea collapsedLevelsAreSubtotals="1" fieldPosition="0">
        <references count="1">
          <reference field="5" count="2">
            <x v="0"/>
            <x v="1"/>
          </reference>
        </references>
      </pivotArea>
    </format>
    <format dxfId="16">
      <pivotArea dataOnly="0" labelOnly="1" outline="0" fieldPosition="0">
        <references count="1">
          <reference field="4294967294" count="4">
            <x v="0"/>
            <x v="1"/>
            <x v="2"/>
            <x v="3"/>
          </reference>
        </references>
      </pivotArea>
    </format>
    <format dxfId="15">
      <pivotArea type="all" dataOnly="0" outline="0" fieldPosition="0"/>
    </format>
    <format dxfId="14">
      <pivotArea outline="0" collapsedLevelsAreSubtotals="1" fieldPosition="0"/>
    </format>
    <format dxfId="13">
      <pivotArea field="5" type="button" dataOnly="0" labelOnly="1" outline="0" axis="axisRow" fieldPosition="0"/>
    </format>
    <format dxfId="12">
      <pivotArea dataOnly="0" labelOnly="1" fieldPosition="0">
        <references count="1">
          <reference field="5" count="0"/>
        </references>
      </pivotArea>
    </format>
    <format dxfId="11">
      <pivotArea dataOnly="0" labelOnly="1" grandRow="1" outline="0" fieldPosition="0"/>
    </format>
    <format dxfId="10">
      <pivotArea dataOnly="0" labelOnly="1" outline="0" fieldPosition="0">
        <references count="1">
          <reference field="4294967294" count="4">
            <x v="0"/>
            <x v="1"/>
            <x v="2"/>
            <x v="3"/>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3"/>
          </reference>
        </references>
      </pivotArea>
    </chartFormat>
    <chartFormat chart="0" format="3"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3" fieldListSortAscending="1">
  <location ref="A3:G1100" firstHeaderRow="1" firstDataRow="2" firstDataCol="1"/>
  <pivotFields count="14">
    <pivotField axis="axisRow" showAll="0">
      <items count="200">
        <item x="179"/>
        <item x="2"/>
        <item x="90"/>
        <item x="40"/>
        <item x="118"/>
        <item x="46"/>
        <item x="154"/>
        <item x="113"/>
        <item x="131"/>
        <item x="105"/>
        <item x="149"/>
        <item x="110"/>
        <item m="1" x="197"/>
        <item x="21"/>
        <item x="31"/>
        <item x="189"/>
        <item x="91"/>
        <item x="92"/>
        <item x="193"/>
        <item x="103"/>
        <item x="27"/>
        <item x="86"/>
        <item x="38"/>
        <item x="111"/>
        <item x="44"/>
        <item x="29"/>
        <item x="125"/>
        <item x="88"/>
        <item x="124"/>
        <item x="164"/>
        <item x="165"/>
        <item x="148"/>
        <item x="1"/>
        <item x="52"/>
        <item x="178"/>
        <item x="42"/>
        <item x="126"/>
        <item x="22"/>
        <item x="128"/>
        <item x="108"/>
        <item x="152"/>
        <item x="137"/>
        <item x="185"/>
        <item x="171"/>
        <item x="19"/>
        <item x="157"/>
        <item x="24"/>
        <item x="25"/>
        <item x="33"/>
        <item x="186"/>
        <item x="84"/>
        <item x="140"/>
        <item x="66"/>
        <item x="107"/>
        <item x="78"/>
        <item x="122"/>
        <item x="159"/>
        <item x="43"/>
        <item x="65"/>
        <item x="143"/>
        <item x="123"/>
        <item x="18"/>
        <item x="156"/>
        <item x="141"/>
        <item x="183"/>
        <item x="172"/>
        <item x="136"/>
        <item x="12"/>
        <item x="138"/>
        <item x="94"/>
        <item x="74"/>
        <item x="162"/>
        <item x="114"/>
        <item x="10"/>
        <item x="16"/>
        <item x="32"/>
        <item x="61"/>
        <item x="5"/>
        <item x="95"/>
        <item x="101"/>
        <item x="169"/>
        <item x="73"/>
        <item x="82"/>
        <item x="49"/>
        <item x="26"/>
        <item x="34"/>
        <item x="112"/>
        <item x="6"/>
        <item x="163"/>
        <item x="176"/>
        <item x="56"/>
        <item x="139"/>
        <item x="153"/>
        <item x="102"/>
        <item x="17"/>
        <item x="41"/>
        <item x="195"/>
        <item x="146"/>
        <item x="196"/>
        <item x="50"/>
        <item x="167"/>
        <item x="68"/>
        <item x="35"/>
        <item x="182"/>
        <item x="36"/>
        <item x="0"/>
        <item x="48"/>
        <item x="170"/>
        <item x="81"/>
        <item x="15"/>
        <item x="77"/>
        <item x="190"/>
        <item x="104"/>
        <item x="39"/>
        <item x="20"/>
        <item x="134"/>
        <item x="75"/>
        <item x="13"/>
        <item x="79"/>
        <item x="116"/>
        <item x="158"/>
        <item x="150"/>
        <item x="93"/>
        <item x="60"/>
        <item x="100"/>
        <item x="28"/>
        <item x="132"/>
        <item m="1" x="198"/>
        <item x="69"/>
        <item x="166"/>
        <item x="161"/>
        <item x="83"/>
        <item x="117"/>
        <item x="11"/>
        <item x="70"/>
        <item x="181"/>
        <item x="184"/>
        <item x="9"/>
        <item x="177"/>
        <item x="62"/>
        <item x="191"/>
        <item x="155"/>
        <item x="168"/>
        <item x="58"/>
        <item x="174"/>
        <item x="135"/>
        <item x="51"/>
        <item x="173"/>
        <item x="8"/>
        <item x="89"/>
        <item x="130"/>
        <item x="99"/>
        <item x="120"/>
        <item x="106"/>
        <item x="80"/>
        <item x="147"/>
        <item x="129"/>
        <item x="96"/>
        <item x="67"/>
        <item x="144"/>
        <item x="4"/>
        <item x="30"/>
        <item x="188"/>
        <item x="37"/>
        <item x="160"/>
        <item x="55"/>
        <item x="127"/>
        <item x="64"/>
        <item x="76"/>
        <item x="3"/>
        <item x="57"/>
        <item x="175"/>
        <item x="7"/>
        <item x="53"/>
        <item x="23"/>
        <item x="145"/>
        <item x="45"/>
        <item x="133"/>
        <item x="14"/>
        <item x="98"/>
        <item x="194"/>
        <item x="187"/>
        <item x="180"/>
        <item x="142"/>
        <item x="119"/>
        <item x="59"/>
        <item x="151"/>
        <item x="97"/>
        <item x="87"/>
        <item x="115"/>
        <item x="85"/>
        <item x="54"/>
        <item x="63"/>
        <item x="109"/>
        <item x="192"/>
        <item x="121"/>
        <item x="72"/>
        <item x="71"/>
        <item x="47"/>
        <item t="default"/>
      </items>
    </pivotField>
    <pivotField showAll="0"/>
    <pivotField showAll="0"/>
    <pivotField showAll="0"/>
    <pivotField axis="axisCol" showAll="0">
      <items count="6">
        <item x="1"/>
        <item x="2"/>
        <item x="4"/>
        <item x="3"/>
        <item x="0"/>
        <item t="default"/>
      </items>
    </pivotField>
    <pivotField axis="axisRow" showAll="0">
      <items count="21">
        <item x="13"/>
        <item x="16"/>
        <item x="9"/>
        <item x="4"/>
        <item x="0"/>
        <item x="2"/>
        <item x="3"/>
        <item x="14"/>
        <item x="12"/>
        <item x="10"/>
        <item x="8"/>
        <item x="18"/>
        <item x="7"/>
        <item x="11"/>
        <item x="5"/>
        <item x="1"/>
        <item x="6"/>
        <item x="15"/>
        <item x="17"/>
        <item x="19"/>
        <item t="default"/>
      </items>
    </pivotField>
    <pivotField showAll="0"/>
    <pivotField showAll="0"/>
    <pivotField showAll="0"/>
    <pivotField showAll="0"/>
    <pivotField dataField="1" showAll="0"/>
    <pivotField numFmtId="1" showAll="0"/>
    <pivotField numFmtId="1" showAll="0"/>
    <pivotField showAll="0"/>
  </pivotFields>
  <rowFields count="2">
    <field x="0"/>
    <field x="5"/>
  </rowFields>
  <rowItems count="1096">
    <i>
      <x/>
    </i>
    <i r="1">
      <x v="1"/>
    </i>
    <i r="1">
      <x v="4"/>
    </i>
    <i r="1">
      <x v="6"/>
    </i>
    <i r="1">
      <x v="17"/>
    </i>
    <i>
      <x v="1"/>
    </i>
    <i r="1">
      <x v="5"/>
    </i>
    <i r="1">
      <x v="8"/>
    </i>
    <i r="1">
      <x v="10"/>
    </i>
    <i r="1">
      <x v="16"/>
    </i>
    <i>
      <x v="2"/>
    </i>
    <i r="1">
      <x v="6"/>
    </i>
    <i r="1">
      <x v="7"/>
    </i>
    <i r="1">
      <x v="12"/>
    </i>
    <i r="1">
      <x v="13"/>
    </i>
    <i>
      <x v="3"/>
    </i>
    <i r="1">
      <x/>
    </i>
    <i r="1">
      <x v="6"/>
    </i>
    <i r="1">
      <x v="12"/>
    </i>
    <i r="1">
      <x v="14"/>
    </i>
    <i>
      <x v="4"/>
    </i>
    <i r="1">
      <x v="8"/>
    </i>
    <i r="1">
      <x v="11"/>
    </i>
    <i r="1">
      <x v="15"/>
    </i>
    <i>
      <x v="5"/>
    </i>
    <i r="1">
      <x v="6"/>
    </i>
    <i r="1">
      <x v="7"/>
    </i>
    <i r="1">
      <x v="12"/>
    </i>
    <i r="1">
      <x v="14"/>
    </i>
    <i r="1">
      <x v="15"/>
    </i>
    <i r="1">
      <x v="16"/>
    </i>
    <i>
      <x v="6"/>
    </i>
    <i r="1">
      <x v="8"/>
    </i>
    <i r="1">
      <x v="9"/>
    </i>
    <i r="1">
      <x v="13"/>
    </i>
    <i r="1">
      <x v="15"/>
    </i>
    <i r="1">
      <x v="16"/>
    </i>
    <i>
      <x v="7"/>
    </i>
    <i r="1">
      <x v="8"/>
    </i>
    <i r="1">
      <x v="12"/>
    </i>
    <i r="1">
      <x v="18"/>
    </i>
    <i r="1">
      <x v="19"/>
    </i>
    <i>
      <x v="8"/>
    </i>
    <i r="1">
      <x v="7"/>
    </i>
    <i r="1">
      <x v="11"/>
    </i>
    <i r="1">
      <x v="14"/>
    </i>
    <i>
      <x v="9"/>
    </i>
    <i r="1">
      <x v="10"/>
    </i>
    <i>
      <x v="10"/>
    </i>
    <i r="1">
      <x v="5"/>
    </i>
    <i r="1">
      <x v="6"/>
    </i>
    <i r="1">
      <x v="8"/>
    </i>
    <i r="1">
      <x v="11"/>
    </i>
    <i r="1">
      <x v="15"/>
    </i>
    <i>
      <x v="11"/>
    </i>
    <i r="1">
      <x v="9"/>
    </i>
    <i r="1">
      <x v="10"/>
    </i>
    <i r="1">
      <x v="13"/>
    </i>
    <i r="1">
      <x v="14"/>
    </i>
    <i r="1">
      <x v="18"/>
    </i>
    <i r="1">
      <x v="19"/>
    </i>
    <i>
      <x v="13"/>
    </i>
    <i r="1">
      <x v="8"/>
    </i>
    <i r="1">
      <x v="13"/>
    </i>
    <i>
      <x v="14"/>
    </i>
    <i r="1">
      <x/>
    </i>
    <i r="1">
      <x v="1"/>
    </i>
    <i r="1">
      <x v="2"/>
    </i>
    <i r="1">
      <x v="3"/>
    </i>
    <i r="1">
      <x v="14"/>
    </i>
    <i>
      <x v="15"/>
    </i>
    <i r="1">
      <x v="4"/>
    </i>
    <i r="1">
      <x v="5"/>
    </i>
    <i r="1">
      <x v="19"/>
    </i>
    <i>
      <x v="16"/>
    </i>
    <i r="1">
      <x v="2"/>
    </i>
    <i r="1">
      <x v="11"/>
    </i>
    <i r="1">
      <x v="14"/>
    </i>
    <i r="1">
      <x v="15"/>
    </i>
    <i r="1">
      <x v="19"/>
    </i>
    <i>
      <x v="17"/>
    </i>
    <i r="1">
      <x v="4"/>
    </i>
    <i r="1">
      <x v="8"/>
    </i>
    <i r="1">
      <x v="11"/>
    </i>
    <i r="1">
      <x v="13"/>
    </i>
    <i r="1">
      <x v="14"/>
    </i>
    <i r="1">
      <x v="15"/>
    </i>
    <i r="1">
      <x v="18"/>
    </i>
    <i r="1">
      <x v="19"/>
    </i>
    <i>
      <x v="18"/>
    </i>
    <i r="1">
      <x v="7"/>
    </i>
    <i r="1">
      <x v="13"/>
    </i>
    <i>
      <x v="19"/>
    </i>
    <i r="1">
      <x v="1"/>
    </i>
    <i r="1">
      <x v="2"/>
    </i>
    <i r="1">
      <x v="3"/>
    </i>
    <i r="1">
      <x v="13"/>
    </i>
    <i r="1">
      <x v="18"/>
    </i>
    <i>
      <x v="20"/>
    </i>
    <i r="1">
      <x v="1"/>
    </i>
    <i r="1">
      <x v="5"/>
    </i>
    <i r="1">
      <x v="10"/>
    </i>
    <i r="1">
      <x v="13"/>
    </i>
    <i r="1">
      <x v="16"/>
    </i>
    <i r="1">
      <x v="17"/>
    </i>
    <i r="1">
      <x v="18"/>
    </i>
    <i>
      <x v="21"/>
    </i>
    <i r="1">
      <x v="2"/>
    </i>
    <i r="1">
      <x v="6"/>
    </i>
    <i r="1">
      <x v="11"/>
    </i>
    <i r="1">
      <x v="15"/>
    </i>
    <i r="1">
      <x v="17"/>
    </i>
    <i r="1">
      <x v="18"/>
    </i>
    <i>
      <x v="22"/>
    </i>
    <i r="1">
      <x v="3"/>
    </i>
    <i r="1">
      <x v="11"/>
    </i>
    <i r="1">
      <x v="12"/>
    </i>
    <i r="1">
      <x v="13"/>
    </i>
    <i>
      <x v="23"/>
    </i>
    <i r="1">
      <x v="5"/>
    </i>
    <i r="1">
      <x v="6"/>
    </i>
    <i r="1">
      <x v="16"/>
    </i>
    <i>
      <x v="24"/>
    </i>
    <i r="1">
      <x v="2"/>
    </i>
    <i r="1">
      <x v="14"/>
    </i>
    <i r="1">
      <x v="15"/>
    </i>
    <i r="1">
      <x v="17"/>
    </i>
    <i>
      <x v="25"/>
    </i>
    <i r="1">
      <x v="1"/>
    </i>
    <i r="1">
      <x v="3"/>
    </i>
    <i r="1">
      <x v="5"/>
    </i>
    <i r="1">
      <x v="7"/>
    </i>
    <i r="1">
      <x v="12"/>
    </i>
    <i>
      <x v="26"/>
    </i>
    <i r="1">
      <x v="2"/>
    </i>
    <i r="1">
      <x v="3"/>
    </i>
    <i r="1">
      <x v="4"/>
    </i>
    <i r="1">
      <x v="6"/>
    </i>
    <i r="1">
      <x v="12"/>
    </i>
    <i r="1">
      <x v="17"/>
    </i>
    <i>
      <x v="27"/>
    </i>
    <i r="1">
      <x v="3"/>
    </i>
    <i r="1">
      <x v="4"/>
    </i>
    <i r="1">
      <x v="5"/>
    </i>
    <i r="1">
      <x v="16"/>
    </i>
    <i r="1">
      <x v="17"/>
    </i>
    <i>
      <x v="28"/>
    </i>
    <i r="1">
      <x v="1"/>
    </i>
    <i r="1">
      <x v="4"/>
    </i>
    <i r="1">
      <x v="11"/>
    </i>
    <i r="1">
      <x v="15"/>
    </i>
    <i>
      <x v="29"/>
    </i>
    <i r="1">
      <x/>
    </i>
    <i r="1">
      <x v="4"/>
    </i>
    <i r="1">
      <x v="6"/>
    </i>
    <i r="1">
      <x v="11"/>
    </i>
    <i r="1">
      <x v="15"/>
    </i>
    <i>
      <x v="30"/>
    </i>
    <i r="1">
      <x v="3"/>
    </i>
    <i r="1">
      <x v="11"/>
    </i>
    <i>
      <x v="31"/>
    </i>
    <i r="1">
      <x/>
    </i>
    <i r="1">
      <x v="3"/>
    </i>
    <i r="1">
      <x v="6"/>
    </i>
    <i r="1">
      <x v="15"/>
    </i>
    <i>
      <x v="32"/>
    </i>
    <i r="1">
      <x v="5"/>
    </i>
    <i r="1">
      <x v="8"/>
    </i>
    <i r="1">
      <x v="9"/>
    </i>
    <i r="1">
      <x v="12"/>
    </i>
    <i r="1">
      <x v="13"/>
    </i>
    <i r="1">
      <x v="14"/>
    </i>
    <i r="1">
      <x v="15"/>
    </i>
    <i r="1">
      <x v="17"/>
    </i>
    <i>
      <x v="33"/>
    </i>
    <i r="1">
      <x/>
    </i>
    <i r="1">
      <x v="2"/>
    </i>
    <i r="1">
      <x v="3"/>
    </i>
    <i r="1">
      <x v="9"/>
    </i>
    <i r="1">
      <x v="10"/>
    </i>
    <i r="1">
      <x v="12"/>
    </i>
    <i r="1">
      <x v="18"/>
    </i>
    <i>
      <x v="34"/>
    </i>
    <i r="1">
      <x v="10"/>
    </i>
    <i r="1">
      <x v="11"/>
    </i>
    <i r="1">
      <x v="19"/>
    </i>
    <i>
      <x v="35"/>
    </i>
    <i r="1">
      <x v="1"/>
    </i>
    <i r="1">
      <x v="2"/>
    </i>
    <i r="1">
      <x v="7"/>
    </i>
    <i r="1">
      <x v="10"/>
    </i>
    <i r="1">
      <x v="16"/>
    </i>
    <i r="1">
      <x v="18"/>
    </i>
    <i>
      <x v="36"/>
    </i>
    <i r="1">
      <x v="2"/>
    </i>
    <i r="1">
      <x v="4"/>
    </i>
    <i r="1">
      <x v="13"/>
    </i>
    <i r="1">
      <x v="18"/>
    </i>
    <i>
      <x v="37"/>
    </i>
    <i r="1">
      <x v="4"/>
    </i>
    <i r="1">
      <x v="12"/>
    </i>
    <i r="1">
      <x v="17"/>
    </i>
    <i>
      <x v="38"/>
    </i>
    <i r="1">
      <x v="2"/>
    </i>
    <i r="1">
      <x v="8"/>
    </i>
    <i>
      <x v="39"/>
    </i>
    <i r="1">
      <x v="2"/>
    </i>
    <i r="1">
      <x v="4"/>
    </i>
    <i r="1">
      <x v="10"/>
    </i>
    <i r="1">
      <x v="18"/>
    </i>
    <i>
      <x v="40"/>
    </i>
    <i r="1">
      <x v="8"/>
    </i>
    <i r="1">
      <x v="12"/>
    </i>
    <i r="1">
      <x v="16"/>
    </i>
    <i r="1">
      <x v="18"/>
    </i>
    <i>
      <x v="41"/>
    </i>
    <i r="1">
      <x v="12"/>
    </i>
    <i r="1">
      <x v="17"/>
    </i>
    <i>
      <x v="42"/>
    </i>
    <i r="1">
      <x v="6"/>
    </i>
    <i r="1">
      <x v="17"/>
    </i>
    <i>
      <x v="43"/>
    </i>
    <i r="1">
      <x v="8"/>
    </i>
    <i r="1">
      <x v="12"/>
    </i>
    <i>
      <x v="44"/>
    </i>
    <i r="1">
      <x v="2"/>
    </i>
    <i r="1">
      <x v="3"/>
    </i>
    <i r="1">
      <x v="5"/>
    </i>
    <i r="1">
      <x v="7"/>
    </i>
    <i>
      <x v="45"/>
    </i>
    <i r="1">
      <x/>
    </i>
    <i r="1">
      <x v="2"/>
    </i>
    <i r="1">
      <x v="9"/>
    </i>
    <i r="1">
      <x v="11"/>
    </i>
    <i r="1">
      <x v="14"/>
    </i>
    <i>
      <x v="46"/>
    </i>
    <i r="1">
      <x v="6"/>
    </i>
    <i r="1">
      <x v="7"/>
    </i>
    <i r="1">
      <x v="9"/>
    </i>
    <i r="1">
      <x v="10"/>
    </i>
    <i r="1">
      <x v="15"/>
    </i>
    <i r="1">
      <x v="16"/>
    </i>
    <i r="1">
      <x v="18"/>
    </i>
    <i>
      <x v="47"/>
    </i>
    <i r="1">
      <x v="3"/>
    </i>
    <i r="1">
      <x v="11"/>
    </i>
    <i r="1">
      <x v="12"/>
    </i>
    <i r="1">
      <x v="13"/>
    </i>
    <i r="1">
      <x v="18"/>
    </i>
    <i>
      <x v="48"/>
    </i>
    <i r="1">
      <x/>
    </i>
    <i r="1">
      <x v="3"/>
    </i>
    <i>
      <x v="49"/>
    </i>
    <i r="1">
      <x/>
    </i>
    <i r="1">
      <x v="10"/>
    </i>
    <i r="1">
      <x v="16"/>
    </i>
    <i r="1">
      <x v="19"/>
    </i>
    <i>
      <x v="50"/>
    </i>
    <i r="1">
      <x v="6"/>
    </i>
    <i r="1">
      <x v="17"/>
    </i>
    <i r="1">
      <x v="18"/>
    </i>
    <i r="1">
      <x v="19"/>
    </i>
    <i>
      <x v="51"/>
    </i>
    <i r="1">
      <x v="1"/>
    </i>
    <i r="1">
      <x v="7"/>
    </i>
    <i r="1">
      <x v="9"/>
    </i>
    <i r="1">
      <x v="12"/>
    </i>
    <i r="1">
      <x v="13"/>
    </i>
    <i r="1">
      <x v="15"/>
    </i>
    <i r="1">
      <x v="16"/>
    </i>
    <i r="1">
      <x v="19"/>
    </i>
    <i>
      <x v="52"/>
    </i>
    <i r="1">
      <x/>
    </i>
    <i r="1">
      <x v="2"/>
    </i>
    <i r="1">
      <x v="6"/>
    </i>
    <i r="1">
      <x v="8"/>
    </i>
    <i r="1">
      <x v="9"/>
    </i>
    <i r="1">
      <x v="19"/>
    </i>
    <i>
      <x v="53"/>
    </i>
    <i r="1">
      <x v="1"/>
    </i>
    <i r="1">
      <x v="2"/>
    </i>
    <i r="1">
      <x v="5"/>
    </i>
    <i r="1">
      <x v="10"/>
    </i>
    <i r="1">
      <x v="14"/>
    </i>
    <i r="1">
      <x v="17"/>
    </i>
    <i r="1">
      <x v="19"/>
    </i>
    <i>
      <x v="54"/>
    </i>
    <i r="1">
      <x/>
    </i>
    <i r="1">
      <x v="1"/>
    </i>
    <i r="1">
      <x v="4"/>
    </i>
    <i r="1">
      <x v="7"/>
    </i>
    <i r="1">
      <x v="8"/>
    </i>
    <i r="1">
      <x v="10"/>
    </i>
    <i r="1">
      <x v="12"/>
    </i>
    <i r="1">
      <x v="13"/>
    </i>
    <i r="1">
      <x v="19"/>
    </i>
    <i>
      <x v="55"/>
    </i>
    <i r="1">
      <x v="3"/>
    </i>
    <i r="1">
      <x v="14"/>
    </i>
    <i r="1">
      <x v="18"/>
    </i>
    <i>
      <x v="56"/>
    </i>
    <i r="1">
      <x/>
    </i>
    <i r="1">
      <x v="11"/>
    </i>
    <i r="1">
      <x v="13"/>
    </i>
    <i r="1">
      <x v="15"/>
    </i>
    <i r="1">
      <x v="16"/>
    </i>
    <i r="1">
      <x v="19"/>
    </i>
    <i>
      <x v="57"/>
    </i>
    <i r="1">
      <x v="1"/>
    </i>
    <i r="1">
      <x v="2"/>
    </i>
    <i r="1">
      <x v="4"/>
    </i>
    <i r="1">
      <x v="5"/>
    </i>
    <i r="1">
      <x v="8"/>
    </i>
    <i r="1">
      <x v="12"/>
    </i>
    <i r="1">
      <x v="17"/>
    </i>
    <i>
      <x v="58"/>
    </i>
    <i r="1">
      <x v="2"/>
    </i>
    <i r="1">
      <x v="3"/>
    </i>
    <i r="1">
      <x v="4"/>
    </i>
    <i r="1">
      <x v="9"/>
    </i>
    <i r="1">
      <x v="18"/>
    </i>
    <i>
      <x v="59"/>
    </i>
    <i r="1">
      <x/>
    </i>
    <i r="1">
      <x v="11"/>
    </i>
    <i r="1">
      <x v="13"/>
    </i>
    <i r="1">
      <x v="19"/>
    </i>
    <i>
      <x v="60"/>
    </i>
    <i r="1">
      <x v="2"/>
    </i>
    <i r="1">
      <x v="4"/>
    </i>
    <i r="1">
      <x v="9"/>
    </i>
    <i r="1">
      <x v="19"/>
    </i>
    <i>
      <x v="61"/>
    </i>
    <i r="1">
      <x/>
    </i>
    <i r="1">
      <x v="3"/>
    </i>
    <i r="1">
      <x v="7"/>
    </i>
    <i r="1">
      <x v="9"/>
    </i>
    <i r="1">
      <x v="12"/>
    </i>
    <i>
      <x v="62"/>
    </i>
    <i r="1">
      <x v="2"/>
    </i>
    <i r="1">
      <x v="4"/>
    </i>
    <i r="1">
      <x v="12"/>
    </i>
    <i>
      <x v="63"/>
    </i>
    <i r="1">
      <x v="14"/>
    </i>
    <i r="1">
      <x v="16"/>
    </i>
    <i r="1">
      <x v="19"/>
    </i>
    <i>
      <x v="64"/>
    </i>
    <i r="1">
      <x v="3"/>
    </i>
    <i r="1">
      <x v="8"/>
    </i>
    <i r="1">
      <x v="11"/>
    </i>
    <i r="1">
      <x v="13"/>
    </i>
    <i r="1">
      <x v="18"/>
    </i>
    <i>
      <x v="65"/>
    </i>
    <i r="1">
      <x v="2"/>
    </i>
    <i r="1">
      <x v="12"/>
    </i>
    <i r="1">
      <x v="19"/>
    </i>
    <i>
      <x v="66"/>
    </i>
    <i r="1">
      <x v="4"/>
    </i>
    <i r="1">
      <x v="5"/>
    </i>
    <i r="1">
      <x v="7"/>
    </i>
    <i r="1">
      <x v="11"/>
    </i>
    <i r="1">
      <x v="13"/>
    </i>
    <i>
      <x v="67"/>
    </i>
    <i r="1">
      <x v="13"/>
    </i>
    <i r="1">
      <x v="14"/>
    </i>
    <i r="1">
      <x v="18"/>
    </i>
    <i>
      <x v="68"/>
    </i>
    <i r="1">
      <x v="2"/>
    </i>
    <i r="1">
      <x v="3"/>
    </i>
    <i r="1">
      <x v="5"/>
    </i>
    <i r="1">
      <x v="8"/>
    </i>
    <i r="1">
      <x v="10"/>
    </i>
    <i>
      <x v="69"/>
    </i>
    <i r="1">
      <x v="8"/>
    </i>
    <i r="1">
      <x v="11"/>
    </i>
    <i r="1">
      <x v="15"/>
    </i>
    <i>
      <x v="70"/>
    </i>
    <i r="1">
      <x/>
    </i>
    <i r="1">
      <x v="3"/>
    </i>
    <i r="1">
      <x v="7"/>
    </i>
    <i r="1">
      <x v="16"/>
    </i>
    <i r="1">
      <x v="18"/>
    </i>
    <i>
      <x v="71"/>
    </i>
    <i r="1">
      <x v="4"/>
    </i>
    <i r="1">
      <x v="6"/>
    </i>
    <i r="1">
      <x v="13"/>
    </i>
    <i>
      <x v="72"/>
    </i>
    <i r="1">
      <x/>
    </i>
    <i r="1">
      <x v="6"/>
    </i>
    <i r="1">
      <x v="11"/>
    </i>
    <i r="1">
      <x v="12"/>
    </i>
    <i>
      <x v="73"/>
    </i>
    <i r="1">
      <x v="2"/>
    </i>
    <i r="1">
      <x v="5"/>
    </i>
    <i r="1">
      <x v="7"/>
    </i>
    <i r="1">
      <x v="11"/>
    </i>
    <i r="1">
      <x v="17"/>
    </i>
    <i>
      <x v="74"/>
    </i>
    <i r="1">
      <x v="1"/>
    </i>
    <i r="1">
      <x v="5"/>
    </i>
    <i r="1">
      <x v="8"/>
    </i>
    <i r="1">
      <x v="13"/>
    </i>
    <i>
      <x v="75"/>
    </i>
    <i r="1">
      <x v="3"/>
    </i>
    <i r="1">
      <x v="7"/>
    </i>
    <i r="1">
      <x v="11"/>
    </i>
    <i r="1">
      <x v="13"/>
    </i>
    <i r="1">
      <x v="16"/>
    </i>
    <i>
      <x v="76"/>
    </i>
    <i r="1">
      <x/>
    </i>
    <i r="1">
      <x v="1"/>
    </i>
    <i r="1">
      <x v="3"/>
    </i>
    <i r="1">
      <x v="7"/>
    </i>
    <i r="1">
      <x v="16"/>
    </i>
    <i r="1">
      <x v="18"/>
    </i>
    <i>
      <x v="77"/>
    </i>
    <i r="1">
      <x v="3"/>
    </i>
    <i r="1">
      <x v="14"/>
    </i>
    <i>
      <x v="78"/>
    </i>
    <i r="1">
      <x v="10"/>
    </i>
    <i r="1">
      <x v="17"/>
    </i>
    <i r="1">
      <x v="18"/>
    </i>
    <i>
      <x v="79"/>
    </i>
    <i r="1">
      <x v="1"/>
    </i>
    <i r="1">
      <x v="2"/>
    </i>
    <i r="1">
      <x v="6"/>
    </i>
    <i r="1">
      <x v="8"/>
    </i>
    <i r="1">
      <x v="16"/>
    </i>
    <i r="1">
      <x v="18"/>
    </i>
    <i>
      <x v="80"/>
    </i>
    <i r="1">
      <x v="2"/>
    </i>
    <i r="1">
      <x v="3"/>
    </i>
    <i r="1">
      <x v="11"/>
    </i>
    <i r="1">
      <x v="17"/>
    </i>
    <i>
      <x v="81"/>
    </i>
    <i r="1">
      <x v="1"/>
    </i>
    <i r="1">
      <x v="3"/>
    </i>
    <i r="1">
      <x v="6"/>
    </i>
    <i r="1">
      <x v="8"/>
    </i>
    <i>
      <x v="82"/>
    </i>
    <i r="1">
      <x v="3"/>
    </i>
    <i r="1">
      <x v="7"/>
    </i>
    <i>
      <x v="83"/>
    </i>
    <i r="1">
      <x v="4"/>
    </i>
    <i r="1">
      <x v="8"/>
    </i>
    <i r="1">
      <x v="10"/>
    </i>
    <i r="1">
      <x v="15"/>
    </i>
    <i r="1">
      <x v="19"/>
    </i>
    <i>
      <x v="84"/>
    </i>
    <i r="1">
      <x/>
    </i>
    <i r="1">
      <x v="7"/>
    </i>
    <i r="1">
      <x v="9"/>
    </i>
    <i r="1">
      <x v="10"/>
    </i>
    <i>
      <x v="85"/>
    </i>
    <i r="1">
      <x/>
    </i>
    <i r="1">
      <x v="1"/>
    </i>
    <i r="1">
      <x v="2"/>
    </i>
    <i r="1">
      <x v="4"/>
    </i>
    <i r="1">
      <x v="8"/>
    </i>
    <i r="1">
      <x v="9"/>
    </i>
    <i r="1">
      <x v="12"/>
    </i>
    <i r="1">
      <x v="17"/>
    </i>
    <i>
      <x v="86"/>
    </i>
    <i r="1">
      <x v="2"/>
    </i>
    <i r="1">
      <x v="5"/>
    </i>
    <i r="1">
      <x v="7"/>
    </i>
    <i r="1">
      <x v="11"/>
    </i>
    <i r="1">
      <x v="12"/>
    </i>
    <i r="1">
      <x v="16"/>
    </i>
    <i r="1">
      <x v="17"/>
    </i>
    <i>
      <x v="87"/>
    </i>
    <i r="1">
      <x v="7"/>
    </i>
    <i r="1">
      <x v="10"/>
    </i>
    <i r="1">
      <x v="16"/>
    </i>
    <i>
      <x v="88"/>
    </i>
    <i r="1">
      <x v="7"/>
    </i>
    <i r="1">
      <x v="9"/>
    </i>
    <i r="1">
      <x v="15"/>
    </i>
    <i r="1">
      <x v="19"/>
    </i>
    <i>
      <x v="89"/>
    </i>
    <i r="1">
      <x v="8"/>
    </i>
    <i r="1">
      <x v="10"/>
    </i>
    <i r="1">
      <x v="11"/>
    </i>
    <i r="1">
      <x v="14"/>
    </i>
    <i>
      <x v="90"/>
    </i>
    <i r="1">
      <x v="11"/>
    </i>
    <i r="1">
      <x v="12"/>
    </i>
    <i r="1">
      <x v="15"/>
    </i>
    <i>
      <x v="91"/>
    </i>
    <i r="1">
      <x/>
    </i>
    <i r="1">
      <x v="4"/>
    </i>
    <i r="1">
      <x v="5"/>
    </i>
    <i r="1">
      <x v="6"/>
    </i>
    <i r="1">
      <x v="7"/>
    </i>
    <i r="1">
      <x v="11"/>
    </i>
    <i r="1">
      <x v="17"/>
    </i>
    <i>
      <x v="92"/>
    </i>
    <i r="1">
      <x v="3"/>
    </i>
    <i r="1">
      <x v="10"/>
    </i>
    <i r="1">
      <x v="11"/>
    </i>
    <i r="1">
      <x v="13"/>
    </i>
    <i r="1">
      <x v="15"/>
    </i>
    <i r="1">
      <x v="17"/>
    </i>
    <i>
      <x v="93"/>
    </i>
    <i r="1">
      <x v="1"/>
    </i>
    <i r="1">
      <x v="10"/>
    </i>
    <i r="1">
      <x v="11"/>
    </i>
    <i r="1">
      <x v="12"/>
    </i>
    <i r="1">
      <x v="14"/>
    </i>
    <i r="1">
      <x v="16"/>
    </i>
    <i>
      <x v="94"/>
    </i>
    <i r="1">
      <x/>
    </i>
    <i r="1">
      <x v="9"/>
    </i>
    <i r="1">
      <x v="11"/>
    </i>
    <i r="1">
      <x v="15"/>
    </i>
    <i>
      <x v="95"/>
    </i>
    <i r="1">
      <x v="17"/>
    </i>
    <i r="1">
      <x v="19"/>
    </i>
    <i>
      <x v="96"/>
    </i>
    <i r="1">
      <x v="2"/>
    </i>
    <i r="1">
      <x v="3"/>
    </i>
    <i r="1">
      <x v="11"/>
    </i>
    <i>
      <x v="97"/>
    </i>
    <i r="1">
      <x v="3"/>
    </i>
    <i r="1">
      <x v="4"/>
    </i>
    <i r="1">
      <x v="8"/>
    </i>
    <i r="1">
      <x v="12"/>
    </i>
    <i>
      <x v="98"/>
    </i>
    <i r="1">
      <x v="4"/>
    </i>
    <i>
      <x v="99"/>
    </i>
    <i r="1">
      <x v="6"/>
    </i>
    <i r="1">
      <x v="11"/>
    </i>
    <i r="1">
      <x v="14"/>
    </i>
    <i r="1">
      <x v="17"/>
    </i>
    <i r="1">
      <x v="18"/>
    </i>
    <i>
      <x v="100"/>
    </i>
    <i r="1">
      <x/>
    </i>
    <i r="1">
      <x v="3"/>
    </i>
    <i r="1">
      <x v="13"/>
    </i>
    <i r="1">
      <x v="16"/>
    </i>
    <i r="1">
      <x v="19"/>
    </i>
    <i>
      <x v="101"/>
    </i>
    <i r="1">
      <x v="1"/>
    </i>
    <i r="1">
      <x v="4"/>
    </i>
    <i r="1">
      <x v="9"/>
    </i>
    <i r="1">
      <x v="13"/>
    </i>
    <i r="1">
      <x v="15"/>
    </i>
    <i r="1">
      <x v="16"/>
    </i>
    <i r="1">
      <x v="18"/>
    </i>
    <i r="1">
      <x v="19"/>
    </i>
    <i>
      <x v="102"/>
    </i>
    <i r="1">
      <x v="1"/>
    </i>
    <i r="1">
      <x v="4"/>
    </i>
    <i r="1">
      <x v="8"/>
    </i>
    <i r="1">
      <x v="12"/>
    </i>
    <i r="1">
      <x v="13"/>
    </i>
    <i r="1">
      <x v="18"/>
    </i>
    <i>
      <x v="103"/>
    </i>
    <i r="1">
      <x v="2"/>
    </i>
    <i r="1">
      <x v="6"/>
    </i>
    <i r="1">
      <x v="13"/>
    </i>
    <i r="1">
      <x v="16"/>
    </i>
    <i>
      <x v="104"/>
    </i>
    <i r="1">
      <x v="1"/>
    </i>
    <i r="1">
      <x v="2"/>
    </i>
    <i r="1">
      <x v="3"/>
    </i>
    <i r="1">
      <x v="5"/>
    </i>
    <i r="1">
      <x v="8"/>
    </i>
    <i r="1">
      <x v="10"/>
    </i>
    <i r="1">
      <x v="11"/>
    </i>
    <i r="1">
      <x v="18"/>
    </i>
    <i>
      <x v="105"/>
    </i>
    <i r="1">
      <x v="2"/>
    </i>
    <i r="1">
      <x v="4"/>
    </i>
    <i r="1">
      <x v="11"/>
    </i>
    <i r="1">
      <x v="12"/>
    </i>
    <i r="1">
      <x v="15"/>
    </i>
    <i>
      <x v="106"/>
    </i>
    <i r="1">
      <x v="1"/>
    </i>
    <i r="1">
      <x v="7"/>
    </i>
    <i r="1">
      <x v="8"/>
    </i>
    <i r="1">
      <x v="9"/>
    </i>
    <i r="1">
      <x v="14"/>
    </i>
    <i>
      <x v="107"/>
    </i>
    <i r="1">
      <x/>
    </i>
    <i r="1">
      <x v="1"/>
    </i>
    <i>
      <x v="108"/>
    </i>
    <i r="1">
      <x v="4"/>
    </i>
    <i r="1">
      <x v="8"/>
    </i>
    <i r="1">
      <x v="14"/>
    </i>
    <i r="1">
      <x v="17"/>
    </i>
    <i>
      <x v="109"/>
    </i>
    <i r="1">
      <x v="1"/>
    </i>
    <i r="1">
      <x v="3"/>
    </i>
    <i r="1">
      <x v="4"/>
    </i>
    <i r="1">
      <x v="8"/>
    </i>
    <i r="1">
      <x v="10"/>
    </i>
    <i r="1">
      <x v="12"/>
    </i>
    <i r="1">
      <x v="13"/>
    </i>
    <i r="1">
      <x v="14"/>
    </i>
    <i r="1">
      <x v="19"/>
    </i>
    <i>
      <x v="110"/>
    </i>
    <i r="1">
      <x/>
    </i>
    <i r="1">
      <x v="8"/>
    </i>
    <i r="1">
      <x v="9"/>
    </i>
    <i r="1">
      <x v="10"/>
    </i>
    <i r="1">
      <x v="14"/>
    </i>
    <i>
      <x v="111"/>
    </i>
    <i r="1">
      <x v="5"/>
    </i>
    <i r="1">
      <x v="14"/>
    </i>
    <i r="1">
      <x v="16"/>
    </i>
    <i>
      <x v="112"/>
    </i>
    <i r="1">
      <x v="11"/>
    </i>
    <i>
      <x v="113"/>
    </i>
    <i r="1">
      <x v="4"/>
    </i>
    <i r="1">
      <x v="5"/>
    </i>
    <i r="1">
      <x v="10"/>
    </i>
    <i r="1">
      <x v="11"/>
    </i>
    <i>
      <x v="114"/>
    </i>
    <i r="1">
      <x v="3"/>
    </i>
    <i r="1">
      <x v="4"/>
    </i>
    <i r="1">
      <x v="6"/>
    </i>
    <i r="1">
      <x v="8"/>
    </i>
    <i r="1">
      <x v="11"/>
    </i>
    <i r="1">
      <x v="15"/>
    </i>
    <i r="1">
      <x v="16"/>
    </i>
    <i>
      <x v="115"/>
    </i>
    <i r="1">
      <x/>
    </i>
    <i r="1">
      <x v="2"/>
    </i>
    <i r="1">
      <x v="3"/>
    </i>
    <i r="1">
      <x v="7"/>
    </i>
    <i r="1">
      <x v="12"/>
    </i>
    <i r="1">
      <x v="16"/>
    </i>
    <i r="1">
      <x v="19"/>
    </i>
    <i>
      <x v="116"/>
    </i>
    <i r="1">
      <x v="3"/>
    </i>
    <i r="1">
      <x v="4"/>
    </i>
    <i r="1">
      <x v="5"/>
    </i>
    <i r="1">
      <x v="7"/>
    </i>
    <i r="1">
      <x v="11"/>
    </i>
    <i r="1">
      <x v="12"/>
    </i>
    <i r="1">
      <x v="15"/>
    </i>
    <i r="1">
      <x v="17"/>
    </i>
    <i r="1">
      <x v="18"/>
    </i>
    <i r="1">
      <x v="19"/>
    </i>
    <i>
      <x v="117"/>
    </i>
    <i r="1">
      <x v="2"/>
    </i>
    <i r="1">
      <x v="4"/>
    </i>
    <i r="1">
      <x v="5"/>
    </i>
    <i r="1">
      <x v="17"/>
    </i>
    <i>
      <x v="118"/>
    </i>
    <i r="1">
      <x v="1"/>
    </i>
    <i r="1">
      <x v="3"/>
    </i>
    <i r="1">
      <x v="5"/>
    </i>
    <i r="1">
      <x v="6"/>
    </i>
    <i r="1">
      <x v="14"/>
    </i>
    <i>
      <x v="119"/>
    </i>
    <i r="1">
      <x v="3"/>
    </i>
    <i r="1">
      <x v="11"/>
    </i>
    <i r="1">
      <x v="14"/>
    </i>
    <i>
      <x v="120"/>
    </i>
    <i r="1">
      <x v="9"/>
    </i>
    <i r="1">
      <x v="11"/>
    </i>
    <i r="1">
      <x v="16"/>
    </i>
    <i>
      <x v="121"/>
    </i>
    <i r="1">
      <x v="6"/>
    </i>
    <i r="1">
      <x v="7"/>
    </i>
    <i r="1">
      <x v="13"/>
    </i>
    <i r="1">
      <x v="14"/>
    </i>
    <i>
      <x v="122"/>
    </i>
    <i r="1">
      <x v="1"/>
    </i>
    <i r="1">
      <x v="9"/>
    </i>
    <i r="1">
      <x v="14"/>
    </i>
    <i r="1">
      <x v="16"/>
    </i>
    <i r="1">
      <x v="17"/>
    </i>
    <i>
      <x v="123"/>
    </i>
    <i r="1">
      <x/>
    </i>
    <i r="1">
      <x v="1"/>
    </i>
    <i r="1">
      <x v="4"/>
    </i>
    <i r="1">
      <x v="6"/>
    </i>
    <i r="1">
      <x v="14"/>
    </i>
    <i r="1">
      <x v="15"/>
    </i>
    <i>
      <x v="124"/>
    </i>
    <i r="1">
      <x v="1"/>
    </i>
    <i r="1">
      <x v="5"/>
    </i>
    <i r="1">
      <x v="14"/>
    </i>
    <i>
      <x v="125"/>
    </i>
    <i r="1">
      <x/>
    </i>
    <i r="1">
      <x v="1"/>
    </i>
    <i r="1">
      <x v="9"/>
    </i>
    <i r="1">
      <x v="14"/>
    </i>
    <i r="1">
      <x v="17"/>
    </i>
    <i r="1">
      <x v="18"/>
    </i>
    <i>
      <x v="126"/>
    </i>
    <i r="1">
      <x/>
    </i>
    <i r="1">
      <x v="2"/>
    </i>
    <i r="1">
      <x v="12"/>
    </i>
    <i r="1">
      <x v="13"/>
    </i>
    <i r="1">
      <x v="14"/>
    </i>
    <i r="1">
      <x v="15"/>
    </i>
    <i r="1">
      <x v="16"/>
    </i>
    <i r="1">
      <x v="17"/>
    </i>
    <i r="1">
      <x v="18"/>
    </i>
    <i>
      <x v="128"/>
    </i>
    <i r="1">
      <x v="3"/>
    </i>
    <i r="1">
      <x v="5"/>
    </i>
    <i r="1">
      <x v="8"/>
    </i>
    <i r="1">
      <x v="18"/>
    </i>
    <i>
      <x v="129"/>
    </i>
    <i r="1">
      <x v="8"/>
    </i>
    <i r="1">
      <x v="10"/>
    </i>
    <i>
      <x v="130"/>
    </i>
    <i r="1">
      <x v="5"/>
    </i>
    <i r="1">
      <x v="16"/>
    </i>
    <i r="1">
      <x v="19"/>
    </i>
    <i>
      <x v="131"/>
    </i>
    <i r="1">
      <x/>
    </i>
    <i r="1">
      <x v="4"/>
    </i>
    <i r="1">
      <x v="7"/>
    </i>
    <i r="1">
      <x v="8"/>
    </i>
    <i r="1">
      <x v="12"/>
    </i>
    <i r="1">
      <x v="16"/>
    </i>
    <i r="1">
      <x v="17"/>
    </i>
    <i r="1">
      <x v="19"/>
    </i>
    <i>
      <x v="132"/>
    </i>
    <i r="1">
      <x v="3"/>
    </i>
    <i r="1">
      <x v="10"/>
    </i>
    <i r="1">
      <x v="11"/>
    </i>
    <i r="1">
      <x v="13"/>
    </i>
    <i r="1">
      <x v="14"/>
    </i>
    <i r="1">
      <x v="19"/>
    </i>
    <i>
      <x v="133"/>
    </i>
    <i r="1">
      <x/>
    </i>
    <i r="1">
      <x v="2"/>
    </i>
    <i r="1">
      <x v="9"/>
    </i>
    <i r="1">
      <x v="16"/>
    </i>
    <i>
      <x v="134"/>
    </i>
    <i r="1">
      <x v="1"/>
    </i>
    <i r="1">
      <x v="6"/>
    </i>
    <i r="1">
      <x v="8"/>
    </i>
    <i r="1">
      <x v="16"/>
    </i>
    <i>
      <x v="135"/>
    </i>
    <i r="1">
      <x/>
    </i>
    <i r="1">
      <x v="7"/>
    </i>
    <i r="1">
      <x v="8"/>
    </i>
    <i>
      <x v="136"/>
    </i>
    <i r="1">
      <x v="6"/>
    </i>
    <i r="1">
      <x v="9"/>
    </i>
    <i r="1">
      <x v="13"/>
    </i>
    <i r="1">
      <x v="18"/>
    </i>
    <i>
      <x v="137"/>
    </i>
    <i r="1">
      <x v="7"/>
    </i>
    <i r="1">
      <x v="10"/>
    </i>
    <i r="1">
      <x v="11"/>
    </i>
    <i r="1">
      <x v="13"/>
    </i>
    <i r="1">
      <x v="14"/>
    </i>
    <i>
      <x v="138"/>
    </i>
    <i r="1">
      <x v="8"/>
    </i>
    <i r="1">
      <x v="11"/>
    </i>
    <i>
      <x v="139"/>
    </i>
    <i r="1">
      <x/>
    </i>
    <i r="1">
      <x v="2"/>
    </i>
    <i r="1">
      <x v="7"/>
    </i>
    <i r="1">
      <x v="9"/>
    </i>
    <i r="1">
      <x v="11"/>
    </i>
    <i r="1">
      <x v="15"/>
    </i>
    <i r="1">
      <x v="16"/>
    </i>
    <i r="1">
      <x v="17"/>
    </i>
    <i>
      <x v="140"/>
    </i>
    <i r="1">
      <x v="9"/>
    </i>
    <i r="1">
      <x v="15"/>
    </i>
    <i r="1">
      <x v="19"/>
    </i>
    <i>
      <x v="141"/>
    </i>
    <i r="1">
      <x v="3"/>
    </i>
    <i r="1">
      <x v="7"/>
    </i>
    <i r="1">
      <x v="17"/>
    </i>
    <i>
      <x v="142"/>
    </i>
    <i r="1">
      <x v="13"/>
    </i>
    <i r="1">
      <x v="16"/>
    </i>
    <i r="1">
      <x v="18"/>
    </i>
    <i r="1">
      <x v="19"/>
    </i>
    <i>
      <x v="143"/>
    </i>
    <i r="1">
      <x v="7"/>
    </i>
    <i r="1">
      <x v="17"/>
    </i>
    <i r="1">
      <x v="18"/>
    </i>
    <i>
      <x v="144"/>
    </i>
    <i r="1">
      <x/>
    </i>
    <i r="1">
      <x v="4"/>
    </i>
    <i r="1">
      <x v="14"/>
    </i>
    <i r="1">
      <x v="15"/>
    </i>
    <i>
      <x v="145"/>
    </i>
    <i r="1">
      <x v="8"/>
    </i>
    <i r="1">
      <x v="11"/>
    </i>
    <i r="1">
      <x v="16"/>
    </i>
    <i r="1">
      <x v="19"/>
    </i>
    <i>
      <x v="146"/>
    </i>
    <i r="1">
      <x/>
    </i>
    <i r="1">
      <x v="1"/>
    </i>
    <i r="1">
      <x v="5"/>
    </i>
    <i r="1">
      <x v="8"/>
    </i>
    <i r="1">
      <x v="9"/>
    </i>
    <i r="1">
      <x v="13"/>
    </i>
    <i>
      <x v="147"/>
    </i>
    <i r="1">
      <x v="1"/>
    </i>
    <i r="1">
      <x v="8"/>
    </i>
    <i r="1">
      <x v="11"/>
    </i>
    <i>
      <x v="148"/>
    </i>
    <i r="1">
      <x v="3"/>
    </i>
    <i r="1">
      <x v="9"/>
    </i>
    <i r="1">
      <x v="12"/>
    </i>
    <i r="1">
      <x v="14"/>
    </i>
    <i r="1">
      <x v="16"/>
    </i>
    <i>
      <x v="149"/>
    </i>
    <i r="1">
      <x v="1"/>
    </i>
    <i r="1">
      <x v="2"/>
    </i>
    <i r="1">
      <x v="5"/>
    </i>
    <i r="1">
      <x v="6"/>
    </i>
    <i r="1">
      <x v="10"/>
    </i>
    <i r="1">
      <x v="11"/>
    </i>
    <i>
      <x v="150"/>
    </i>
    <i r="1">
      <x v="8"/>
    </i>
    <i r="1">
      <x v="17"/>
    </i>
    <i r="1">
      <x v="19"/>
    </i>
    <i>
      <x v="151"/>
    </i>
    <i r="1">
      <x v="4"/>
    </i>
    <i r="1">
      <x v="6"/>
    </i>
    <i r="1">
      <x v="8"/>
    </i>
    <i r="1">
      <x v="9"/>
    </i>
    <i r="1">
      <x v="19"/>
    </i>
    <i>
      <x v="152"/>
    </i>
    <i r="1">
      <x/>
    </i>
    <i r="1">
      <x v="13"/>
    </i>
    <i r="1">
      <x v="15"/>
    </i>
    <i r="1">
      <x v="16"/>
    </i>
    <i r="1">
      <x v="17"/>
    </i>
    <i r="1">
      <x v="19"/>
    </i>
    <i>
      <x v="153"/>
    </i>
    <i r="1">
      <x v="1"/>
    </i>
    <i r="1">
      <x v="4"/>
    </i>
    <i r="1">
      <x v="5"/>
    </i>
    <i r="1">
      <x v="6"/>
    </i>
    <i r="1">
      <x v="9"/>
    </i>
    <i r="1">
      <x v="10"/>
    </i>
    <i r="1">
      <x v="14"/>
    </i>
    <i r="1">
      <x v="17"/>
    </i>
    <i>
      <x v="154"/>
    </i>
    <i r="1">
      <x v="9"/>
    </i>
    <i r="1">
      <x v="14"/>
    </i>
    <i r="1">
      <x v="17"/>
    </i>
    <i>
      <x v="155"/>
    </i>
    <i r="1">
      <x v="9"/>
    </i>
    <i r="1">
      <x v="10"/>
    </i>
    <i r="1">
      <x v="11"/>
    </i>
    <i>
      <x v="156"/>
    </i>
    <i r="1">
      <x/>
    </i>
    <i r="1">
      <x v="5"/>
    </i>
    <i r="1">
      <x v="13"/>
    </i>
    <i r="1">
      <x v="17"/>
    </i>
    <i r="1">
      <x v="18"/>
    </i>
    <i>
      <x v="157"/>
    </i>
    <i r="1">
      <x v="6"/>
    </i>
    <i r="1">
      <x v="9"/>
    </i>
    <i r="1">
      <x v="11"/>
    </i>
    <i r="1">
      <x v="15"/>
    </i>
    <i r="1">
      <x v="18"/>
    </i>
    <i>
      <x v="158"/>
    </i>
    <i r="1">
      <x v="1"/>
    </i>
    <i r="1">
      <x v="9"/>
    </i>
    <i r="1">
      <x v="12"/>
    </i>
    <i r="1">
      <x v="13"/>
    </i>
    <i r="1">
      <x v="14"/>
    </i>
    <i r="1">
      <x v="15"/>
    </i>
    <i>
      <x v="159"/>
    </i>
    <i r="1">
      <x v="7"/>
    </i>
    <i r="1">
      <x v="10"/>
    </i>
    <i>
      <x v="160"/>
    </i>
    <i r="1">
      <x/>
    </i>
    <i r="1">
      <x v="1"/>
    </i>
    <i r="1">
      <x v="3"/>
    </i>
    <i r="1">
      <x v="12"/>
    </i>
    <i>
      <x v="161"/>
    </i>
    <i r="1">
      <x v="2"/>
    </i>
    <i r="1">
      <x v="10"/>
    </i>
    <i r="1">
      <x v="14"/>
    </i>
    <i r="1">
      <x v="16"/>
    </i>
    <i r="1">
      <x v="18"/>
    </i>
    <i r="1">
      <x v="19"/>
    </i>
    <i>
      <x v="162"/>
    </i>
    <i r="1">
      <x v="4"/>
    </i>
    <i r="1">
      <x v="8"/>
    </i>
    <i r="1">
      <x v="11"/>
    </i>
    <i r="1">
      <x v="15"/>
    </i>
    <i>
      <x v="163"/>
    </i>
    <i r="1">
      <x/>
    </i>
    <i r="1">
      <x v="4"/>
    </i>
    <i r="1">
      <x v="8"/>
    </i>
    <i r="1">
      <x v="11"/>
    </i>
    <i r="1">
      <x v="18"/>
    </i>
    <i r="1">
      <x v="19"/>
    </i>
    <i>
      <x v="164"/>
    </i>
    <i r="1">
      <x/>
    </i>
    <i r="1">
      <x v="1"/>
    </i>
    <i r="1">
      <x v="7"/>
    </i>
    <i r="1">
      <x v="11"/>
    </i>
    <i r="1">
      <x v="16"/>
    </i>
    <i>
      <x v="165"/>
    </i>
    <i r="1">
      <x v="1"/>
    </i>
    <i r="1">
      <x v="2"/>
    </i>
    <i r="1">
      <x v="4"/>
    </i>
    <i r="1">
      <x v="6"/>
    </i>
    <i r="1">
      <x v="13"/>
    </i>
    <i r="1">
      <x v="17"/>
    </i>
    <i r="1">
      <x v="18"/>
    </i>
    <i r="1">
      <x v="19"/>
    </i>
    <i>
      <x v="166"/>
    </i>
    <i r="1">
      <x/>
    </i>
    <i r="1">
      <x v="3"/>
    </i>
    <i r="1">
      <x v="4"/>
    </i>
    <i r="1">
      <x v="9"/>
    </i>
    <i r="1">
      <x v="11"/>
    </i>
    <i r="1">
      <x v="14"/>
    </i>
    <i r="1">
      <x v="16"/>
    </i>
    <i>
      <x v="167"/>
    </i>
    <i r="1">
      <x v="2"/>
    </i>
    <i r="1">
      <x v="14"/>
    </i>
    <i r="1">
      <x v="15"/>
    </i>
    <i>
      <x v="168"/>
    </i>
    <i r="1">
      <x/>
    </i>
    <i r="1">
      <x v="2"/>
    </i>
    <i r="1">
      <x v="3"/>
    </i>
    <i r="1">
      <x v="5"/>
    </i>
    <i r="1">
      <x v="8"/>
    </i>
    <i r="1">
      <x v="16"/>
    </i>
    <i>
      <x v="169"/>
    </i>
    <i r="1">
      <x/>
    </i>
    <i r="1">
      <x v="6"/>
    </i>
    <i r="1">
      <x v="16"/>
    </i>
    <i r="1">
      <x v="18"/>
    </i>
    <i>
      <x v="170"/>
    </i>
    <i r="1">
      <x v="2"/>
    </i>
    <i r="1">
      <x v="8"/>
    </i>
    <i r="1">
      <x v="10"/>
    </i>
    <i r="1">
      <x v="12"/>
    </i>
    <i r="1">
      <x v="14"/>
    </i>
    <i r="1">
      <x v="19"/>
    </i>
    <i>
      <x v="171"/>
    </i>
    <i r="1">
      <x v="5"/>
    </i>
    <i r="1">
      <x v="10"/>
    </i>
    <i r="1">
      <x v="13"/>
    </i>
    <i r="1">
      <x v="16"/>
    </i>
    <i r="1">
      <x v="17"/>
    </i>
    <i>
      <x v="172"/>
    </i>
    <i r="1">
      <x v="3"/>
    </i>
    <i r="1">
      <x v="7"/>
    </i>
    <i r="1">
      <x v="9"/>
    </i>
    <i r="1">
      <x v="11"/>
    </i>
    <i>
      <x v="173"/>
    </i>
    <i r="1">
      <x v="4"/>
    </i>
    <i r="1">
      <x v="17"/>
    </i>
    <i r="1">
      <x v="18"/>
    </i>
    <i>
      <x v="174"/>
    </i>
    <i r="1">
      <x v="3"/>
    </i>
    <i r="1">
      <x v="10"/>
    </i>
    <i r="1">
      <x v="13"/>
    </i>
    <i r="1">
      <x v="15"/>
    </i>
    <i>
      <x v="175"/>
    </i>
    <i r="1">
      <x v="3"/>
    </i>
    <i r="1">
      <x v="7"/>
    </i>
    <i r="1">
      <x v="10"/>
    </i>
    <i>
      <x v="176"/>
    </i>
    <i r="1">
      <x v="4"/>
    </i>
    <i r="1">
      <x v="10"/>
    </i>
    <i r="1">
      <x v="12"/>
    </i>
    <i r="1">
      <x v="13"/>
    </i>
    <i r="1">
      <x v="14"/>
    </i>
    <i r="1">
      <x v="16"/>
    </i>
    <i>
      <x v="177"/>
    </i>
    <i r="1">
      <x v="2"/>
    </i>
    <i r="1">
      <x v="4"/>
    </i>
    <i r="1">
      <x v="9"/>
    </i>
    <i r="1">
      <x v="10"/>
    </i>
    <i r="1">
      <x v="11"/>
    </i>
    <i>
      <x v="178"/>
    </i>
    <i r="1">
      <x v="1"/>
    </i>
    <i r="1">
      <x v="2"/>
    </i>
    <i r="1">
      <x v="4"/>
    </i>
    <i r="1">
      <x v="6"/>
    </i>
    <i r="1">
      <x v="10"/>
    </i>
    <i r="1">
      <x v="12"/>
    </i>
    <i r="1">
      <x v="15"/>
    </i>
    <i r="1">
      <x v="18"/>
    </i>
    <i>
      <x v="179"/>
    </i>
    <i r="1">
      <x v="3"/>
    </i>
    <i r="1">
      <x v="7"/>
    </i>
    <i r="1">
      <x v="12"/>
    </i>
    <i r="1">
      <x v="19"/>
    </i>
    <i>
      <x v="180"/>
    </i>
    <i r="1">
      <x v="4"/>
    </i>
    <i r="1">
      <x v="8"/>
    </i>
    <i>
      <x v="181"/>
    </i>
    <i r="1">
      <x v="18"/>
    </i>
    <i>
      <x v="182"/>
    </i>
    <i r="1">
      <x v="1"/>
    </i>
    <i r="1">
      <x v="6"/>
    </i>
    <i r="1">
      <x v="9"/>
    </i>
    <i>
      <x v="183"/>
    </i>
    <i r="1">
      <x/>
    </i>
    <i r="1">
      <x v="2"/>
    </i>
    <i r="1">
      <x v="3"/>
    </i>
    <i r="1">
      <x v="9"/>
    </i>
    <i r="1">
      <x v="13"/>
    </i>
    <i r="1">
      <x v="16"/>
    </i>
    <i>
      <x v="184"/>
    </i>
    <i r="1">
      <x v="1"/>
    </i>
    <i r="1">
      <x v="3"/>
    </i>
    <i r="1">
      <x v="6"/>
    </i>
    <i r="1">
      <x v="8"/>
    </i>
    <i r="1">
      <x v="9"/>
    </i>
    <i r="1">
      <x v="11"/>
    </i>
    <i r="1">
      <x v="15"/>
    </i>
    <i>
      <x v="185"/>
    </i>
    <i r="1">
      <x v="5"/>
    </i>
    <i r="1">
      <x v="8"/>
    </i>
    <i r="1">
      <x v="10"/>
    </i>
    <i r="1">
      <x v="18"/>
    </i>
    <i r="1">
      <x v="19"/>
    </i>
    <i>
      <x v="186"/>
    </i>
    <i r="1">
      <x/>
    </i>
    <i r="1">
      <x v="12"/>
    </i>
    <i>
      <x v="187"/>
    </i>
    <i r="1">
      <x v="2"/>
    </i>
    <i r="1">
      <x v="7"/>
    </i>
    <i r="1">
      <x v="10"/>
    </i>
    <i r="1">
      <x v="19"/>
    </i>
    <i>
      <x v="188"/>
    </i>
    <i r="1">
      <x v="7"/>
    </i>
    <i r="1">
      <x v="13"/>
    </i>
    <i r="1">
      <x v="15"/>
    </i>
    <i r="1">
      <x v="16"/>
    </i>
    <i>
      <x v="189"/>
    </i>
    <i r="1">
      <x v="7"/>
    </i>
    <i r="1">
      <x v="12"/>
    </i>
    <i r="1">
      <x v="19"/>
    </i>
    <i>
      <x v="190"/>
    </i>
    <i r="1">
      <x v="8"/>
    </i>
    <i r="1">
      <x v="9"/>
    </i>
    <i r="1">
      <x v="10"/>
    </i>
    <i r="1">
      <x v="14"/>
    </i>
    <i r="1">
      <x v="15"/>
    </i>
    <i r="1">
      <x v="17"/>
    </i>
    <i r="1">
      <x v="19"/>
    </i>
    <i>
      <x v="191"/>
    </i>
    <i r="1">
      <x v="6"/>
    </i>
    <i r="1">
      <x v="7"/>
    </i>
    <i r="1">
      <x v="13"/>
    </i>
    <i r="1">
      <x v="14"/>
    </i>
    <i r="1">
      <x v="19"/>
    </i>
    <i>
      <x v="192"/>
    </i>
    <i r="1">
      <x v="5"/>
    </i>
    <i r="1">
      <x v="16"/>
    </i>
    <i r="1">
      <x v="17"/>
    </i>
    <i>
      <x v="193"/>
    </i>
    <i r="1">
      <x v="6"/>
    </i>
    <i r="1">
      <x v="11"/>
    </i>
    <i>
      <x v="194"/>
    </i>
    <i r="1">
      <x v="1"/>
    </i>
    <i r="1">
      <x v="4"/>
    </i>
    <i r="1">
      <x v="19"/>
    </i>
    <i>
      <x v="195"/>
    </i>
    <i r="1">
      <x/>
    </i>
    <i r="1">
      <x v="11"/>
    </i>
    <i r="1">
      <x v="14"/>
    </i>
    <i r="1">
      <x v="15"/>
    </i>
    <i r="1">
      <x v="17"/>
    </i>
    <i r="1">
      <x v="19"/>
    </i>
    <i>
      <x v="196"/>
    </i>
    <i r="1">
      <x v="1"/>
    </i>
    <i r="1">
      <x v="2"/>
    </i>
    <i r="1">
      <x v="6"/>
    </i>
    <i r="1">
      <x v="8"/>
    </i>
    <i r="1">
      <x v="16"/>
    </i>
    <i r="1">
      <x v="17"/>
    </i>
    <i>
      <x v="197"/>
    </i>
    <i r="1">
      <x/>
    </i>
    <i r="1">
      <x v="1"/>
    </i>
    <i r="1">
      <x v="5"/>
    </i>
    <i r="1">
      <x v="9"/>
    </i>
    <i r="1">
      <x v="15"/>
    </i>
    <i>
      <x v="198"/>
    </i>
    <i r="1">
      <x/>
    </i>
    <i r="1">
      <x v="1"/>
    </i>
    <i r="1">
      <x v="5"/>
    </i>
    <i r="1">
      <x v="13"/>
    </i>
    <i r="1">
      <x v="15"/>
    </i>
    <i r="1">
      <x v="17"/>
    </i>
    <i r="1">
      <x v="18"/>
    </i>
    <i t="grand">
      <x/>
    </i>
  </rowItems>
  <colFields count="1">
    <field x="4"/>
  </colFields>
  <colItems count="6">
    <i>
      <x/>
    </i>
    <i>
      <x v="1"/>
    </i>
    <i>
      <x v="2"/>
    </i>
    <i>
      <x v="3"/>
    </i>
    <i>
      <x v="4"/>
    </i>
    <i t="grand">
      <x/>
    </i>
  </colItems>
  <dataFields count="1">
    <dataField name="Sum of QTYSOLD" fld="10" baseField="0" baseItem="0"/>
  </dataFields>
  <formats count="26">
    <format dxfId="75">
      <pivotArea outline="0" collapsedLevelsAreSubtotals="1" fieldPosition="0"/>
    </format>
    <format dxfId="74">
      <pivotArea outline="0" collapsedLevelsAreSubtotals="1" fieldPosition="0"/>
    </format>
    <format dxfId="73">
      <pivotArea field="0" type="button" dataOnly="0" labelOnly="1" outline="0" axis="axisRow" fieldPosition="0"/>
    </format>
    <format dxfId="72">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71">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70">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69">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68">
      <pivotArea dataOnly="0" labelOnly="1" fieldPosition="0">
        <references count="1">
          <reference field="4" count="0"/>
        </references>
      </pivotArea>
    </format>
    <format dxfId="67">
      <pivotArea dataOnly="0" labelOnly="1" grandCol="1" outline="0" fieldPosition="0"/>
    </format>
    <format dxfId="66">
      <pivotArea grandRow="1" outline="0" collapsedLevelsAreSubtotals="1" fieldPosition="0"/>
    </format>
    <format dxfId="65">
      <pivotArea dataOnly="0" labelOnly="1" grandRow="1" outline="0" fieldPosition="0"/>
    </format>
    <format dxfId="64">
      <pivotArea outline="0" collapsedLevelsAreSubtotals="1" fieldPosition="0"/>
    </format>
    <format dxfId="63">
      <pivotArea field="0" type="button" dataOnly="0" labelOnly="1" outline="0" axis="axisRow" fieldPosition="0"/>
    </format>
    <format dxfId="62">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1">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60">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9">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58">
      <pivotArea dataOnly="0" labelOnly="1" grandRow="1" outline="0" fieldPosition="0"/>
    </format>
    <format dxfId="57">
      <pivotArea dataOnly="0" labelOnly="1" fieldPosition="0">
        <references count="1">
          <reference field="4" count="0"/>
        </references>
      </pivotArea>
    </format>
    <format dxfId="56">
      <pivotArea dataOnly="0" labelOnly="1" grandCol="1" outline="0" fieldPosition="0"/>
    </format>
    <format dxfId="55">
      <pivotArea outline="0" collapsedLevelsAreSubtotals="1" fieldPosition="0"/>
    </format>
    <format dxfId="54">
      <pivotArea dataOnly="0" labelOnly="1" fieldPosition="0">
        <references count="1">
          <reference field="4" count="0"/>
        </references>
      </pivotArea>
    </format>
    <format dxfId="53">
      <pivotArea dataOnly="0" labelOnly="1" grandCol="1" outline="0" fieldPosition="0"/>
    </format>
    <format dxfId="52">
      <pivotArea outline="0" collapsedLevelsAreSubtotals="1" fieldPosition="0"/>
    </format>
    <format dxfId="51">
      <pivotArea dataOnly="0" labelOnly="1" fieldPosition="0">
        <references count="1">
          <reference field="4" count="0"/>
        </references>
      </pivotArea>
    </format>
    <format dxfId="50">
      <pivotArea dataOnly="0" labelOnly="1" grandCol="1" outline="0" fieldPosition="0"/>
    </format>
  </formats>
  <pivotTableStyleInfo name="PivotStyleLight16" showRowHeaders="1" showColHeaders="1" showRowStripes="0" showColStripes="0" showLastColumn="1"/>
</pivotTableDefinition>
</file>

<file path=xl/pivotTables/pivotTable1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3">
  <location ref="B4:H10" firstHeaderRow="1" firstDataRow="2" firstDataCol="1"/>
  <pivotFields count="15">
    <pivotField showAll="0"/>
    <pivotField showAll="0"/>
    <pivotField showAll="0"/>
    <pivotField axis="axisCol" showAll="0">
      <items count="6">
        <item x="2"/>
        <item x="0"/>
        <item x="3"/>
        <item x="1"/>
        <item x="4"/>
        <item t="default"/>
      </items>
    </pivotField>
    <pivotField showAll="0"/>
    <pivotField axis="axisRow" showAll="0">
      <items count="5">
        <item x="3"/>
        <item x="0"/>
        <item x="1"/>
        <item x="2"/>
        <item t="default"/>
      </items>
    </pivotField>
    <pivotField showAll="0"/>
    <pivotField showAll="0">
      <items count="4">
        <item x="2"/>
        <item x="1"/>
        <item x="0"/>
        <item t="default"/>
      </items>
    </pivotField>
    <pivotField showAll="0"/>
    <pivotField showAll="0">
      <items count="21">
        <item x="19"/>
        <item x="11"/>
        <item x="8"/>
        <item x="10"/>
        <item x="14"/>
        <item x="9"/>
        <item x="12"/>
        <item x="3"/>
        <item x="7"/>
        <item x="15"/>
        <item x="0"/>
        <item x="13"/>
        <item x="17"/>
        <item x="5"/>
        <item x="4"/>
        <item x="1"/>
        <item x="2"/>
        <item x="18"/>
        <item x="6"/>
        <item x="16"/>
        <item t="default"/>
      </items>
    </pivotField>
    <pivotField showAll="0"/>
    <pivotField dataField="1" showAll="0"/>
    <pivotField showAll="0"/>
    <pivotField showAll="0"/>
    <pivotField showAll="0"/>
  </pivotFields>
  <rowFields count="1">
    <field x="5"/>
  </rowFields>
  <rowItems count="5">
    <i>
      <x/>
    </i>
    <i>
      <x v="1"/>
    </i>
    <i>
      <x v="2"/>
    </i>
    <i>
      <x v="3"/>
    </i>
    <i t="grand">
      <x/>
    </i>
  </rowItems>
  <colFields count="1">
    <field x="3"/>
  </colFields>
  <colItems count="6">
    <i>
      <x/>
    </i>
    <i>
      <x v="1"/>
    </i>
    <i>
      <x v="2"/>
    </i>
    <i>
      <x v="3"/>
    </i>
    <i>
      <x v="4"/>
    </i>
    <i t="grand">
      <x/>
    </i>
  </colItems>
  <dataFields count="1">
    <dataField name="Sum of INV QTY" fld="11" baseField="0" baseItem="0"/>
  </dataFields>
  <formats count="14">
    <format dxfId="49">
      <pivotArea grandRow="1" outline="0" collapsedLevelsAreSubtotals="1" fieldPosition="0"/>
    </format>
    <format dxfId="48">
      <pivotArea dataOnly="0" labelOnly="1" grandCol="1" outline="0" fieldPosition="0"/>
    </format>
    <format dxfId="47">
      <pivotArea outline="0" collapsedLevelsAreSubtotals="1" fieldPosition="0"/>
    </format>
    <format dxfId="46">
      <pivotArea field="3" type="button" dataOnly="0" labelOnly="1" outline="0" axis="axisCol" fieldPosition="0"/>
    </format>
    <format dxfId="45">
      <pivotArea outline="0" collapsedLevelsAreSubtotals="1" fieldPosition="0"/>
    </format>
    <format dxfId="44">
      <pivotArea outline="0" collapsedLevelsAreSubtotals="1" fieldPosition="0"/>
    </format>
    <format dxfId="43">
      <pivotArea dataOnly="0" labelOnly="1" fieldPosition="0">
        <references count="1">
          <reference field="3" count="0"/>
        </references>
      </pivotArea>
    </format>
    <format dxfId="42">
      <pivotArea dataOnly="0" labelOnly="1" fieldPosition="0">
        <references count="1">
          <reference field="3" count="0"/>
        </references>
      </pivotArea>
    </format>
    <format dxfId="41">
      <pivotArea type="all" dataOnly="0" outline="0" fieldPosition="0"/>
    </format>
    <format dxfId="40">
      <pivotArea outline="0" collapsedLevelsAreSubtotals="1" fieldPosition="0"/>
    </format>
    <format dxfId="38">
      <pivotArea dataOnly="0" labelOnly="1" fieldPosition="0">
        <references count="1">
          <reference field="5" count="0"/>
        </references>
      </pivotArea>
    </format>
    <format dxfId="37">
      <pivotArea dataOnly="0" labelOnly="1" grandRow="1" outline="0" fieldPosition="0"/>
    </format>
    <format dxfId="35">
      <pivotArea dataOnly="0" labelOnly="1" fieldPosition="0">
        <references count="1">
          <reference field="3" count="0"/>
        </references>
      </pivotArea>
    </format>
    <format dxfId="34">
      <pivotArea dataOnly="0" labelOnly="1" grandCol="1" outline="0" fieldPosition="0"/>
    </format>
  </formats>
  <chartFormats count="10">
    <chartFormat chart="1" format="12" series="1">
      <pivotArea type="data" outline="0" fieldPosition="0">
        <references count="1">
          <reference field="3" count="1" selected="0">
            <x v="0"/>
          </reference>
        </references>
      </pivotArea>
    </chartFormat>
    <chartFormat chart="1" format="13" series="1">
      <pivotArea type="data" outline="0" fieldPosition="0">
        <references count="1">
          <reference field="3" count="1" selected="0">
            <x v="1"/>
          </reference>
        </references>
      </pivotArea>
    </chartFormat>
    <chartFormat chart="1" format="14" series="1">
      <pivotArea type="data" outline="0" fieldPosition="0">
        <references count="1">
          <reference field="3" count="1" selected="0">
            <x v="2"/>
          </reference>
        </references>
      </pivotArea>
    </chartFormat>
    <chartFormat chart="1" format="15" series="1">
      <pivotArea type="data" outline="0" fieldPosition="0">
        <references count="1">
          <reference field="3" count="1" selected="0">
            <x v="3"/>
          </reference>
        </references>
      </pivotArea>
    </chartFormat>
    <chartFormat chart="1" format="16" series="1">
      <pivotArea type="data" outline="0" fieldPosition="0">
        <references count="1">
          <reference field="3" count="1" selected="0">
            <x v="4"/>
          </reference>
        </references>
      </pivotArea>
    </chartFormat>
    <chartFormat chart="1" format="17" series="1">
      <pivotArea type="data" outline="0" fieldPosition="0">
        <references count="2">
          <reference field="4294967294" count="1" selected="0">
            <x v="0"/>
          </reference>
          <reference field="3" count="1" selected="0">
            <x v="0"/>
          </reference>
        </references>
      </pivotArea>
    </chartFormat>
    <chartFormat chart="1" format="18" series="1">
      <pivotArea type="data" outline="0" fieldPosition="0">
        <references count="2">
          <reference field="4294967294" count="1" selected="0">
            <x v="0"/>
          </reference>
          <reference field="3" count="1" selected="0">
            <x v="1"/>
          </reference>
        </references>
      </pivotArea>
    </chartFormat>
    <chartFormat chart="1" format="19" series="1">
      <pivotArea type="data" outline="0" fieldPosition="0">
        <references count="2">
          <reference field="4294967294" count="1" selected="0">
            <x v="0"/>
          </reference>
          <reference field="3" count="1" selected="0">
            <x v="2"/>
          </reference>
        </references>
      </pivotArea>
    </chartFormat>
    <chartFormat chart="1" format="20" series="1">
      <pivotArea type="data" outline="0" fieldPosition="0">
        <references count="2">
          <reference field="4294967294" count="1" selected="0">
            <x v="0"/>
          </reference>
          <reference field="3" count="1" selected="0">
            <x v="3"/>
          </reference>
        </references>
      </pivotArea>
    </chartFormat>
    <chartFormat chart="1" format="21" series="1">
      <pivotArea type="data" outline="0" fieldPosition="0">
        <references count="2">
          <reference field="4294967294" count="1" selected="0">
            <x v="0"/>
          </reference>
          <reference field="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3" fieldListSortAscending="1">
  <location ref="A3:G1100" firstHeaderRow="1" firstDataRow="2" firstDataCol="1"/>
  <pivotFields count="14">
    <pivotField axis="axisRow" showAll="0" sortType="descending">
      <items count="200">
        <item x="179"/>
        <item x="2"/>
        <item x="90"/>
        <item x="40"/>
        <item x="118"/>
        <item x="46"/>
        <item x="154"/>
        <item x="113"/>
        <item x="131"/>
        <item x="105"/>
        <item x="149"/>
        <item x="110"/>
        <item m="1" x="197"/>
        <item x="21"/>
        <item x="31"/>
        <item x="189"/>
        <item x="91"/>
        <item x="92"/>
        <item x="193"/>
        <item x="103"/>
        <item x="27"/>
        <item x="86"/>
        <item x="38"/>
        <item x="111"/>
        <item x="44"/>
        <item x="29"/>
        <item x="125"/>
        <item x="88"/>
        <item x="124"/>
        <item x="164"/>
        <item x="165"/>
        <item x="148"/>
        <item x="1"/>
        <item x="52"/>
        <item x="178"/>
        <item x="42"/>
        <item x="126"/>
        <item x="22"/>
        <item x="128"/>
        <item x="108"/>
        <item x="152"/>
        <item x="137"/>
        <item x="185"/>
        <item x="171"/>
        <item x="19"/>
        <item x="157"/>
        <item x="24"/>
        <item x="25"/>
        <item x="33"/>
        <item x="186"/>
        <item x="84"/>
        <item x="140"/>
        <item x="66"/>
        <item x="107"/>
        <item x="78"/>
        <item x="122"/>
        <item x="159"/>
        <item x="43"/>
        <item x="65"/>
        <item x="143"/>
        <item x="123"/>
        <item x="18"/>
        <item x="156"/>
        <item x="141"/>
        <item x="183"/>
        <item x="172"/>
        <item x="136"/>
        <item x="12"/>
        <item x="138"/>
        <item x="94"/>
        <item x="74"/>
        <item x="162"/>
        <item x="114"/>
        <item x="10"/>
        <item x="16"/>
        <item x="32"/>
        <item x="61"/>
        <item x="5"/>
        <item x="95"/>
        <item x="101"/>
        <item x="169"/>
        <item x="73"/>
        <item x="82"/>
        <item x="49"/>
        <item x="26"/>
        <item x="34"/>
        <item x="112"/>
        <item x="6"/>
        <item x="163"/>
        <item x="176"/>
        <item x="56"/>
        <item x="139"/>
        <item x="153"/>
        <item x="102"/>
        <item x="17"/>
        <item x="41"/>
        <item x="195"/>
        <item x="146"/>
        <item x="196"/>
        <item x="50"/>
        <item x="167"/>
        <item x="68"/>
        <item x="35"/>
        <item x="182"/>
        <item x="36"/>
        <item x="0"/>
        <item x="48"/>
        <item x="170"/>
        <item x="81"/>
        <item x="15"/>
        <item x="77"/>
        <item x="190"/>
        <item x="104"/>
        <item x="39"/>
        <item x="20"/>
        <item x="134"/>
        <item x="75"/>
        <item x="13"/>
        <item x="79"/>
        <item x="116"/>
        <item x="158"/>
        <item x="150"/>
        <item x="93"/>
        <item x="60"/>
        <item x="100"/>
        <item x="28"/>
        <item x="132"/>
        <item m="1" x="198"/>
        <item x="69"/>
        <item x="166"/>
        <item x="161"/>
        <item x="83"/>
        <item x="117"/>
        <item x="11"/>
        <item x="70"/>
        <item x="181"/>
        <item x="184"/>
        <item x="9"/>
        <item x="177"/>
        <item x="62"/>
        <item x="191"/>
        <item x="155"/>
        <item x="168"/>
        <item x="58"/>
        <item x="174"/>
        <item x="135"/>
        <item x="51"/>
        <item x="173"/>
        <item x="8"/>
        <item x="89"/>
        <item x="130"/>
        <item x="99"/>
        <item x="120"/>
        <item x="106"/>
        <item x="80"/>
        <item x="147"/>
        <item x="129"/>
        <item x="96"/>
        <item x="67"/>
        <item x="144"/>
        <item x="4"/>
        <item x="30"/>
        <item x="188"/>
        <item x="37"/>
        <item x="160"/>
        <item x="55"/>
        <item x="127"/>
        <item x="64"/>
        <item x="76"/>
        <item x="3"/>
        <item x="57"/>
        <item x="175"/>
        <item x="7"/>
        <item x="53"/>
        <item x="23"/>
        <item x="145"/>
        <item x="45"/>
        <item x="133"/>
        <item x="14"/>
        <item x="98"/>
        <item x="194"/>
        <item x="187"/>
        <item x="180"/>
        <item x="142"/>
        <item x="119"/>
        <item x="59"/>
        <item x="151"/>
        <item x="97"/>
        <item x="87"/>
        <item x="115"/>
        <item x="85"/>
        <item x="54"/>
        <item x="63"/>
        <item x="109"/>
        <item x="192"/>
        <item x="121"/>
        <item x="72"/>
        <item x="71"/>
        <item x="47"/>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Col" showAll="0">
      <items count="6">
        <item x="1"/>
        <item x="2"/>
        <item x="4"/>
        <item x="3"/>
        <item x="0"/>
        <item t="default"/>
      </items>
    </pivotField>
    <pivotField axis="axisRow" showAll="0">
      <items count="21">
        <item x="13"/>
        <item x="16"/>
        <item x="9"/>
        <item x="4"/>
        <item x="0"/>
        <item x="2"/>
        <item x="3"/>
        <item x="14"/>
        <item x="12"/>
        <item x="10"/>
        <item x="8"/>
        <item x="18"/>
        <item x="7"/>
        <item x="11"/>
        <item x="5"/>
        <item x="1"/>
        <item x="6"/>
        <item x="15"/>
        <item x="17"/>
        <item x="19"/>
        <item t="default"/>
      </items>
    </pivotField>
    <pivotField showAll="0"/>
    <pivotField showAll="0"/>
    <pivotField showAll="0"/>
    <pivotField showAll="0"/>
    <pivotField showAll="0"/>
    <pivotField numFmtId="1" showAll="0"/>
    <pivotField dataField="1" numFmtId="1" showAll="0"/>
    <pivotField showAll="0"/>
  </pivotFields>
  <rowFields count="2">
    <field x="0"/>
    <field x="5"/>
  </rowFields>
  <rowItems count="1096">
    <i>
      <x v="139"/>
    </i>
    <i r="1">
      <x/>
    </i>
    <i r="1">
      <x v="2"/>
    </i>
    <i r="1">
      <x v="7"/>
    </i>
    <i r="1">
      <x v="9"/>
    </i>
    <i r="1">
      <x v="11"/>
    </i>
    <i r="1">
      <x v="15"/>
    </i>
    <i r="1">
      <x v="16"/>
    </i>
    <i r="1">
      <x v="17"/>
    </i>
    <i>
      <x v="116"/>
    </i>
    <i r="1">
      <x v="3"/>
    </i>
    <i r="1">
      <x v="4"/>
    </i>
    <i r="1">
      <x v="5"/>
    </i>
    <i r="1">
      <x v="7"/>
    </i>
    <i r="1">
      <x v="11"/>
    </i>
    <i r="1">
      <x v="12"/>
    </i>
    <i r="1">
      <x v="15"/>
    </i>
    <i r="1">
      <x v="17"/>
    </i>
    <i r="1">
      <x v="18"/>
    </i>
    <i r="1">
      <x v="19"/>
    </i>
    <i>
      <x v="168"/>
    </i>
    <i r="1">
      <x/>
    </i>
    <i r="1">
      <x v="2"/>
    </i>
    <i r="1">
      <x v="3"/>
    </i>
    <i r="1">
      <x v="5"/>
    </i>
    <i r="1">
      <x v="8"/>
    </i>
    <i r="1">
      <x v="16"/>
    </i>
    <i>
      <x v="198"/>
    </i>
    <i r="1">
      <x/>
    </i>
    <i r="1">
      <x v="1"/>
    </i>
    <i r="1">
      <x v="5"/>
    </i>
    <i r="1">
      <x v="13"/>
    </i>
    <i r="1">
      <x v="15"/>
    </i>
    <i r="1">
      <x v="17"/>
    </i>
    <i r="1">
      <x v="18"/>
    </i>
    <i>
      <x v="32"/>
    </i>
    <i r="1">
      <x v="5"/>
    </i>
    <i r="1">
      <x v="8"/>
    </i>
    <i r="1">
      <x v="9"/>
    </i>
    <i r="1">
      <x v="12"/>
    </i>
    <i r="1">
      <x v="13"/>
    </i>
    <i r="1">
      <x v="14"/>
    </i>
    <i r="1">
      <x v="15"/>
    </i>
    <i r="1">
      <x v="17"/>
    </i>
    <i>
      <x v="85"/>
    </i>
    <i r="1">
      <x/>
    </i>
    <i r="1">
      <x v="1"/>
    </i>
    <i r="1">
      <x v="2"/>
    </i>
    <i r="1">
      <x v="4"/>
    </i>
    <i r="1">
      <x v="8"/>
    </i>
    <i r="1">
      <x v="9"/>
    </i>
    <i r="1">
      <x v="12"/>
    </i>
    <i r="1">
      <x v="17"/>
    </i>
    <i>
      <x v="86"/>
    </i>
    <i r="1">
      <x v="2"/>
    </i>
    <i r="1">
      <x v="5"/>
    </i>
    <i r="1">
      <x v="7"/>
    </i>
    <i r="1">
      <x v="11"/>
    </i>
    <i r="1">
      <x v="12"/>
    </i>
    <i r="1">
      <x v="16"/>
    </i>
    <i r="1">
      <x v="17"/>
    </i>
    <i>
      <x v="183"/>
    </i>
    <i r="1">
      <x/>
    </i>
    <i r="1">
      <x v="2"/>
    </i>
    <i r="1">
      <x v="3"/>
    </i>
    <i r="1">
      <x v="9"/>
    </i>
    <i r="1">
      <x v="13"/>
    </i>
    <i r="1">
      <x v="16"/>
    </i>
    <i>
      <x v="196"/>
    </i>
    <i r="1">
      <x v="1"/>
    </i>
    <i r="1">
      <x v="2"/>
    </i>
    <i r="1">
      <x v="6"/>
    </i>
    <i r="1">
      <x v="8"/>
    </i>
    <i r="1">
      <x v="16"/>
    </i>
    <i r="1">
      <x v="17"/>
    </i>
    <i>
      <x v="104"/>
    </i>
    <i r="1">
      <x v="1"/>
    </i>
    <i r="1">
      <x v="2"/>
    </i>
    <i r="1">
      <x v="3"/>
    </i>
    <i r="1">
      <x v="5"/>
    </i>
    <i r="1">
      <x v="8"/>
    </i>
    <i r="1">
      <x v="10"/>
    </i>
    <i r="1">
      <x v="11"/>
    </i>
    <i r="1">
      <x v="18"/>
    </i>
    <i>
      <x v="126"/>
    </i>
    <i r="1">
      <x/>
    </i>
    <i r="1">
      <x v="2"/>
    </i>
    <i r="1">
      <x v="12"/>
    </i>
    <i r="1">
      <x v="13"/>
    </i>
    <i r="1">
      <x v="14"/>
    </i>
    <i r="1">
      <x v="15"/>
    </i>
    <i r="1">
      <x v="16"/>
    </i>
    <i r="1">
      <x v="17"/>
    </i>
    <i r="1">
      <x v="18"/>
    </i>
    <i>
      <x v="109"/>
    </i>
    <i r="1">
      <x v="1"/>
    </i>
    <i r="1">
      <x v="3"/>
    </i>
    <i r="1">
      <x v="4"/>
    </i>
    <i r="1">
      <x v="8"/>
    </i>
    <i r="1">
      <x v="10"/>
    </i>
    <i r="1">
      <x v="12"/>
    </i>
    <i r="1">
      <x v="13"/>
    </i>
    <i r="1">
      <x v="14"/>
    </i>
    <i r="1">
      <x v="19"/>
    </i>
    <i>
      <x v="146"/>
    </i>
    <i r="1">
      <x/>
    </i>
    <i r="1">
      <x v="1"/>
    </i>
    <i r="1">
      <x v="5"/>
    </i>
    <i r="1">
      <x v="8"/>
    </i>
    <i r="1">
      <x v="9"/>
    </i>
    <i r="1">
      <x v="13"/>
    </i>
    <i>
      <x v="54"/>
    </i>
    <i r="1">
      <x/>
    </i>
    <i r="1">
      <x v="1"/>
    </i>
    <i r="1">
      <x v="4"/>
    </i>
    <i r="1">
      <x v="7"/>
    </i>
    <i r="1">
      <x v="8"/>
    </i>
    <i r="1">
      <x v="10"/>
    </i>
    <i r="1">
      <x v="12"/>
    </i>
    <i r="1">
      <x v="13"/>
    </i>
    <i r="1">
      <x v="19"/>
    </i>
    <i>
      <x v="27"/>
    </i>
    <i r="1">
      <x v="3"/>
    </i>
    <i r="1">
      <x v="4"/>
    </i>
    <i r="1">
      <x v="5"/>
    </i>
    <i r="1">
      <x v="16"/>
    </i>
    <i r="1">
      <x v="17"/>
    </i>
    <i>
      <x v="92"/>
    </i>
    <i r="1">
      <x v="3"/>
    </i>
    <i r="1">
      <x v="10"/>
    </i>
    <i r="1">
      <x v="11"/>
    </i>
    <i r="1">
      <x v="13"/>
    </i>
    <i r="1">
      <x v="15"/>
    </i>
    <i r="1">
      <x v="17"/>
    </i>
    <i>
      <x v="190"/>
    </i>
    <i r="1">
      <x v="8"/>
    </i>
    <i r="1">
      <x v="9"/>
    </i>
    <i r="1">
      <x v="10"/>
    </i>
    <i r="1">
      <x v="14"/>
    </i>
    <i r="1">
      <x v="15"/>
    </i>
    <i r="1">
      <x v="17"/>
    </i>
    <i r="1">
      <x v="19"/>
    </i>
    <i>
      <x v="6"/>
    </i>
    <i r="1">
      <x v="8"/>
    </i>
    <i r="1">
      <x v="9"/>
    </i>
    <i r="1">
      <x v="13"/>
    </i>
    <i r="1">
      <x v="15"/>
    </i>
    <i r="1">
      <x v="16"/>
    </i>
    <i>
      <x v="14"/>
    </i>
    <i r="1">
      <x/>
    </i>
    <i r="1">
      <x v="1"/>
    </i>
    <i r="1">
      <x v="2"/>
    </i>
    <i r="1">
      <x v="3"/>
    </i>
    <i r="1">
      <x v="14"/>
    </i>
    <i>
      <x v="5"/>
    </i>
    <i r="1">
      <x v="6"/>
    </i>
    <i r="1">
      <x v="7"/>
    </i>
    <i r="1">
      <x v="12"/>
    </i>
    <i r="1">
      <x v="14"/>
    </i>
    <i r="1">
      <x v="15"/>
    </i>
    <i r="1">
      <x v="16"/>
    </i>
    <i>
      <x v="73"/>
    </i>
    <i r="1">
      <x v="2"/>
    </i>
    <i r="1">
      <x v="5"/>
    </i>
    <i r="1">
      <x v="7"/>
    </i>
    <i r="1">
      <x v="11"/>
    </i>
    <i r="1">
      <x v="17"/>
    </i>
    <i>
      <x v="51"/>
    </i>
    <i r="1">
      <x v="1"/>
    </i>
    <i r="1">
      <x v="7"/>
    </i>
    <i r="1">
      <x v="9"/>
    </i>
    <i r="1">
      <x v="12"/>
    </i>
    <i r="1">
      <x v="13"/>
    </i>
    <i r="1">
      <x v="15"/>
    </i>
    <i r="1">
      <x v="16"/>
    </i>
    <i r="1">
      <x v="19"/>
    </i>
    <i>
      <x v="44"/>
    </i>
    <i r="1">
      <x v="2"/>
    </i>
    <i r="1">
      <x v="3"/>
    </i>
    <i r="1">
      <x v="5"/>
    </i>
    <i r="1">
      <x v="7"/>
    </i>
    <i>
      <x v="40"/>
    </i>
    <i r="1">
      <x v="8"/>
    </i>
    <i r="1">
      <x v="12"/>
    </i>
    <i r="1">
      <x v="16"/>
    </i>
    <i r="1">
      <x v="18"/>
    </i>
    <i>
      <x v="57"/>
    </i>
    <i r="1">
      <x v="1"/>
    </i>
    <i r="1">
      <x v="2"/>
    </i>
    <i r="1">
      <x v="4"/>
    </i>
    <i r="1">
      <x v="5"/>
    </i>
    <i r="1">
      <x v="8"/>
    </i>
    <i r="1">
      <x v="12"/>
    </i>
    <i r="1">
      <x v="17"/>
    </i>
    <i>
      <x v="114"/>
    </i>
    <i r="1">
      <x v="3"/>
    </i>
    <i r="1">
      <x v="4"/>
    </i>
    <i r="1">
      <x v="6"/>
    </i>
    <i r="1">
      <x v="8"/>
    </i>
    <i r="1">
      <x v="11"/>
    </i>
    <i r="1">
      <x v="15"/>
    </i>
    <i r="1">
      <x v="16"/>
    </i>
    <i>
      <x v="166"/>
    </i>
    <i r="1">
      <x/>
    </i>
    <i r="1">
      <x v="3"/>
    </i>
    <i r="1">
      <x v="4"/>
    </i>
    <i r="1">
      <x v="9"/>
    </i>
    <i r="1">
      <x v="11"/>
    </i>
    <i r="1">
      <x v="14"/>
    </i>
    <i r="1">
      <x v="16"/>
    </i>
    <i>
      <x v="101"/>
    </i>
    <i r="1">
      <x v="1"/>
    </i>
    <i r="1">
      <x v="4"/>
    </i>
    <i r="1">
      <x v="9"/>
    </i>
    <i r="1">
      <x v="13"/>
    </i>
    <i r="1">
      <x v="15"/>
    </i>
    <i r="1">
      <x v="16"/>
    </i>
    <i r="1">
      <x v="18"/>
    </i>
    <i r="1">
      <x v="19"/>
    </i>
    <i>
      <x v="76"/>
    </i>
    <i r="1">
      <x/>
    </i>
    <i r="1">
      <x v="1"/>
    </i>
    <i r="1">
      <x v="3"/>
    </i>
    <i r="1">
      <x v="7"/>
    </i>
    <i r="1">
      <x v="16"/>
    </i>
    <i r="1">
      <x v="18"/>
    </i>
    <i>
      <x v="21"/>
    </i>
    <i r="1">
      <x v="2"/>
    </i>
    <i r="1">
      <x v="6"/>
    </i>
    <i r="1">
      <x v="11"/>
    </i>
    <i r="1">
      <x v="15"/>
    </i>
    <i r="1">
      <x v="17"/>
    </i>
    <i r="1">
      <x v="18"/>
    </i>
    <i>
      <x v="53"/>
    </i>
    <i r="1">
      <x v="1"/>
    </i>
    <i r="1">
      <x v="2"/>
    </i>
    <i r="1">
      <x v="5"/>
    </i>
    <i r="1">
      <x v="10"/>
    </i>
    <i r="1">
      <x v="14"/>
    </i>
    <i r="1">
      <x v="17"/>
    </i>
    <i r="1">
      <x v="19"/>
    </i>
    <i>
      <x v="145"/>
    </i>
    <i r="1">
      <x v="8"/>
    </i>
    <i r="1">
      <x v="11"/>
    </i>
    <i r="1">
      <x v="16"/>
    </i>
    <i r="1">
      <x v="19"/>
    </i>
    <i>
      <x v="70"/>
    </i>
    <i r="1">
      <x/>
    </i>
    <i r="1">
      <x v="3"/>
    </i>
    <i r="1">
      <x v="7"/>
    </i>
    <i r="1">
      <x v="16"/>
    </i>
    <i r="1">
      <x v="18"/>
    </i>
    <i>
      <x v="106"/>
    </i>
    <i r="1">
      <x v="1"/>
    </i>
    <i r="1">
      <x v="7"/>
    </i>
    <i r="1">
      <x v="8"/>
    </i>
    <i r="1">
      <x v="9"/>
    </i>
    <i r="1">
      <x v="14"/>
    </i>
    <i>
      <x v="148"/>
    </i>
    <i r="1">
      <x v="3"/>
    </i>
    <i r="1">
      <x v="9"/>
    </i>
    <i r="1">
      <x v="12"/>
    </i>
    <i r="1">
      <x v="14"/>
    </i>
    <i r="1">
      <x v="16"/>
    </i>
    <i>
      <x v="149"/>
    </i>
    <i r="1">
      <x v="1"/>
    </i>
    <i r="1">
      <x v="2"/>
    </i>
    <i r="1">
      <x v="5"/>
    </i>
    <i r="1">
      <x v="6"/>
    </i>
    <i r="1">
      <x v="10"/>
    </i>
    <i r="1">
      <x v="11"/>
    </i>
    <i>
      <x v="171"/>
    </i>
    <i r="1">
      <x v="5"/>
    </i>
    <i r="1">
      <x v="10"/>
    </i>
    <i r="1">
      <x v="13"/>
    </i>
    <i r="1">
      <x v="16"/>
    </i>
    <i r="1">
      <x v="17"/>
    </i>
    <i>
      <x v="115"/>
    </i>
    <i r="1">
      <x/>
    </i>
    <i r="1">
      <x v="2"/>
    </i>
    <i r="1">
      <x v="3"/>
    </i>
    <i r="1">
      <x v="7"/>
    </i>
    <i r="1">
      <x v="12"/>
    </i>
    <i r="1">
      <x v="16"/>
    </i>
    <i r="1">
      <x v="19"/>
    </i>
    <i>
      <x v="161"/>
    </i>
    <i r="1">
      <x v="2"/>
    </i>
    <i r="1">
      <x v="10"/>
    </i>
    <i r="1">
      <x v="14"/>
    </i>
    <i r="1">
      <x v="16"/>
    </i>
    <i r="1">
      <x v="18"/>
    </i>
    <i r="1">
      <x v="19"/>
    </i>
    <i>
      <x v="94"/>
    </i>
    <i r="1">
      <x/>
    </i>
    <i r="1">
      <x v="9"/>
    </i>
    <i r="1">
      <x v="11"/>
    </i>
    <i r="1">
      <x v="15"/>
    </i>
    <i>
      <x v="165"/>
    </i>
    <i r="1">
      <x v="1"/>
    </i>
    <i r="1">
      <x v="2"/>
    </i>
    <i r="1">
      <x v="4"/>
    </i>
    <i r="1">
      <x v="6"/>
    </i>
    <i r="1">
      <x v="13"/>
    </i>
    <i r="1">
      <x v="17"/>
    </i>
    <i r="1">
      <x v="18"/>
    </i>
    <i r="1">
      <x v="19"/>
    </i>
    <i>
      <x v="49"/>
    </i>
    <i r="1">
      <x/>
    </i>
    <i r="1">
      <x v="10"/>
    </i>
    <i r="1">
      <x v="16"/>
    </i>
    <i r="1">
      <x v="19"/>
    </i>
    <i>
      <x v="133"/>
    </i>
    <i r="1">
      <x/>
    </i>
    <i r="1">
      <x v="2"/>
    </i>
    <i r="1">
      <x v="9"/>
    </i>
    <i r="1">
      <x v="16"/>
    </i>
    <i>
      <x v="131"/>
    </i>
    <i r="1">
      <x/>
    </i>
    <i r="1">
      <x v="4"/>
    </i>
    <i r="1">
      <x v="7"/>
    </i>
    <i r="1">
      <x v="8"/>
    </i>
    <i r="1">
      <x v="12"/>
    </i>
    <i r="1">
      <x v="16"/>
    </i>
    <i r="1">
      <x v="17"/>
    </i>
    <i r="1">
      <x v="19"/>
    </i>
    <i>
      <x v="74"/>
    </i>
    <i r="1">
      <x v="1"/>
    </i>
    <i r="1">
      <x v="5"/>
    </i>
    <i r="1">
      <x v="8"/>
    </i>
    <i r="1">
      <x v="13"/>
    </i>
    <i>
      <x v="22"/>
    </i>
    <i r="1">
      <x v="3"/>
    </i>
    <i r="1">
      <x v="11"/>
    </i>
    <i r="1">
      <x v="12"/>
    </i>
    <i r="1">
      <x v="13"/>
    </i>
    <i>
      <x v="91"/>
    </i>
    <i r="1">
      <x/>
    </i>
    <i r="1">
      <x v="4"/>
    </i>
    <i r="1">
      <x v="5"/>
    </i>
    <i r="1">
      <x v="6"/>
    </i>
    <i r="1">
      <x v="7"/>
    </i>
    <i r="1">
      <x v="11"/>
    </i>
    <i r="1">
      <x v="17"/>
    </i>
    <i>
      <x v="178"/>
    </i>
    <i r="1">
      <x v="1"/>
    </i>
    <i r="1">
      <x v="2"/>
    </i>
    <i r="1">
      <x v="4"/>
    </i>
    <i r="1">
      <x v="6"/>
    </i>
    <i r="1">
      <x v="10"/>
    </i>
    <i r="1">
      <x v="12"/>
    </i>
    <i r="1">
      <x v="15"/>
    </i>
    <i r="1">
      <x v="18"/>
    </i>
    <i>
      <x v="45"/>
    </i>
    <i r="1">
      <x/>
    </i>
    <i r="1">
      <x v="2"/>
    </i>
    <i r="1">
      <x v="9"/>
    </i>
    <i r="1">
      <x v="11"/>
    </i>
    <i r="1">
      <x v="14"/>
    </i>
    <i>
      <x v="35"/>
    </i>
    <i r="1">
      <x v="1"/>
    </i>
    <i r="1">
      <x v="2"/>
    </i>
    <i r="1">
      <x v="7"/>
    </i>
    <i r="1">
      <x v="10"/>
    </i>
    <i r="1">
      <x v="16"/>
    </i>
    <i r="1">
      <x v="18"/>
    </i>
    <i>
      <x v="66"/>
    </i>
    <i r="1">
      <x v="4"/>
    </i>
    <i r="1">
      <x v="5"/>
    </i>
    <i r="1">
      <x v="7"/>
    </i>
    <i r="1">
      <x v="11"/>
    </i>
    <i r="1">
      <x v="13"/>
    </i>
    <i>
      <x v="58"/>
    </i>
    <i r="1">
      <x v="2"/>
    </i>
    <i r="1">
      <x v="3"/>
    </i>
    <i r="1">
      <x v="4"/>
    </i>
    <i r="1">
      <x v="9"/>
    </i>
    <i r="1">
      <x v="18"/>
    </i>
    <i>
      <x v="110"/>
    </i>
    <i r="1">
      <x/>
    </i>
    <i r="1">
      <x v="8"/>
    </i>
    <i r="1">
      <x v="9"/>
    </i>
    <i r="1">
      <x v="10"/>
    </i>
    <i r="1">
      <x v="14"/>
    </i>
    <i>
      <x v="177"/>
    </i>
    <i r="1">
      <x v="2"/>
    </i>
    <i r="1">
      <x v="4"/>
    </i>
    <i r="1">
      <x v="9"/>
    </i>
    <i r="1">
      <x v="10"/>
    </i>
    <i r="1">
      <x v="11"/>
    </i>
    <i>
      <x v="153"/>
    </i>
    <i r="1">
      <x v="1"/>
    </i>
    <i r="1">
      <x v="4"/>
    </i>
    <i r="1">
      <x v="5"/>
    </i>
    <i r="1">
      <x v="6"/>
    </i>
    <i r="1">
      <x v="9"/>
    </i>
    <i r="1">
      <x v="10"/>
    </i>
    <i r="1">
      <x v="14"/>
    </i>
    <i r="1">
      <x v="17"/>
    </i>
    <i>
      <x v="20"/>
    </i>
    <i r="1">
      <x v="1"/>
    </i>
    <i r="1">
      <x v="5"/>
    </i>
    <i r="1">
      <x v="10"/>
    </i>
    <i r="1">
      <x v="13"/>
    </i>
    <i r="1">
      <x v="16"/>
    </i>
    <i r="1">
      <x v="17"/>
    </i>
    <i r="1">
      <x v="18"/>
    </i>
    <i>
      <x v="75"/>
    </i>
    <i r="1">
      <x v="3"/>
    </i>
    <i r="1">
      <x v="7"/>
    </i>
    <i r="1">
      <x v="11"/>
    </i>
    <i r="1">
      <x v="13"/>
    </i>
    <i r="1">
      <x v="16"/>
    </i>
    <i>
      <x v="122"/>
    </i>
    <i r="1">
      <x v="1"/>
    </i>
    <i r="1">
      <x v="9"/>
    </i>
    <i r="1">
      <x v="14"/>
    </i>
    <i r="1">
      <x v="16"/>
    </i>
    <i r="1">
      <x v="17"/>
    </i>
    <i>
      <x v="197"/>
    </i>
    <i r="1">
      <x/>
    </i>
    <i r="1">
      <x v="1"/>
    </i>
    <i r="1">
      <x v="5"/>
    </i>
    <i r="1">
      <x v="9"/>
    </i>
    <i r="1">
      <x v="15"/>
    </i>
    <i>
      <x v="156"/>
    </i>
    <i r="1">
      <x/>
    </i>
    <i r="1">
      <x v="5"/>
    </i>
    <i r="1">
      <x v="13"/>
    </i>
    <i r="1">
      <x v="17"/>
    </i>
    <i r="1">
      <x v="18"/>
    </i>
    <i>
      <x v="172"/>
    </i>
    <i r="1">
      <x v="3"/>
    </i>
    <i r="1">
      <x v="7"/>
    </i>
    <i r="1">
      <x v="9"/>
    </i>
    <i r="1">
      <x v="11"/>
    </i>
    <i>
      <x v="26"/>
    </i>
    <i r="1">
      <x v="2"/>
    </i>
    <i r="1">
      <x v="3"/>
    </i>
    <i r="1">
      <x v="4"/>
    </i>
    <i r="1">
      <x v="6"/>
    </i>
    <i r="1">
      <x v="12"/>
    </i>
    <i r="1">
      <x v="17"/>
    </i>
    <i>
      <x v="128"/>
    </i>
    <i r="1">
      <x v="3"/>
    </i>
    <i r="1">
      <x v="5"/>
    </i>
    <i r="1">
      <x v="8"/>
    </i>
    <i r="1">
      <x v="18"/>
    </i>
    <i>
      <x v="17"/>
    </i>
    <i r="1">
      <x v="4"/>
    </i>
    <i r="1">
      <x v="8"/>
    </i>
    <i r="1">
      <x v="11"/>
    </i>
    <i r="1">
      <x v="13"/>
    </i>
    <i r="1">
      <x v="14"/>
    </i>
    <i r="1">
      <x v="15"/>
    </i>
    <i r="1">
      <x v="18"/>
    </i>
    <i r="1">
      <x v="19"/>
    </i>
    <i>
      <x v="108"/>
    </i>
    <i r="1">
      <x v="4"/>
    </i>
    <i r="1">
      <x v="8"/>
    </i>
    <i r="1">
      <x v="14"/>
    </i>
    <i r="1">
      <x v="17"/>
    </i>
    <i>
      <x v="136"/>
    </i>
    <i r="1">
      <x v="6"/>
    </i>
    <i r="1">
      <x v="9"/>
    </i>
    <i r="1">
      <x v="13"/>
    </i>
    <i r="1">
      <x v="18"/>
    </i>
    <i>
      <x v="33"/>
    </i>
    <i r="1">
      <x/>
    </i>
    <i r="1">
      <x v="2"/>
    </i>
    <i r="1">
      <x v="3"/>
    </i>
    <i r="1">
      <x v="9"/>
    </i>
    <i r="1">
      <x v="10"/>
    </i>
    <i r="1">
      <x v="12"/>
    </i>
    <i r="1">
      <x v="18"/>
    </i>
    <i>
      <x v="60"/>
    </i>
    <i r="1">
      <x v="2"/>
    </i>
    <i r="1">
      <x v="4"/>
    </i>
    <i r="1">
      <x v="9"/>
    </i>
    <i r="1">
      <x v="19"/>
    </i>
    <i>
      <x v="19"/>
    </i>
    <i r="1">
      <x v="1"/>
    </i>
    <i r="1">
      <x v="2"/>
    </i>
    <i r="1">
      <x v="3"/>
    </i>
    <i r="1">
      <x v="13"/>
    </i>
    <i r="1">
      <x v="18"/>
    </i>
    <i>
      <x v="96"/>
    </i>
    <i r="1">
      <x v="2"/>
    </i>
    <i r="1">
      <x v="3"/>
    </i>
    <i r="1">
      <x v="11"/>
    </i>
    <i>
      <x v="80"/>
    </i>
    <i r="1">
      <x v="2"/>
    </i>
    <i r="1">
      <x v="3"/>
    </i>
    <i r="1">
      <x v="11"/>
    </i>
    <i r="1">
      <x v="17"/>
    </i>
    <i>
      <x v="157"/>
    </i>
    <i r="1">
      <x v="6"/>
    </i>
    <i r="1">
      <x v="9"/>
    </i>
    <i r="1">
      <x v="11"/>
    </i>
    <i r="1">
      <x v="15"/>
    </i>
    <i r="1">
      <x v="18"/>
    </i>
    <i>
      <x v="152"/>
    </i>
    <i r="1">
      <x/>
    </i>
    <i r="1">
      <x v="13"/>
    </i>
    <i r="1">
      <x v="15"/>
    </i>
    <i r="1">
      <x v="16"/>
    </i>
    <i r="1">
      <x v="17"/>
    </i>
    <i r="1">
      <x v="19"/>
    </i>
    <i>
      <x v="52"/>
    </i>
    <i r="1">
      <x/>
    </i>
    <i r="1">
      <x v="2"/>
    </i>
    <i r="1">
      <x v="6"/>
    </i>
    <i r="1">
      <x v="8"/>
    </i>
    <i r="1">
      <x v="9"/>
    </i>
    <i r="1">
      <x v="19"/>
    </i>
    <i>
      <x v="163"/>
    </i>
    <i r="1">
      <x/>
    </i>
    <i r="1">
      <x v="4"/>
    </i>
    <i r="1">
      <x v="8"/>
    </i>
    <i r="1">
      <x v="11"/>
    </i>
    <i r="1">
      <x v="18"/>
    </i>
    <i r="1">
      <x v="19"/>
    </i>
    <i>
      <x v="175"/>
    </i>
    <i r="1">
      <x v="3"/>
    </i>
    <i r="1">
      <x v="7"/>
    </i>
    <i r="1">
      <x v="10"/>
    </i>
    <i>
      <x v="16"/>
    </i>
    <i r="1">
      <x v="2"/>
    </i>
    <i r="1">
      <x v="11"/>
    </i>
    <i r="1">
      <x v="14"/>
    </i>
    <i r="1">
      <x v="15"/>
    </i>
    <i r="1">
      <x v="19"/>
    </i>
    <i>
      <x v="88"/>
    </i>
    <i r="1">
      <x v="7"/>
    </i>
    <i r="1">
      <x v="9"/>
    </i>
    <i r="1">
      <x v="15"/>
    </i>
    <i r="1">
      <x v="19"/>
    </i>
    <i>
      <x v="31"/>
    </i>
    <i r="1">
      <x/>
    </i>
    <i r="1">
      <x v="3"/>
    </i>
    <i r="1">
      <x v="6"/>
    </i>
    <i r="1">
      <x v="15"/>
    </i>
    <i>
      <x v="162"/>
    </i>
    <i r="1">
      <x v="4"/>
    </i>
    <i r="1">
      <x v="8"/>
    </i>
    <i r="1">
      <x v="11"/>
    </i>
    <i r="1">
      <x v="15"/>
    </i>
    <i>
      <x v="64"/>
    </i>
    <i r="1">
      <x v="3"/>
    </i>
    <i r="1">
      <x v="8"/>
    </i>
    <i r="1">
      <x v="11"/>
    </i>
    <i r="1">
      <x v="13"/>
    </i>
    <i r="1">
      <x v="18"/>
    </i>
    <i>
      <x v="192"/>
    </i>
    <i r="1">
      <x v="5"/>
    </i>
    <i r="1">
      <x v="16"/>
    </i>
    <i r="1">
      <x v="17"/>
    </i>
    <i>
      <x v="170"/>
    </i>
    <i r="1">
      <x v="2"/>
    </i>
    <i r="1">
      <x v="8"/>
    </i>
    <i r="1">
      <x v="10"/>
    </i>
    <i r="1">
      <x v="12"/>
    </i>
    <i r="1">
      <x v="14"/>
    </i>
    <i r="1">
      <x v="19"/>
    </i>
    <i>
      <x v="125"/>
    </i>
    <i r="1">
      <x/>
    </i>
    <i r="1">
      <x v="1"/>
    </i>
    <i r="1">
      <x v="9"/>
    </i>
    <i r="1">
      <x v="14"/>
    </i>
    <i r="1">
      <x v="17"/>
    </i>
    <i r="1">
      <x v="18"/>
    </i>
    <i>
      <x v="79"/>
    </i>
    <i r="1">
      <x v="1"/>
    </i>
    <i r="1">
      <x v="2"/>
    </i>
    <i r="1">
      <x v="6"/>
    </i>
    <i r="1">
      <x v="8"/>
    </i>
    <i r="1">
      <x v="16"/>
    </i>
    <i r="1">
      <x v="18"/>
    </i>
    <i>
      <x v="24"/>
    </i>
    <i r="1">
      <x v="2"/>
    </i>
    <i r="1">
      <x v="14"/>
    </i>
    <i r="1">
      <x v="15"/>
    </i>
    <i r="1">
      <x v="17"/>
    </i>
    <i>
      <x v="154"/>
    </i>
    <i r="1">
      <x v="9"/>
    </i>
    <i r="1">
      <x v="14"/>
    </i>
    <i r="1">
      <x v="17"/>
    </i>
    <i>
      <x v="119"/>
    </i>
    <i r="1">
      <x v="3"/>
    </i>
    <i r="1">
      <x v="11"/>
    </i>
    <i r="1">
      <x v="14"/>
    </i>
    <i>
      <x v="176"/>
    </i>
    <i r="1">
      <x v="4"/>
    </i>
    <i r="1">
      <x v="10"/>
    </i>
    <i r="1">
      <x v="12"/>
    </i>
    <i r="1">
      <x v="13"/>
    </i>
    <i r="1">
      <x v="14"/>
    </i>
    <i r="1">
      <x v="16"/>
    </i>
    <i>
      <x v="2"/>
    </i>
    <i r="1">
      <x v="6"/>
    </i>
    <i r="1">
      <x v="7"/>
    </i>
    <i r="1">
      <x v="12"/>
    </i>
    <i r="1">
      <x v="13"/>
    </i>
    <i>
      <x v="140"/>
    </i>
    <i r="1">
      <x v="9"/>
    </i>
    <i r="1">
      <x v="15"/>
    </i>
    <i r="1">
      <x v="19"/>
    </i>
    <i>
      <x v="195"/>
    </i>
    <i r="1">
      <x/>
    </i>
    <i r="1">
      <x v="11"/>
    </i>
    <i r="1">
      <x v="14"/>
    </i>
    <i r="1">
      <x v="15"/>
    </i>
    <i r="1">
      <x v="17"/>
    </i>
    <i r="1">
      <x v="19"/>
    </i>
    <i>
      <x v="29"/>
    </i>
    <i r="1">
      <x/>
    </i>
    <i r="1">
      <x v="4"/>
    </i>
    <i r="1">
      <x v="6"/>
    </i>
    <i r="1">
      <x v="11"/>
    </i>
    <i r="1">
      <x v="15"/>
    </i>
    <i>
      <x v="67"/>
    </i>
    <i r="1">
      <x v="13"/>
    </i>
    <i r="1">
      <x v="14"/>
    </i>
    <i r="1">
      <x v="18"/>
    </i>
    <i>
      <x v="1"/>
    </i>
    <i r="1">
      <x v="5"/>
    </i>
    <i r="1">
      <x v="8"/>
    </i>
    <i r="1">
      <x v="10"/>
    </i>
    <i r="1">
      <x v="16"/>
    </i>
    <i>
      <x v="10"/>
    </i>
    <i r="1">
      <x v="5"/>
    </i>
    <i r="1">
      <x v="6"/>
    </i>
    <i r="1">
      <x v="8"/>
    </i>
    <i r="1">
      <x v="11"/>
    </i>
    <i r="1">
      <x v="15"/>
    </i>
    <i>
      <x v="188"/>
    </i>
    <i r="1">
      <x v="7"/>
    </i>
    <i r="1">
      <x v="13"/>
    </i>
    <i r="1">
      <x v="15"/>
    </i>
    <i r="1">
      <x v="16"/>
    </i>
    <i>
      <x v="105"/>
    </i>
    <i r="1">
      <x v="2"/>
    </i>
    <i r="1">
      <x v="4"/>
    </i>
    <i r="1">
      <x v="11"/>
    </i>
    <i r="1">
      <x v="12"/>
    </i>
    <i r="1">
      <x v="15"/>
    </i>
    <i>
      <x v="4"/>
    </i>
    <i r="1">
      <x v="8"/>
    </i>
    <i r="1">
      <x v="11"/>
    </i>
    <i r="1">
      <x v="15"/>
    </i>
    <i>
      <x v="103"/>
    </i>
    <i r="1">
      <x v="2"/>
    </i>
    <i r="1">
      <x v="6"/>
    </i>
    <i r="1">
      <x v="13"/>
    </i>
    <i r="1">
      <x v="16"/>
    </i>
    <i>
      <x v="11"/>
    </i>
    <i r="1">
      <x v="9"/>
    </i>
    <i r="1">
      <x v="10"/>
    </i>
    <i r="1">
      <x v="13"/>
    </i>
    <i r="1">
      <x v="14"/>
    </i>
    <i r="1">
      <x v="18"/>
    </i>
    <i r="1">
      <x v="19"/>
    </i>
    <i>
      <x v="46"/>
    </i>
    <i r="1">
      <x v="6"/>
    </i>
    <i r="1">
      <x v="7"/>
    </i>
    <i r="1">
      <x v="9"/>
    </i>
    <i r="1">
      <x v="10"/>
    </i>
    <i r="1">
      <x v="15"/>
    </i>
    <i r="1">
      <x v="16"/>
    </i>
    <i r="1">
      <x v="18"/>
    </i>
    <i>
      <x/>
    </i>
    <i r="1">
      <x v="1"/>
    </i>
    <i r="1">
      <x v="4"/>
    </i>
    <i r="1">
      <x v="6"/>
    </i>
    <i r="1">
      <x v="17"/>
    </i>
    <i>
      <x v="47"/>
    </i>
    <i r="1">
      <x v="3"/>
    </i>
    <i r="1">
      <x v="11"/>
    </i>
    <i r="1">
      <x v="12"/>
    </i>
    <i r="1">
      <x v="13"/>
    </i>
    <i r="1">
      <x v="18"/>
    </i>
    <i>
      <x v="137"/>
    </i>
    <i r="1">
      <x v="7"/>
    </i>
    <i r="1">
      <x v="10"/>
    </i>
    <i r="1">
      <x v="11"/>
    </i>
    <i r="1">
      <x v="13"/>
    </i>
    <i r="1">
      <x v="14"/>
    </i>
    <i>
      <x v="100"/>
    </i>
    <i r="1">
      <x/>
    </i>
    <i r="1">
      <x v="3"/>
    </i>
    <i r="1">
      <x v="13"/>
    </i>
    <i r="1">
      <x v="16"/>
    </i>
    <i r="1">
      <x v="19"/>
    </i>
    <i>
      <x v="155"/>
    </i>
    <i r="1">
      <x v="9"/>
    </i>
    <i r="1">
      <x v="10"/>
    </i>
    <i r="1">
      <x v="11"/>
    </i>
    <i>
      <x v="25"/>
    </i>
    <i r="1">
      <x v="1"/>
    </i>
    <i r="1">
      <x v="3"/>
    </i>
    <i r="1">
      <x v="5"/>
    </i>
    <i r="1">
      <x v="7"/>
    </i>
    <i r="1">
      <x v="12"/>
    </i>
    <i>
      <x v="184"/>
    </i>
    <i r="1">
      <x v="1"/>
    </i>
    <i r="1">
      <x v="3"/>
    </i>
    <i r="1">
      <x v="6"/>
    </i>
    <i r="1">
      <x v="8"/>
    </i>
    <i r="1">
      <x v="9"/>
    </i>
    <i r="1">
      <x v="11"/>
    </i>
    <i r="1">
      <x v="15"/>
    </i>
    <i>
      <x v="158"/>
    </i>
    <i r="1">
      <x v="1"/>
    </i>
    <i r="1">
      <x v="9"/>
    </i>
    <i r="1">
      <x v="12"/>
    </i>
    <i r="1">
      <x v="13"/>
    </i>
    <i r="1">
      <x v="14"/>
    </i>
    <i r="1">
      <x v="15"/>
    </i>
    <i>
      <x v="164"/>
    </i>
    <i r="1">
      <x/>
    </i>
    <i r="1">
      <x v="1"/>
    </i>
    <i r="1">
      <x v="7"/>
    </i>
    <i r="1">
      <x v="11"/>
    </i>
    <i r="1">
      <x v="16"/>
    </i>
    <i>
      <x v="84"/>
    </i>
    <i r="1">
      <x/>
    </i>
    <i r="1">
      <x v="7"/>
    </i>
    <i r="1">
      <x v="9"/>
    </i>
    <i r="1">
      <x v="10"/>
    </i>
    <i>
      <x v="87"/>
    </i>
    <i r="1">
      <x v="7"/>
    </i>
    <i r="1">
      <x v="10"/>
    </i>
    <i r="1">
      <x v="16"/>
    </i>
    <i>
      <x v="117"/>
    </i>
    <i r="1">
      <x v="2"/>
    </i>
    <i r="1">
      <x v="4"/>
    </i>
    <i r="1">
      <x v="5"/>
    </i>
    <i r="1">
      <x v="17"/>
    </i>
    <i>
      <x v="118"/>
    </i>
    <i r="1">
      <x v="1"/>
    </i>
    <i r="1">
      <x v="3"/>
    </i>
    <i r="1">
      <x v="5"/>
    </i>
    <i r="1">
      <x v="6"/>
    </i>
    <i r="1">
      <x v="14"/>
    </i>
    <i>
      <x v="56"/>
    </i>
    <i r="1">
      <x/>
    </i>
    <i r="1">
      <x v="11"/>
    </i>
    <i r="1">
      <x v="13"/>
    </i>
    <i r="1">
      <x v="15"/>
    </i>
    <i r="1">
      <x v="16"/>
    </i>
    <i r="1">
      <x v="19"/>
    </i>
    <i>
      <x v="61"/>
    </i>
    <i r="1">
      <x/>
    </i>
    <i r="1">
      <x v="3"/>
    </i>
    <i r="1">
      <x v="7"/>
    </i>
    <i r="1">
      <x v="9"/>
    </i>
    <i r="1">
      <x v="12"/>
    </i>
    <i>
      <x v="187"/>
    </i>
    <i r="1">
      <x v="2"/>
    </i>
    <i r="1">
      <x v="7"/>
    </i>
    <i r="1">
      <x v="10"/>
    </i>
    <i r="1">
      <x v="19"/>
    </i>
    <i>
      <x v="3"/>
    </i>
    <i r="1">
      <x/>
    </i>
    <i r="1">
      <x v="6"/>
    </i>
    <i r="1">
      <x v="12"/>
    </i>
    <i r="1">
      <x v="14"/>
    </i>
    <i>
      <x v="93"/>
    </i>
    <i r="1">
      <x v="1"/>
    </i>
    <i r="1">
      <x v="10"/>
    </i>
    <i r="1">
      <x v="11"/>
    </i>
    <i r="1">
      <x v="12"/>
    </i>
    <i r="1">
      <x v="14"/>
    </i>
    <i r="1">
      <x v="16"/>
    </i>
    <i>
      <x v="160"/>
    </i>
    <i r="1">
      <x/>
    </i>
    <i r="1">
      <x v="1"/>
    </i>
    <i r="1">
      <x v="3"/>
    </i>
    <i r="1">
      <x v="12"/>
    </i>
    <i>
      <x v="48"/>
    </i>
    <i r="1">
      <x/>
    </i>
    <i r="1">
      <x v="3"/>
    </i>
    <i>
      <x v="182"/>
    </i>
    <i r="1">
      <x v="1"/>
    </i>
    <i r="1">
      <x v="6"/>
    </i>
    <i r="1">
      <x v="9"/>
    </i>
    <i>
      <x v="141"/>
    </i>
    <i r="1">
      <x v="3"/>
    </i>
    <i r="1">
      <x v="7"/>
    </i>
    <i r="1">
      <x v="17"/>
    </i>
    <i>
      <x v="111"/>
    </i>
    <i r="1">
      <x v="5"/>
    </i>
    <i r="1">
      <x v="14"/>
    </i>
    <i r="1">
      <x v="16"/>
    </i>
    <i>
      <x v="36"/>
    </i>
    <i r="1">
      <x v="2"/>
    </i>
    <i r="1">
      <x v="4"/>
    </i>
    <i r="1">
      <x v="13"/>
    </i>
    <i r="1">
      <x v="18"/>
    </i>
    <i>
      <x v="113"/>
    </i>
    <i r="1">
      <x v="4"/>
    </i>
    <i r="1">
      <x v="5"/>
    </i>
    <i r="1">
      <x v="10"/>
    </i>
    <i r="1">
      <x v="11"/>
    </i>
    <i>
      <x v="69"/>
    </i>
    <i r="1">
      <x v="8"/>
    </i>
    <i r="1">
      <x v="11"/>
    </i>
    <i r="1">
      <x v="15"/>
    </i>
    <i>
      <x v="83"/>
    </i>
    <i r="1">
      <x v="4"/>
    </i>
    <i r="1">
      <x v="8"/>
    </i>
    <i r="1">
      <x v="10"/>
    </i>
    <i r="1">
      <x v="15"/>
    </i>
    <i r="1">
      <x v="19"/>
    </i>
    <i>
      <x v="144"/>
    </i>
    <i r="1">
      <x/>
    </i>
    <i r="1">
      <x v="4"/>
    </i>
    <i r="1">
      <x v="14"/>
    </i>
    <i r="1">
      <x v="15"/>
    </i>
    <i>
      <x v="13"/>
    </i>
    <i r="1">
      <x v="8"/>
    </i>
    <i r="1">
      <x v="13"/>
    </i>
    <i>
      <x v="185"/>
    </i>
    <i r="1">
      <x v="5"/>
    </i>
    <i r="1">
      <x v="8"/>
    </i>
    <i r="1">
      <x v="10"/>
    </i>
    <i r="1">
      <x v="18"/>
    </i>
    <i r="1">
      <x v="19"/>
    </i>
    <i>
      <x v="121"/>
    </i>
    <i r="1">
      <x v="6"/>
    </i>
    <i r="1">
      <x v="7"/>
    </i>
    <i r="1">
      <x v="13"/>
    </i>
    <i r="1">
      <x v="14"/>
    </i>
    <i>
      <x v="82"/>
    </i>
    <i r="1">
      <x v="3"/>
    </i>
    <i r="1">
      <x v="7"/>
    </i>
    <i>
      <x v="23"/>
    </i>
    <i r="1">
      <x v="5"/>
    </i>
    <i r="1">
      <x v="6"/>
    </i>
    <i r="1">
      <x v="16"/>
    </i>
    <i>
      <x v="68"/>
    </i>
    <i r="1">
      <x v="2"/>
    </i>
    <i r="1">
      <x v="3"/>
    </i>
    <i r="1">
      <x v="5"/>
    </i>
    <i r="1">
      <x v="8"/>
    </i>
    <i r="1">
      <x v="10"/>
    </i>
    <i>
      <x v="62"/>
    </i>
    <i r="1">
      <x v="2"/>
    </i>
    <i r="1">
      <x v="4"/>
    </i>
    <i r="1">
      <x v="12"/>
    </i>
    <i>
      <x v="30"/>
    </i>
    <i r="1">
      <x v="3"/>
    </i>
    <i r="1">
      <x v="11"/>
    </i>
    <i>
      <x v="81"/>
    </i>
    <i r="1">
      <x v="1"/>
    </i>
    <i r="1">
      <x v="3"/>
    </i>
    <i r="1">
      <x v="6"/>
    </i>
    <i r="1">
      <x v="8"/>
    </i>
    <i>
      <x v="169"/>
    </i>
    <i r="1">
      <x/>
    </i>
    <i r="1">
      <x v="6"/>
    </i>
    <i r="1">
      <x v="16"/>
    </i>
    <i r="1">
      <x v="18"/>
    </i>
    <i>
      <x v="132"/>
    </i>
    <i r="1">
      <x v="3"/>
    </i>
    <i r="1">
      <x v="10"/>
    </i>
    <i r="1">
      <x v="11"/>
    </i>
    <i r="1">
      <x v="13"/>
    </i>
    <i r="1">
      <x v="14"/>
    </i>
    <i r="1">
      <x v="19"/>
    </i>
    <i>
      <x v="151"/>
    </i>
    <i r="1">
      <x v="4"/>
    </i>
    <i r="1">
      <x v="6"/>
    </i>
    <i r="1">
      <x v="8"/>
    </i>
    <i r="1">
      <x v="9"/>
    </i>
    <i r="1">
      <x v="19"/>
    </i>
    <i>
      <x v="72"/>
    </i>
    <i r="1">
      <x/>
    </i>
    <i r="1">
      <x v="6"/>
    </i>
    <i r="1">
      <x v="11"/>
    </i>
    <i r="1">
      <x v="12"/>
    </i>
    <i>
      <x v="18"/>
    </i>
    <i r="1">
      <x v="7"/>
    </i>
    <i r="1">
      <x v="13"/>
    </i>
    <i>
      <x v="174"/>
    </i>
    <i r="1">
      <x v="3"/>
    </i>
    <i r="1">
      <x v="10"/>
    </i>
    <i r="1">
      <x v="13"/>
    </i>
    <i r="1">
      <x v="15"/>
    </i>
    <i>
      <x v="129"/>
    </i>
    <i r="1">
      <x v="8"/>
    </i>
    <i r="1">
      <x v="10"/>
    </i>
    <i>
      <x v="130"/>
    </i>
    <i r="1">
      <x v="5"/>
    </i>
    <i r="1">
      <x v="16"/>
    </i>
    <i r="1">
      <x v="19"/>
    </i>
    <i>
      <x v="97"/>
    </i>
    <i r="1">
      <x v="3"/>
    </i>
    <i r="1">
      <x v="4"/>
    </i>
    <i r="1">
      <x v="8"/>
    </i>
    <i r="1">
      <x v="12"/>
    </i>
    <i>
      <x v="78"/>
    </i>
    <i r="1">
      <x v="10"/>
    </i>
    <i r="1">
      <x v="17"/>
    </i>
    <i r="1">
      <x v="18"/>
    </i>
    <i>
      <x v="142"/>
    </i>
    <i r="1">
      <x v="13"/>
    </i>
    <i r="1">
      <x v="16"/>
    </i>
    <i r="1">
      <x v="18"/>
    </i>
    <i r="1">
      <x v="19"/>
    </i>
    <i>
      <x v="90"/>
    </i>
    <i r="1">
      <x v="11"/>
    </i>
    <i r="1">
      <x v="12"/>
    </i>
    <i r="1">
      <x v="15"/>
    </i>
    <i>
      <x v="191"/>
    </i>
    <i r="1">
      <x v="6"/>
    </i>
    <i r="1">
      <x v="7"/>
    </i>
    <i r="1">
      <x v="13"/>
    </i>
    <i r="1">
      <x v="14"/>
    </i>
    <i r="1">
      <x v="19"/>
    </i>
    <i>
      <x v="59"/>
    </i>
    <i r="1">
      <x/>
    </i>
    <i r="1">
      <x v="11"/>
    </i>
    <i r="1">
      <x v="13"/>
    </i>
    <i r="1">
      <x v="19"/>
    </i>
    <i>
      <x v="179"/>
    </i>
    <i r="1">
      <x v="3"/>
    </i>
    <i r="1">
      <x v="7"/>
    </i>
    <i r="1">
      <x v="12"/>
    </i>
    <i r="1">
      <x v="19"/>
    </i>
    <i>
      <x v="134"/>
    </i>
    <i r="1">
      <x v="1"/>
    </i>
    <i r="1">
      <x v="6"/>
    </i>
    <i r="1">
      <x v="8"/>
    </i>
    <i r="1">
      <x v="16"/>
    </i>
    <i>
      <x v="28"/>
    </i>
    <i r="1">
      <x v="1"/>
    </i>
    <i r="1">
      <x v="4"/>
    </i>
    <i r="1">
      <x v="11"/>
    </i>
    <i r="1">
      <x v="15"/>
    </i>
    <i>
      <x v="147"/>
    </i>
    <i r="1">
      <x v="1"/>
    </i>
    <i r="1">
      <x v="8"/>
    </i>
    <i r="1">
      <x v="11"/>
    </i>
    <i>
      <x v="102"/>
    </i>
    <i r="1">
      <x v="1"/>
    </i>
    <i r="1">
      <x v="4"/>
    </i>
    <i r="1">
      <x v="8"/>
    </i>
    <i r="1">
      <x v="12"/>
    </i>
    <i r="1">
      <x v="13"/>
    </i>
    <i r="1">
      <x v="18"/>
    </i>
    <i>
      <x v="71"/>
    </i>
    <i r="1">
      <x v="4"/>
    </i>
    <i r="1">
      <x v="6"/>
    </i>
    <i r="1">
      <x v="13"/>
    </i>
    <i>
      <x v="41"/>
    </i>
    <i r="1">
      <x v="12"/>
    </i>
    <i r="1">
      <x v="17"/>
    </i>
    <i>
      <x v="99"/>
    </i>
    <i r="1">
      <x v="6"/>
    </i>
    <i r="1">
      <x v="11"/>
    </i>
    <i r="1">
      <x v="14"/>
    </i>
    <i r="1">
      <x v="17"/>
    </i>
    <i r="1">
      <x v="18"/>
    </i>
    <i>
      <x v="173"/>
    </i>
    <i r="1">
      <x v="4"/>
    </i>
    <i r="1">
      <x v="17"/>
    </i>
    <i r="1">
      <x v="18"/>
    </i>
    <i>
      <x v="180"/>
    </i>
    <i r="1">
      <x v="4"/>
    </i>
    <i r="1">
      <x v="8"/>
    </i>
    <i>
      <x v="55"/>
    </i>
    <i r="1">
      <x v="3"/>
    </i>
    <i r="1">
      <x v="14"/>
    </i>
    <i r="1">
      <x v="18"/>
    </i>
    <i>
      <x v="34"/>
    </i>
    <i r="1">
      <x v="10"/>
    </i>
    <i r="1">
      <x v="11"/>
    </i>
    <i r="1">
      <x v="19"/>
    </i>
    <i>
      <x v="7"/>
    </i>
    <i r="1">
      <x v="8"/>
    </i>
    <i r="1">
      <x v="12"/>
    </i>
    <i r="1">
      <x v="18"/>
    </i>
    <i r="1">
      <x v="19"/>
    </i>
    <i>
      <x v="189"/>
    </i>
    <i r="1">
      <x v="7"/>
    </i>
    <i r="1">
      <x v="12"/>
    </i>
    <i r="1">
      <x v="19"/>
    </i>
    <i>
      <x v="123"/>
    </i>
    <i r="1">
      <x/>
    </i>
    <i r="1">
      <x v="1"/>
    </i>
    <i r="1">
      <x v="4"/>
    </i>
    <i r="1">
      <x v="6"/>
    </i>
    <i r="1">
      <x v="14"/>
    </i>
    <i r="1">
      <x v="15"/>
    </i>
    <i>
      <x v="89"/>
    </i>
    <i r="1">
      <x v="8"/>
    </i>
    <i r="1">
      <x v="10"/>
    </i>
    <i r="1">
      <x v="11"/>
    </i>
    <i r="1">
      <x v="14"/>
    </i>
    <i>
      <x v="138"/>
    </i>
    <i r="1">
      <x v="8"/>
    </i>
    <i r="1">
      <x v="11"/>
    </i>
    <i>
      <x v="37"/>
    </i>
    <i r="1">
      <x v="4"/>
    </i>
    <i r="1">
      <x v="12"/>
    </i>
    <i r="1">
      <x v="17"/>
    </i>
    <i>
      <x v="15"/>
    </i>
    <i r="1">
      <x v="4"/>
    </i>
    <i r="1">
      <x v="5"/>
    </i>
    <i r="1">
      <x v="19"/>
    </i>
    <i>
      <x v="42"/>
    </i>
    <i r="1">
      <x v="6"/>
    </i>
    <i r="1">
      <x v="17"/>
    </i>
    <i>
      <x v="65"/>
    </i>
    <i r="1">
      <x v="2"/>
    </i>
    <i r="1">
      <x v="12"/>
    </i>
    <i r="1">
      <x v="19"/>
    </i>
    <i>
      <x v="135"/>
    </i>
    <i r="1">
      <x/>
    </i>
    <i r="1">
      <x v="7"/>
    </i>
    <i r="1">
      <x v="8"/>
    </i>
    <i>
      <x v="150"/>
    </i>
    <i r="1">
      <x v="8"/>
    </i>
    <i r="1">
      <x v="17"/>
    </i>
    <i r="1">
      <x v="19"/>
    </i>
    <i>
      <x v="50"/>
    </i>
    <i r="1">
      <x v="6"/>
    </i>
    <i r="1">
      <x v="17"/>
    </i>
    <i r="1">
      <x v="18"/>
    </i>
    <i r="1">
      <x v="19"/>
    </i>
    <i>
      <x v="8"/>
    </i>
    <i r="1">
      <x v="7"/>
    </i>
    <i r="1">
      <x v="11"/>
    </i>
    <i r="1">
      <x v="14"/>
    </i>
    <i>
      <x v="43"/>
    </i>
    <i r="1">
      <x v="8"/>
    </i>
    <i r="1">
      <x v="12"/>
    </i>
    <i>
      <x v="159"/>
    </i>
    <i r="1">
      <x v="7"/>
    </i>
    <i r="1">
      <x v="10"/>
    </i>
    <i>
      <x v="143"/>
    </i>
    <i r="1">
      <x v="7"/>
    </i>
    <i r="1">
      <x v="17"/>
    </i>
    <i r="1">
      <x v="18"/>
    </i>
    <i>
      <x v="39"/>
    </i>
    <i r="1">
      <x v="2"/>
    </i>
    <i r="1">
      <x v="4"/>
    </i>
    <i r="1">
      <x v="10"/>
    </i>
    <i r="1">
      <x v="18"/>
    </i>
    <i>
      <x v="63"/>
    </i>
    <i r="1">
      <x v="14"/>
    </i>
    <i r="1">
      <x v="16"/>
    </i>
    <i r="1">
      <x v="19"/>
    </i>
    <i>
      <x v="38"/>
    </i>
    <i r="1">
      <x v="2"/>
    </i>
    <i r="1">
      <x v="8"/>
    </i>
    <i>
      <x v="120"/>
    </i>
    <i r="1">
      <x v="9"/>
    </i>
    <i r="1">
      <x v="11"/>
    </i>
    <i r="1">
      <x v="16"/>
    </i>
    <i>
      <x v="186"/>
    </i>
    <i r="1">
      <x/>
    </i>
    <i r="1">
      <x v="12"/>
    </i>
    <i>
      <x v="194"/>
    </i>
    <i r="1">
      <x v="1"/>
    </i>
    <i r="1">
      <x v="4"/>
    </i>
    <i r="1">
      <x v="19"/>
    </i>
    <i>
      <x v="167"/>
    </i>
    <i r="1">
      <x v="2"/>
    </i>
    <i r="1">
      <x v="14"/>
    </i>
    <i r="1">
      <x v="15"/>
    </i>
    <i>
      <x v="124"/>
    </i>
    <i r="1">
      <x v="1"/>
    </i>
    <i r="1">
      <x v="5"/>
    </i>
    <i r="1">
      <x v="14"/>
    </i>
    <i>
      <x v="112"/>
    </i>
    <i r="1">
      <x v="11"/>
    </i>
    <i>
      <x v="9"/>
    </i>
    <i r="1">
      <x v="10"/>
    </i>
    <i>
      <x v="95"/>
    </i>
    <i r="1">
      <x v="17"/>
    </i>
    <i r="1">
      <x v="19"/>
    </i>
    <i>
      <x v="107"/>
    </i>
    <i r="1">
      <x/>
    </i>
    <i r="1">
      <x v="1"/>
    </i>
    <i>
      <x v="193"/>
    </i>
    <i r="1">
      <x v="6"/>
    </i>
    <i r="1">
      <x v="11"/>
    </i>
    <i>
      <x v="77"/>
    </i>
    <i r="1">
      <x v="3"/>
    </i>
    <i r="1">
      <x v="14"/>
    </i>
    <i>
      <x v="98"/>
    </i>
    <i r="1">
      <x v="4"/>
    </i>
    <i>
      <x v="181"/>
    </i>
    <i r="1">
      <x v="18"/>
    </i>
    <i t="grand">
      <x/>
    </i>
  </rowItems>
  <colFields count="1">
    <field x="4"/>
  </colFields>
  <colItems count="6">
    <i>
      <x/>
    </i>
    <i>
      <x v="1"/>
    </i>
    <i>
      <x v="2"/>
    </i>
    <i>
      <x v="3"/>
    </i>
    <i>
      <x v="4"/>
    </i>
    <i t="grand">
      <x/>
    </i>
  </colItems>
  <dataFields count="1">
    <dataField name="Sum of INVTOTAL" fld="12" baseField="0" baseItem="0" numFmtId="164"/>
  </dataFields>
  <formats count="20">
    <format dxfId="131">
      <pivotArea outline="0" collapsedLevelsAreSubtotals="1" fieldPosition="0"/>
    </format>
    <format dxfId="130">
      <pivotArea outline="0" collapsedLevelsAreSubtotals="1" fieldPosition="0"/>
    </format>
    <format dxfId="129">
      <pivotArea field="0" type="button" dataOnly="0" labelOnly="1" outline="0" axis="axisRow" fieldPosition="0"/>
    </format>
    <format dxfId="12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7">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26">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25">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124">
      <pivotArea dataOnly="0" labelOnly="1" fieldPosition="0">
        <references count="1">
          <reference field="4" count="0"/>
        </references>
      </pivotArea>
    </format>
    <format dxfId="123">
      <pivotArea dataOnly="0" labelOnly="1" grandCol="1" outline="0" fieldPosition="0"/>
    </format>
    <format dxfId="122">
      <pivotArea grandRow="1" outline="0" collapsedLevelsAreSubtotals="1" fieldPosition="0"/>
    </format>
    <format dxfId="121">
      <pivotArea dataOnly="0" labelOnly="1" grandRow="1" outline="0" fieldPosition="0"/>
    </format>
    <format dxfId="120">
      <pivotArea outline="0" collapsedLevelsAreSubtotals="1" fieldPosition="0"/>
    </format>
    <format dxfId="119">
      <pivotArea field="0" type="button" dataOnly="0" labelOnly="1" outline="0" axis="axisRow" fieldPosition="0"/>
    </format>
    <format dxfId="11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7">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16">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15">
      <pivotArea dataOnly="0" labelOnly="1" fieldPosition="0">
        <references count="1">
          <reference field="0" count="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114">
      <pivotArea dataOnly="0" labelOnly="1" grandRow="1" outline="0" fieldPosition="0"/>
    </format>
    <format dxfId="113">
      <pivotArea dataOnly="0" labelOnly="1" fieldPosition="0">
        <references count="1">
          <reference field="4" count="0"/>
        </references>
      </pivotArea>
    </format>
    <format dxfId="112">
      <pivotArea dataOnly="0" labelOnly="1" grandCol="1" outline="0" fieldPosition="0"/>
    </format>
  </formats>
  <conditionalFormats count="2">
    <conditionalFormat priority="2">
      <pivotAreas count="1">
        <pivotArea type="data" grandCol="1" collapsedLevelsAreSubtotals="1" fieldPosition="0">
          <references count="2">
            <reference field="4294967294" count="1" selected="0">
              <x v="0"/>
            </reference>
            <reference field="0" count="199">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pivotAreas>
    </conditionalFormat>
    <conditionalFormat priority="1">
      <pivotAreas count="1">
        <pivotArea type="data" collapsedLevelsAreSubtotals="1" fieldPosition="0">
          <references count="3">
            <reference field="4294967294" count="1" selected="0">
              <x v="0"/>
            </reference>
            <reference field="0" count="199">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 field="4" count="4" selected="0">
              <x v="0"/>
              <x v="1"/>
              <x v="2"/>
              <x v="3"/>
            </reference>
          </references>
        </pivotArea>
      </pivotAreas>
    </conditionalFormat>
  </conditionalFormats>
  <chartFormats count="10">
    <chartFormat chart="0" format="0" series="1">
      <pivotArea type="data" outline="0" fieldPosition="0">
        <references count="2">
          <reference field="4294967294" count="1" selected="0">
            <x v="0"/>
          </reference>
          <reference field="4" count="1" selected="0">
            <x v="0"/>
          </reference>
        </references>
      </pivotArea>
    </chartFormat>
    <chartFormat chart="0" format="1" series="1">
      <pivotArea type="data" outline="0" fieldPosition="0">
        <references count="2">
          <reference field="4294967294" count="1" selected="0">
            <x v="0"/>
          </reference>
          <reference field="4" count="1" selected="0">
            <x v="1"/>
          </reference>
        </references>
      </pivotArea>
    </chartFormat>
    <chartFormat chart="0" format="2" series="1">
      <pivotArea type="data" outline="0" fieldPosition="0">
        <references count="2">
          <reference field="4294967294" count="1" selected="0">
            <x v="0"/>
          </reference>
          <reference field="4" count="1" selected="0">
            <x v="2"/>
          </reference>
        </references>
      </pivotArea>
    </chartFormat>
    <chartFormat chart="0" format="3" series="1">
      <pivotArea type="data" outline="0" fieldPosition="0">
        <references count="2">
          <reference field="4294967294" count="1" selected="0">
            <x v="0"/>
          </reference>
          <reference field="4" count="1" selected="0">
            <x v="3"/>
          </reference>
        </references>
      </pivotArea>
    </chartFormat>
    <chartFormat chart="0" format="4" series="1">
      <pivotArea type="data" outline="0" fieldPosition="0">
        <references count="2">
          <reference field="4294967294" count="1" selected="0">
            <x v="0"/>
          </reference>
          <reference field="4" count="1" selected="0">
            <x v="4"/>
          </reference>
        </references>
      </pivotArea>
    </chartFormat>
    <chartFormat chart="2" format="0" series="1">
      <pivotArea type="data" outline="0" fieldPosition="0">
        <references count="2">
          <reference field="4294967294" count="1" selected="0">
            <x v="0"/>
          </reference>
          <reference field="4" count="1" selected="0">
            <x v="0"/>
          </reference>
        </references>
      </pivotArea>
    </chartFormat>
    <chartFormat chart="2" format="1" series="1">
      <pivotArea type="data" outline="0" fieldPosition="0">
        <references count="2">
          <reference field="4294967294" count="1" selected="0">
            <x v="0"/>
          </reference>
          <reference field="4" count="1" selected="0">
            <x v="1"/>
          </reference>
        </references>
      </pivotArea>
    </chartFormat>
    <chartFormat chart="2" format="2" series="1">
      <pivotArea type="data" outline="0" fieldPosition="0">
        <references count="2">
          <reference field="4294967294" count="1" selected="0">
            <x v="0"/>
          </reference>
          <reference field="4" count="1" selected="0">
            <x v="2"/>
          </reference>
        </references>
      </pivotArea>
    </chartFormat>
    <chartFormat chart="2" format="3" series="1">
      <pivotArea type="data" outline="0" fieldPosition="0">
        <references count="2">
          <reference field="4294967294" count="1" selected="0">
            <x v="0"/>
          </reference>
          <reference field="4" count="1" selected="0">
            <x v="3"/>
          </reference>
        </references>
      </pivotArea>
    </chartFormat>
    <chartFormat chart="2" format="4" series="1">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PivotTable4"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5">
  <location ref="B3:H10" firstHeaderRow="1" firstDataRow="2" firstDataCol="1"/>
  <pivotFields count="15">
    <pivotField showAll="0"/>
    <pivotField showAll="0"/>
    <pivotField axis="axisCol" showAll="0">
      <items count="6">
        <item x="3"/>
        <item x="0"/>
        <item x="2"/>
        <item x="1"/>
        <item x="4"/>
        <item t="default"/>
      </items>
    </pivotField>
    <pivotField axis="axisRow" showAll="0">
      <items count="6">
        <item x="3"/>
        <item x="4"/>
        <item x="0"/>
        <item x="2"/>
        <item x="1"/>
        <item t="default"/>
      </items>
    </pivotField>
    <pivotField showAll="0"/>
    <pivotField showAll="0"/>
    <pivotField showAll="0"/>
    <pivotField showAll="0"/>
    <pivotField showAll="0"/>
    <pivotField showAll="0"/>
    <pivotField showAll="0"/>
    <pivotField showAll="0"/>
    <pivotField numFmtId="1" showAll="0"/>
    <pivotField dataField="1" numFmtId="1" showAll="0"/>
    <pivotField showAll="0"/>
  </pivotFields>
  <rowFields count="1">
    <field x="3"/>
  </rowFields>
  <rowItems count="6">
    <i>
      <x/>
    </i>
    <i>
      <x v="1"/>
    </i>
    <i>
      <x v="2"/>
    </i>
    <i>
      <x v="3"/>
    </i>
    <i>
      <x v="4"/>
    </i>
    <i t="grand">
      <x/>
    </i>
  </rowItems>
  <colFields count="1">
    <field x="2"/>
  </colFields>
  <colItems count="6">
    <i>
      <x/>
    </i>
    <i>
      <x v="1"/>
    </i>
    <i>
      <x v="2"/>
    </i>
    <i>
      <x v="3"/>
    </i>
    <i>
      <x v="4"/>
    </i>
    <i t="grand">
      <x/>
    </i>
  </colItems>
  <dataFields count="1">
    <dataField name="Sum of INVTOTAL" fld="13" baseField="0" baseItem="0" numFmtId="164"/>
  </dataFields>
  <formats count="1">
    <format dxfId="111">
      <pivotArea outline="0" collapsedLevelsAreSubtotals="1" fieldPosition="0"/>
    </format>
  </formats>
  <chartFormats count="39">
    <chartFormat chart="0" format="0" series="1">
      <pivotArea type="data" outline="0" fieldPosition="0">
        <references count="1">
          <reference field="2" count="1" selected="0">
            <x v="0"/>
          </reference>
        </references>
      </pivotArea>
    </chartFormat>
    <chartFormat chart="0" format="1" series="1">
      <pivotArea type="data" outline="0" fieldPosition="0">
        <references count="1">
          <reference field="2" count="1" selected="0">
            <x v="1"/>
          </reference>
        </references>
      </pivotArea>
    </chartFormat>
    <chartFormat chart="0" format="2" series="1">
      <pivotArea type="data" outline="0" fieldPosition="0">
        <references count="1">
          <reference field="2" count="1" selected="0">
            <x v="2"/>
          </reference>
        </references>
      </pivotArea>
    </chartFormat>
    <chartFormat chart="0" format="3" series="1">
      <pivotArea type="data" outline="0" fieldPosition="0">
        <references count="1">
          <reference field="2" count="1" selected="0">
            <x v="3"/>
          </reference>
        </references>
      </pivotArea>
    </chartFormat>
    <chartFormat chart="0" format="4" series="1">
      <pivotArea type="data" outline="0" fieldPosition="0">
        <references count="1">
          <reference field="2" count="1" selected="0">
            <x v="4"/>
          </reference>
        </references>
      </pivotArea>
    </chartFormat>
    <chartFormat chart="0" format="5" series="1">
      <pivotArea type="data" outline="0" fieldPosition="0">
        <references count="2">
          <reference field="4294967294" count="1" selected="0">
            <x v="0"/>
          </reference>
          <reference field="2" count="1" selected="0">
            <x v="1"/>
          </reference>
        </references>
      </pivotArea>
    </chartFormat>
    <chartFormat chart="0" format="6" series="1">
      <pivotArea type="data" outline="0" fieldPosition="0">
        <references count="2">
          <reference field="4294967294" count="1" selected="0">
            <x v="0"/>
          </reference>
          <reference field="2" count="1" selected="0">
            <x v="2"/>
          </reference>
        </references>
      </pivotArea>
    </chartFormat>
    <chartFormat chart="0" format="7" series="1">
      <pivotArea type="data" outline="0" fieldPosition="0">
        <references count="2">
          <reference field="4294967294" count="1" selected="0">
            <x v="0"/>
          </reference>
          <reference field="2" count="1" selected="0">
            <x v="3"/>
          </reference>
        </references>
      </pivotArea>
    </chartFormat>
    <chartFormat chart="0" format="8" series="1">
      <pivotArea type="data" outline="0" fieldPosition="0">
        <references count="2">
          <reference field="4294967294" count="1" selected="0">
            <x v="0"/>
          </reference>
          <reference field="2" count="1" selected="0">
            <x v="4"/>
          </reference>
        </references>
      </pivotArea>
    </chartFormat>
    <chartFormat chart="5" format="5" series="1">
      <pivotArea type="data" outline="0" fieldPosition="0">
        <references count="2">
          <reference field="4294967294" count="1" selected="0">
            <x v="0"/>
          </reference>
          <reference field="2" count="1" selected="0">
            <x v="0"/>
          </reference>
        </references>
      </pivotArea>
    </chartFormat>
    <chartFormat chart="5" format="6">
      <pivotArea type="data" outline="0" fieldPosition="0">
        <references count="3">
          <reference field="4294967294" count="1" selected="0">
            <x v="0"/>
          </reference>
          <reference field="2" count="1" selected="0">
            <x v="0"/>
          </reference>
          <reference field="3" count="1" selected="0">
            <x v="0"/>
          </reference>
        </references>
      </pivotArea>
    </chartFormat>
    <chartFormat chart="5" format="7">
      <pivotArea type="data" outline="0" fieldPosition="0">
        <references count="3">
          <reference field="4294967294" count="1" selected="0">
            <x v="0"/>
          </reference>
          <reference field="2" count="1" selected="0">
            <x v="0"/>
          </reference>
          <reference field="3" count="1" selected="0">
            <x v="1"/>
          </reference>
        </references>
      </pivotArea>
    </chartFormat>
    <chartFormat chart="5" format="8">
      <pivotArea type="data" outline="0" fieldPosition="0">
        <references count="3">
          <reference field="4294967294" count="1" selected="0">
            <x v="0"/>
          </reference>
          <reference field="2" count="1" selected="0">
            <x v="0"/>
          </reference>
          <reference field="3" count="1" selected="0">
            <x v="2"/>
          </reference>
        </references>
      </pivotArea>
    </chartFormat>
    <chartFormat chart="5" format="9">
      <pivotArea type="data" outline="0" fieldPosition="0">
        <references count="3">
          <reference field="4294967294" count="1" selected="0">
            <x v="0"/>
          </reference>
          <reference field="2" count="1" selected="0">
            <x v="0"/>
          </reference>
          <reference field="3" count="1" selected="0">
            <x v="3"/>
          </reference>
        </references>
      </pivotArea>
    </chartFormat>
    <chartFormat chart="5" format="10">
      <pivotArea type="data" outline="0" fieldPosition="0">
        <references count="3">
          <reference field="4294967294" count="1" selected="0">
            <x v="0"/>
          </reference>
          <reference field="2" count="1" selected="0">
            <x v="0"/>
          </reference>
          <reference field="3" count="1" selected="0">
            <x v="4"/>
          </reference>
        </references>
      </pivotArea>
    </chartFormat>
    <chartFormat chart="5" format="11" series="1">
      <pivotArea type="data" outline="0" fieldPosition="0">
        <references count="2">
          <reference field="4294967294" count="1" selected="0">
            <x v="0"/>
          </reference>
          <reference field="2" count="1" selected="0">
            <x v="1"/>
          </reference>
        </references>
      </pivotArea>
    </chartFormat>
    <chartFormat chart="5" format="12">
      <pivotArea type="data" outline="0" fieldPosition="0">
        <references count="3">
          <reference field="4294967294" count="1" selected="0">
            <x v="0"/>
          </reference>
          <reference field="2" count="1" selected="0">
            <x v="1"/>
          </reference>
          <reference field="3" count="1" selected="0">
            <x v="0"/>
          </reference>
        </references>
      </pivotArea>
    </chartFormat>
    <chartFormat chart="5" format="13">
      <pivotArea type="data" outline="0" fieldPosition="0">
        <references count="3">
          <reference field="4294967294" count="1" selected="0">
            <x v="0"/>
          </reference>
          <reference field="2" count="1" selected="0">
            <x v="1"/>
          </reference>
          <reference field="3" count="1" selected="0">
            <x v="1"/>
          </reference>
        </references>
      </pivotArea>
    </chartFormat>
    <chartFormat chart="5" format="14">
      <pivotArea type="data" outline="0" fieldPosition="0">
        <references count="3">
          <reference field="4294967294" count="1" selected="0">
            <x v="0"/>
          </reference>
          <reference field="2" count="1" selected="0">
            <x v="1"/>
          </reference>
          <reference field="3" count="1" selected="0">
            <x v="2"/>
          </reference>
        </references>
      </pivotArea>
    </chartFormat>
    <chartFormat chart="5" format="15">
      <pivotArea type="data" outline="0" fieldPosition="0">
        <references count="3">
          <reference field="4294967294" count="1" selected="0">
            <x v="0"/>
          </reference>
          <reference field="2" count="1" selected="0">
            <x v="1"/>
          </reference>
          <reference field="3" count="1" selected="0">
            <x v="3"/>
          </reference>
        </references>
      </pivotArea>
    </chartFormat>
    <chartFormat chart="5" format="16">
      <pivotArea type="data" outline="0" fieldPosition="0">
        <references count="3">
          <reference field="4294967294" count="1" selected="0">
            <x v="0"/>
          </reference>
          <reference field="2" count="1" selected="0">
            <x v="1"/>
          </reference>
          <reference field="3" count="1" selected="0">
            <x v="4"/>
          </reference>
        </references>
      </pivotArea>
    </chartFormat>
    <chartFormat chart="5" format="17" series="1">
      <pivotArea type="data" outline="0" fieldPosition="0">
        <references count="2">
          <reference field="4294967294" count="1" selected="0">
            <x v="0"/>
          </reference>
          <reference field="2" count="1" selected="0">
            <x v="2"/>
          </reference>
        </references>
      </pivotArea>
    </chartFormat>
    <chartFormat chart="5" format="18">
      <pivotArea type="data" outline="0" fieldPosition="0">
        <references count="3">
          <reference field="4294967294" count="1" selected="0">
            <x v="0"/>
          </reference>
          <reference field="2" count="1" selected="0">
            <x v="2"/>
          </reference>
          <reference field="3" count="1" selected="0">
            <x v="0"/>
          </reference>
        </references>
      </pivotArea>
    </chartFormat>
    <chartFormat chart="5" format="19">
      <pivotArea type="data" outline="0" fieldPosition="0">
        <references count="3">
          <reference field="4294967294" count="1" selected="0">
            <x v="0"/>
          </reference>
          <reference field="2" count="1" selected="0">
            <x v="2"/>
          </reference>
          <reference field="3" count="1" selected="0">
            <x v="1"/>
          </reference>
        </references>
      </pivotArea>
    </chartFormat>
    <chartFormat chart="5" format="20">
      <pivotArea type="data" outline="0" fieldPosition="0">
        <references count="3">
          <reference field="4294967294" count="1" selected="0">
            <x v="0"/>
          </reference>
          <reference field="2" count="1" selected="0">
            <x v="2"/>
          </reference>
          <reference field="3" count="1" selected="0">
            <x v="2"/>
          </reference>
        </references>
      </pivotArea>
    </chartFormat>
    <chartFormat chart="5" format="21">
      <pivotArea type="data" outline="0" fieldPosition="0">
        <references count="3">
          <reference field="4294967294" count="1" selected="0">
            <x v="0"/>
          </reference>
          <reference field="2" count="1" selected="0">
            <x v="2"/>
          </reference>
          <reference field="3" count="1" selected="0">
            <x v="3"/>
          </reference>
        </references>
      </pivotArea>
    </chartFormat>
    <chartFormat chart="5" format="22">
      <pivotArea type="data" outline="0" fieldPosition="0">
        <references count="3">
          <reference field="4294967294" count="1" selected="0">
            <x v="0"/>
          </reference>
          <reference field="2" count="1" selected="0">
            <x v="2"/>
          </reference>
          <reference field="3" count="1" selected="0">
            <x v="4"/>
          </reference>
        </references>
      </pivotArea>
    </chartFormat>
    <chartFormat chart="5" format="23" series="1">
      <pivotArea type="data" outline="0" fieldPosition="0">
        <references count="2">
          <reference field="4294967294" count="1" selected="0">
            <x v="0"/>
          </reference>
          <reference field="2" count="1" selected="0">
            <x v="3"/>
          </reference>
        </references>
      </pivotArea>
    </chartFormat>
    <chartFormat chart="5" format="24">
      <pivotArea type="data" outline="0" fieldPosition="0">
        <references count="3">
          <reference field="4294967294" count="1" selected="0">
            <x v="0"/>
          </reference>
          <reference field="2" count="1" selected="0">
            <x v="3"/>
          </reference>
          <reference field="3" count="1" selected="0">
            <x v="0"/>
          </reference>
        </references>
      </pivotArea>
    </chartFormat>
    <chartFormat chart="5" format="25">
      <pivotArea type="data" outline="0" fieldPosition="0">
        <references count="3">
          <reference field="4294967294" count="1" selected="0">
            <x v="0"/>
          </reference>
          <reference field="2" count="1" selected="0">
            <x v="3"/>
          </reference>
          <reference field="3" count="1" selected="0">
            <x v="1"/>
          </reference>
        </references>
      </pivotArea>
    </chartFormat>
    <chartFormat chart="5" format="26">
      <pivotArea type="data" outline="0" fieldPosition="0">
        <references count="3">
          <reference field="4294967294" count="1" selected="0">
            <x v="0"/>
          </reference>
          <reference field="2" count="1" selected="0">
            <x v="3"/>
          </reference>
          <reference field="3" count="1" selected="0">
            <x v="2"/>
          </reference>
        </references>
      </pivotArea>
    </chartFormat>
    <chartFormat chart="5" format="27">
      <pivotArea type="data" outline="0" fieldPosition="0">
        <references count="3">
          <reference field="4294967294" count="1" selected="0">
            <x v="0"/>
          </reference>
          <reference field="2" count="1" selected="0">
            <x v="3"/>
          </reference>
          <reference field="3" count="1" selected="0">
            <x v="3"/>
          </reference>
        </references>
      </pivotArea>
    </chartFormat>
    <chartFormat chart="5" format="28">
      <pivotArea type="data" outline="0" fieldPosition="0">
        <references count="3">
          <reference field="4294967294" count="1" selected="0">
            <x v="0"/>
          </reference>
          <reference field="2" count="1" selected="0">
            <x v="3"/>
          </reference>
          <reference field="3" count="1" selected="0">
            <x v="4"/>
          </reference>
        </references>
      </pivotArea>
    </chartFormat>
    <chartFormat chart="5" format="29" series="1">
      <pivotArea type="data" outline="0" fieldPosition="0">
        <references count="2">
          <reference field="4294967294" count="1" selected="0">
            <x v="0"/>
          </reference>
          <reference field="2" count="1" selected="0">
            <x v="4"/>
          </reference>
        </references>
      </pivotArea>
    </chartFormat>
    <chartFormat chart="5" format="30">
      <pivotArea type="data" outline="0" fieldPosition="0">
        <references count="3">
          <reference field="4294967294" count="1" selected="0">
            <x v="0"/>
          </reference>
          <reference field="2" count="1" selected="0">
            <x v="4"/>
          </reference>
          <reference field="3" count="1" selected="0">
            <x v="0"/>
          </reference>
        </references>
      </pivotArea>
    </chartFormat>
    <chartFormat chart="5" format="31">
      <pivotArea type="data" outline="0" fieldPosition="0">
        <references count="3">
          <reference field="4294967294" count="1" selected="0">
            <x v="0"/>
          </reference>
          <reference field="2" count="1" selected="0">
            <x v="4"/>
          </reference>
          <reference field="3" count="1" selected="0">
            <x v="1"/>
          </reference>
        </references>
      </pivotArea>
    </chartFormat>
    <chartFormat chart="5" format="32">
      <pivotArea type="data" outline="0" fieldPosition="0">
        <references count="3">
          <reference field="4294967294" count="1" selected="0">
            <x v="0"/>
          </reference>
          <reference field="2" count="1" selected="0">
            <x v="4"/>
          </reference>
          <reference field="3" count="1" selected="0">
            <x v="2"/>
          </reference>
        </references>
      </pivotArea>
    </chartFormat>
    <chartFormat chart="5" format="33">
      <pivotArea type="data" outline="0" fieldPosition="0">
        <references count="3">
          <reference field="4294967294" count="1" selected="0">
            <x v="0"/>
          </reference>
          <reference field="2" count="1" selected="0">
            <x v="4"/>
          </reference>
          <reference field="3" count="1" selected="0">
            <x v="3"/>
          </reference>
        </references>
      </pivotArea>
    </chartFormat>
    <chartFormat chart="5" format="34">
      <pivotArea type="data" outline="0" fieldPosition="0">
        <references count="3">
          <reference field="4294967294" count="1" selected="0">
            <x v="0"/>
          </reference>
          <reference field="2" count="1" selected="0">
            <x v="4"/>
          </reference>
          <reference field="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4"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2:G9" firstHeaderRow="1" firstDataRow="2" firstDataCol="1"/>
  <pivotFields count="15">
    <pivotField showAll="0"/>
    <pivotField showAll="0"/>
    <pivotField showAll="0">
      <items count="6">
        <item x="3"/>
        <item x="0"/>
        <item x="2"/>
        <item x="1"/>
        <item x="4"/>
        <item t="default"/>
      </items>
    </pivotField>
    <pivotField axis="axisRow" showAll="0">
      <items count="6">
        <item x="3"/>
        <item x="4"/>
        <item x="0"/>
        <item x="2"/>
        <item x="1"/>
        <item t="default"/>
      </items>
    </pivotField>
    <pivotField showAll="0"/>
    <pivotField axis="axisCol" showAll="0">
      <items count="6">
        <item x="1"/>
        <item x="2"/>
        <item x="4"/>
        <item x="3"/>
        <item x="0"/>
        <item t="default"/>
      </items>
    </pivotField>
    <pivotField showAll="0"/>
    <pivotField showAll="0"/>
    <pivotField showAll="0"/>
    <pivotField showAll="0"/>
    <pivotField showAll="0"/>
    <pivotField showAll="0"/>
    <pivotField numFmtId="1" showAll="0"/>
    <pivotField dataField="1" numFmtId="1" showAll="0"/>
    <pivotField showAll="0"/>
  </pivotFields>
  <rowFields count="1">
    <field x="3"/>
  </rowFields>
  <rowItems count="6">
    <i>
      <x/>
    </i>
    <i>
      <x v="1"/>
    </i>
    <i>
      <x v="2"/>
    </i>
    <i>
      <x v="3"/>
    </i>
    <i>
      <x v="4"/>
    </i>
    <i t="grand">
      <x/>
    </i>
  </rowItems>
  <colFields count="1">
    <field x="5"/>
  </colFields>
  <colItems count="6">
    <i>
      <x/>
    </i>
    <i>
      <x v="1"/>
    </i>
    <i>
      <x v="2"/>
    </i>
    <i>
      <x v="3"/>
    </i>
    <i>
      <x v="4"/>
    </i>
    <i t="grand">
      <x/>
    </i>
  </colItems>
  <dataFields count="1">
    <dataField name="Sum of INVTOTAL" fld="13" baseField="0" baseItem="0" numFmtId="164"/>
  </dataFields>
  <formats count="1">
    <format dxfId="110">
      <pivotArea outline="0" collapsedLevelsAreSubtotals="1" fieldPosition="0"/>
    </format>
  </formats>
  <chartFormats count="1">
    <chartFormat chart="1" format="1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J13" firstHeaderRow="1" firstDataRow="2" firstDataCol="1"/>
  <pivotFields count="15">
    <pivotField showAll="0"/>
    <pivotField showAll="0"/>
    <pivotField showAll="0"/>
    <pivotField showAll="0">
      <items count="6">
        <item x="2"/>
        <item x="0"/>
        <item x="3"/>
        <item x="1"/>
        <item x="4"/>
        <item t="default"/>
      </items>
    </pivotField>
    <pivotField axis="axisRow" showAll="0">
      <items count="9">
        <item x="7"/>
        <item x="2"/>
        <item x="3"/>
        <item x="5"/>
        <item x="6"/>
        <item x="1"/>
        <item x="0"/>
        <item x="4"/>
        <item t="default"/>
      </items>
    </pivotField>
    <pivotField showAll="0"/>
    <pivotField showAll="0"/>
    <pivotField showAll="0">
      <items count="4">
        <item x="2"/>
        <item x="1"/>
        <item x="0"/>
        <item t="default"/>
      </items>
    </pivotField>
    <pivotField showAll="0"/>
    <pivotField showAll="0"/>
    <pivotField showAll="0"/>
    <pivotField showAll="0"/>
    <pivotField showAll="0"/>
    <pivotField dataField="1" showAll="0"/>
    <pivotField axis="axisCol" showAll="0">
      <items count="9">
        <item x="5"/>
        <item x="1"/>
        <item x="4"/>
        <item x="3"/>
        <item x="2"/>
        <item x="7"/>
        <item x="0"/>
        <item x="6"/>
        <item t="default"/>
      </items>
    </pivotField>
  </pivotFields>
  <rowFields count="1">
    <field x="4"/>
  </rowFields>
  <rowItems count="9">
    <i>
      <x/>
    </i>
    <i>
      <x v="1"/>
    </i>
    <i>
      <x v="2"/>
    </i>
    <i>
      <x v="3"/>
    </i>
    <i>
      <x v="4"/>
    </i>
    <i>
      <x v="5"/>
    </i>
    <i>
      <x v="6"/>
    </i>
    <i>
      <x v="7"/>
    </i>
    <i t="grand">
      <x/>
    </i>
  </rowItems>
  <colFields count="1">
    <field x="14"/>
  </colFields>
  <colItems count="9">
    <i>
      <x/>
    </i>
    <i>
      <x v="1"/>
    </i>
    <i>
      <x v="2"/>
    </i>
    <i>
      <x v="3"/>
    </i>
    <i>
      <x v="4"/>
    </i>
    <i>
      <x v="5"/>
    </i>
    <i>
      <x v="6"/>
    </i>
    <i>
      <x v="7"/>
    </i>
    <i t="grand">
      <x/>
    </i>
  </colItems>
  <dataFields count="1">
    <dataField name="Sum of INVOICED AMOUNT" fld="13" baseField="0" baseItem="0"/>
  </dataFields>
  <formats count="10">
    <format dxfId="109">
      <pivotArea grandRow="1" outline="0" collapsedLevelsAreSubtotals="1" fieldPosition="0"/>
    </format>
    <format dxfId="108">
      <pivotArea dataOnly="0" labelOnly="1" grandCol="1" outline="0" fieldPosition="0"/>
    </format>
    <format dxfId="107">
      <pivotArea outline="0" collapsedLevelsAreSubtotals="1" fieldPosition="0"/>
    </format>
    <format dxfId="106">
      <pivotArea field="3" type="button" dataOnly="0" labelOnly="1" outline="0"/>
    </format>
    <format dxfId="105">
      <pivotArea dataOnly="0" labelOnly="1" grandRow="1" outline="0" fieldPosition="0"/>
    </format>
    <format dxfId="104">
      <pivotArea dataOnly="0" labelOnly="1" grandCol="1" outline="0" fieldPosition="0"/>
    </format>
    <format dxfId="103">
      <pivotArea collapsedLevelsAreSubtotals="1" fieldPosition="0">
        <references count="1">
          <reference field="4" count="0"/>
        </references>
      </pivotArea>
    </format>
    <format dxfId="102">
      <pivotArea collapsedLevelsAreSubtotals="1" fieldPosition="0">
        <references count="1">
          <reference field="4" count="0"/>
        </references>
      </pivotArea>
    </format>
    <format dxfId="101">
      <pivotArea dataOnly="0" labelOnly="1" fieldPosition="0">
        <references count="1">
          <reference field="14" count="0"/>
        </references>
      </pivotArea>
    </format>
    <format dxfId="100">
      <pivotArea dataOnly="0" labelOnly="1" grandCol="1" outline="0" fieldPosition="0"/>
    </format>
  </formats>
  <chartFormats count="9">
    <chartFormat chart="1" format="6" series="1">
      <pivotArea type="data" outline="0" fieldPosition="0">
        <references count="1">
          <reference field="4294967294" count="1" selected="0">
            <x v="0"/>
          </reference>
        </references>
      </pivotArea>
    </chartFormat>
    <chartFormat chart="1" format="7" series="1">
      <pivotArea type="data" outline="0" fieldPosition="0">
        <references count="2">
          <reference field="4294967294" count="1" selected="0">
            <x v="0"/>
          </reference>
          <reference field="14" count="1" selected="0">
            <x v="0"/>
          </reference>
        </references>
      </pivotArea>
    </chartFormat>
    <chartFormat chart="1" format="8" series="1">
      <pivotArea type="data" outline="0" fieldPosition="0">
        <references count="2">
          <reference field="4294967294" count="1" selected="0">
            <x v="0"/>
          </reference>
          <reference field="14" count="1" selected="0">
            <x v="1"/>
          </reference>
        </references>
      </pivotArea>
    </chartFormat>
    <chartFormat chart="1" format="9" series="1">
      <pivotArea type="data" outline="0" fieldPosition="0">
        <references count="2">
          <reference field="4294967294" count="1" selected="0">
            <x v="0"/>
          </reference>
          <reference field="14" count="1" selected="0">
            <x v="2"/>
          </reference>
        </references>
      </pivotArea>
    </chartFormat>
    <chartFormat chart="1" format="10" series="1">
      <pivotArea type="data" outline="0" fieldPosition="0">
        <references count="2">
          <reference field="4294967294" count="1" selected="0">
            <x v="0"/>
          </reference>
          <reference field="14" count="1" selected="0">
            <x v="3"/>
          </reference>
        </references>
      </pivotArea>
    </chartFormat>
    <chartFormat chart="1" format="11" series="1">
      <pivotArea type="data" outline="0" fieldPosition="0">
        <references count="2">
          <reference field="4294967294" count="1" selected="0">
            <x v="0"/>
          </reference>
          <reference field="14" count="1" selected="0">
            <x v="4"/>
          </reference>
        </references>
      </pivotArea>
    </chartFormat>
    <chartFormat chart="1" format="12" series="1">
      <pivotArea type="data" outline="0" fieldPosition="0">
        <references count="2">
          <reference field="4294967294" count="1" selected="0">
            <x v="0"/>
          </reference>
          <reference field="14" count="1" selected="0">
            <x v="5"/>
          </reference>
        </references>
      </pivotArea>
    </chartFormat>
    <chartFormat chart="1" format="13" series="1">
      <pivotArea type="data" outline="0" fieldPosition="0">
        <references count="2">
          <reference field="4294967294" count="1" selected="0">
            <x v="0"/>
          </reference>
          <reference field="14" count="1" selected="0">
            <x v="6"/>
          </reference>
        </references>
      </pivotArea>
    </chartFormat>
    <chartFormat chart="1" format="14" series="1">
      <pivotArea type="data" outline="0" fieldPosition="0">
        <references count="2">
          <reference field="4294967294" count="1" selected="0">
            <x v="0"/>
          </reference>
          <reference field="14"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
  <location ref="B4:F11" firstHeaderRow="1" firstDataRow="2" firstDataCol="1"/>
  <pivotFields count="15">
    <pivotField showAll="0"/>
    <pivotField showAll="0"/>
    <pivotField showAll="0"/>
    <pivotField axis="axisRow" showAll="0">
      <items count="6">
        <item x="2"/>
        <item x="0"/>
        <item x="3"/>
        <item x="1"/>
        <item x="4"/>
        <item t="default"/>
      </items>
    </pivotField>
    <pivotField showAll="0"/>
    <pivotField showAll="0"/>
    <pivotField showAll="0"/>
    <pivotField axis="axisCol" showAll="0">
      <items count="4">
        <item x="2"/>
        <item x="1"/>
        <item x="0"/>
        <item t="default"/>
      </items>
    </pivotField>
    <pivotField showAll="0"/>
    <pivotField showAll="0"/>
    <pivotField showAll="0"/>
    <pivotField showAll="0"/>
    <pivotField showAll="0"/>
    <pivotField dataField="1" showAll="0"/>
    <pivotField showAll="0"/>
  </pivotFields>
  <rowFields count="1">
    <field x="3"/>
  </rowFields>
  <rowItems count="6">
    <i>
      <x/>
    </i>
    <i>
      <x v="1"/>
    </i>
    <i>
      <x v="2"/>
    </i>
    <i>
      <x v="3"/>
    </i>
    <i>
      <x v="4"/>
    </i>
    <i t="grand">
      <x/>
    </i>
  </rowItems>
  <colFields count="1">
    <field x="7"/>
  </colFields>
  <colItems count="4">
    <i>
      <x/>
    </i>
    <i>
      <x v="1"/>
    </i>
    <i>
      <x v="2"/>
    </i>
    <i t="grand">
      <x/>
    </i>
  </colItems>
  <dataFields count="1">
    <dataField name="Sum of INVOICED AMOUNT" fld="13" baseField="0" baseItem="0"/>
  </dataFields>
  <formats count="11">
    <format dxfId="99">
      <pivotArea collapsedLevelsAreSubtotals="1" fieldPosition="0">
        <references count="1">
          <reference field="3" count="0"/>
        </references>
      </pivotArea>
    </format>
    <format dxfId="98">
      <pivotArea grandRow="1" outline="0" collapsedLevelsAreSubtotals="1" fieldPosition="0"/>
    </format>
    <format dxfId="97">
      <pivotArea dataOnly="0" labelOnly="1" fieldPosition="0">
        <references count="1">
          <reference field="7" count="0"/>
        </references>
      </pivotArea>
    </format>
    <format dxfId="96">
      <pivotArea dataOnly="0" labelOnly="1" grandCol="1" outline="0" fieldPosition="0"/>
    </format>
    <format dxfId="95">
      <pivotArea collapsedLevelsAreSubtotals="1" fieldPosition="0">
        <references count="1">
          <reference field="3" count="0"/>
        </references>
      </pivotArea>
    </format>
    <format dxfId="94">
      <pivotArea outline="0" collapsedLevelsAreSubtotals="1" fieldPosition="0"/>
    </format>
    <format dxfId="93">
      <pivotArea field="3" type="button" dataOnly="0" labelOnly="1" outline="0" axis="axisRow" fieldPosition="0"/>
    </format>
    <format dxfId="92">
      <pivotArea dataOnly="0" labelOnly="1" fieldPosition="0">
        <references count="1">
          <reference field="3" count="0"/>
        </references>
      </pivotArea>
    </format>
    <format dxfId="91">
      <pivotArea dataOnly="0" labelOnly="1" grandRow="1" outline="0" fieldPosition="0"/>
    </format>
    <format dxfId="90">
      <pivotArea dataOnly="0" labelOnly="1" fieldPosition="0">
        <references count="1">
          <reference field="7" count="0"/>
        </references>
      </pivotArea>
    </format>
    <format dxfId="89">
      <pivotArea dataOnly="0" labelOnly="1" grandCol="1" outline="0" fieldPosition="0"/>
    </format>
  </formats>
  <conditionalFormats count="2">
    <conditionalFormat priority="2">
      <pivotAreas count="1">
        <pivotArea type="data" collapsedLevelsAreSubtotals="1" fieldPosition="0">
          <references count="3">
            <reference field="4294967294" count="1" selected="0">
              <x v="0"/>
            </reference>
            <reference field="3" count="5">
              <x v="0"/>
              <x v="1"/>
              <x v="2"/>
              <x v="3"/>
              <x v="4"/>
            </reference>
            <reference field="7" count="3" selected="0">
              <x v="0"/>
              <x v="1"/>
              <x v="2"/>
            </reference>
          </references>
        </pivotArea>
      </pivotAreas>
    </conditionalFormat>
    <conditionalFormat priority="1">
      <pivotAreas count="1">
        <pivotArea type="data" grandCol="1" collapsedLevelsAreSubtotals="1" fieldPosition="0">
          <references count="2">
            <reference field="4294967294" count="1" selected="0">
              <x v="0"/>
            </reference>
            <reference field="3" count="5">
              <x v="0"/>
              <x v="1"/>
              <x v="2"/>
              <x v="3"/>
              <x v="4"/>
            </reference>
          </references>
        </pivotArea>
      </pivotAreas>
    </conditionalFormat>
  </conditionalFormats>
  <chartFormats count="3">
    <chartFormat chart="0" format="0" series="1">
      <pivotArea type="data" outline="0" fieldPosition="0">
        <references count="2">
          <reference field="4294967294" count="1" selected="0">
            <x v="0"/>
          </reference>
          <reference field="7" count="1" selected="0">
            <x v="0"/>
          </reference>
        </references>
      </pivotArea>
    </chartFormat>
    <chartFormat chart="0" format="1" series="1">
      <pivotArea type="data" outline="0" fieldPosition="0">
        <references count="2">
          <reference field="4294967294" count="1" selected="0">
            <x v="0"/>
          </reference>
          <reference field="7" count="1" selected="0">
            <x v="1"/>
          </reference>
        </references>
      </pivotArea>
    </chartFormat>
    <chartFormat chart="0" format="2" series="1">
      <pivotArea type="data" outline="0" fieldPosition="0">
        <references count="2">
          <reference field="4294967294" count="1" selected="0">
            <x v="0"/>
          </reference>
          <reference field="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6"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
  <location ref="A3:E12" firstHeaderRow="0" firstDataRow="1" firstDataCol="1"/>
  <pivotFields count="18">
    <pivotField showAll="0"/>
    <pivotField showAll="0"/>
    <pivotField showAll="0"/>
    <pivotField showAll="0"/>
    <pivotField axis="axisRow" showAll="0">
      <items count="9">
        <item x="1"/>
        <item x="3"/>
        <item x="4"/>
        <item x="5"/>
        <item x="6"/>
        <item x="2"/>
        <item x="7"/>
        <item x="0"/>
        <item t="default"/>
      </items>
    </pivotField>
    <pivotField showAll="0"/>
    <pivotField showAll="0"/>
    <pivotField showAll="0"/>
    <pivotField showAll="0"/>
    <pivotField showAll="0"/>
    <pivotField showAll="0"/>
    <pivotField showAll="0">
      <items count="10">
        <item x="2"/>
        <item x="5"/>
        <item x="3"/>
        <item x="6"/>
        <item x="4"/>
        <item x="8"/>
        <item x="7"/>
        <item x="0"/>
        <item x="1"/>
        <item t="default"/>
      </items>
    </pivotField>
    <pivotField numFmtId="1" showAll="0"/>
    <pivotField dataField="1" numFmtId="1" showAll="0"/>
    <pivotField showAll="0"/>
    <pivotField dataField="1" showAll="0"/>
    <pivotField dataField="1" showAll="0"/>
    <pivotField dataField="1" showAll="0"/>
  </pivotFields>
  <rowFields count="1">
    <field x="4"/>
  </rowFields>
  <rowItems count="9">
    <i>
      <x/>
    </i>
    <i>
      <x v="1"/>
    </i>
    <i>
      <x v="2"/>
    </i>
    <i>
      <x v="3"/>
    </i>
    <i>
      <x v="4"/>
    </i>
    <i>
      <x v="5"/>
    </i>
    <i>
      <x v="6"/>
    </i>
    <i>
      <x v="7"/>
    </i>
    <i t="grand">
      <x/>
    </i>
  </rowItems>
  <colFields count="1">
    <field x="-2"/>
  </colFields>
  <colItems count="4">
    <i>
      <x/>
    </i>
    <i i="1">
      <x v="1"/>
    </i>
    <i i="2">
      <x v="2"/>
    </i>
    <i i="3">
      <x v="3"/>
    </i>
  </colItems>
  <dataFields count="4">
    <dataField name="Sum of LIST TOT" fld="17" baseField="0" baseItem="0"/>
    <dataField name="Sum of DISCOUNT TOT" fld="15" baseField="0" baseItem="0"/>
    <dataField name="Sum of INVTOTAL" fld="13" baseField="0" baseItem="0"/>
    <dataField name="Sum of PROFIT TOT" fld="16" baseField="0" baseItem="0"/>
  </dataFields>
  <formats count="8">
    <format dxfId="88">
      <pivotArea outline="0" collapsedLevelsAreSubtotals="1" fieldPosition="0"/>
    </format>
    <format dxfId="9">
      <pivotArea dataOnly="0" labelOnly="1" outline="0" fieldPosition="0">
        <references count="1">
          <reference field="4294967294" count="4">
            <x v="0"/>
            <x v="1"/>
            <x v="2"/>
            <x v="3"/>
          </reference>
        </references>
      </pivotArea>
    </format>
    <format dxfId="8">
      <pivotArea type="all" dataOnly="0" outline="0" fieldPosition="0"/>
    </format>
    <format dxfId="7">
      <pivotArea outline="0" collapsedLevelsAreSubtotals="1" fieldPosition="0"/>
    </format>
    <format dxfId="5">
      <pivotArea field="4" type="button" dataOnly="0" labelOnly="1" outline="0" axis="axisRow" fieldPosition="0"/>
    </format>
    <format dxfId="4">
      <pivotArea dataOnly="0" labelOnly="1" fieldPosition="0">
        <references count="1">
          <reference field="4" count="0"/>
        </references>
      </pivotArea>
    </format>
    <format dxfId="2">
      <pivotArea dataOnly="0" labelOnly="1" grandRow="1" outline="0" fieldPosition="0"/>
    </format>
    <format dxfId="0">
      <pivotArea dataOnly="0" labelOnly="1" outline="0" fieldPosition="0">
        <references count="1">
          <reference field="4294967294" count="4">
            <x v="0"/>
            <x v="1"/>
            <x v="2"/>
            <x v="3"/>
          </reference>
        </references>
      </pivotArea>
    </format>
  </formats>
  <chartFormats count="4">
    <chartFormat chart="0" format="10" series="1">
      <pivotArea type="data" outline="0" fieldPosition="0">
        <references count="1">
          <reference field="4294967294" count="1" selected="0">
            <x v="0"/>
          </reference>
        </references>
      </pivotArea>
    </chartFormat>
    <chartFormat chart="0" format="11" series="1">
      <pivotArea type="data" outline="0" fieldPosition="0">
        <references count="1">
          <reference field="4294967294" count="1" selected="0">
            <x v="1"/>
          </reference>
        </references>
      </pivotArea>
    </chartFormat>
    <chartFormat chart="0" format="12" series="1">
      <pivotArea type="data" outline="0" fieldPosition="0">
        <references count="1">
          <reference field="4294967294" count="1" selected="0">
            <x v="2"/>
          </reference>
        </references>
      </pivotArea>
    </chartFormat>
    <chartFormat chart="0" format="13"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7"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
  <location ref="B3:H10" firstHeaderRow="1" firstDataRow="2" firstDataCol="1"/>
  <pivotFields count="18">
    <pivotField showAll="0"/>
    <pivotField showAll="0"/>
    <pivotField axis="axisRow" showAll="0">
      <items count="6">
        <item x="3"/>
        <item x="0"/>
        <item x="2"/>
        <item x="1"/>
        <item x="4"/>
        <item t="default"/>
      </items>
    </pivotField>
    <pivotField axis="axisCol" showAll="0">
      <items count="6">
        <item x="3"/>
        <item x="4"/>
        <item x="0"/>
        <item x="2"/>
        <item x="1"/>
        <item t="default"/>
      </items>
    </pivotField>
    <pivotField showAll="0"/>
    <pivotField dataField="1" showAll="0"/>
    <pivotField showAll="0"/>
    <pivotField showAll="0"/>
    <pivotField showAll="0"/>
    <pivotField showAll="0"/>
    <pivotField showAll="0"/>
    <pivotField showAll="0"/>
    <pivotField numFmtId="1" showAll="0"/>
    <pivotField numFmtId="1" showAll="0"/>
    <pivotField showAll="0"/>
    <pivotField showAll="0"/>
    <pivotField showAll="0"/>
    <pivotField showAll="0"/>
  </pivotFields>
  <rowFields count="1">
    <field x="2"/>
  </rowFields>
  <rowItems count="6">
    <i>
      <x/>
    </i>
    <i>
      <x v="1"/>
    </i>
    <i>
      <x v="2"/>
    </i>
    <i>
      <x v="3"/>
    </i>
    <i>
      <x v="4"/>
    </i>
    <i t="grand">
      <x/>
    </i>
  </rowItems>
  <colFields count="1">
    <field x="3"/>
  </colFields>
  <colItems count="6">
    <i>
      <x/>
    </i>
    <i>
      <x v="1"/>
    </i>
    <i>
      <x v="2"/>
    </i>
    <i>
      <x v="3"/>
    </i>
    <i>
      <x v="4"/>
    </i>
    <i t="grand">
      <x/>
    </i>
  </colItems>
  <dataFields count="1">
    <dataField name="Count of SALESMAN" fld="5" subtotal="count" baseField="0" baseItem="0"/>
  </dataFields>
  <formats count="12">
    <format dxfId="87">
      <pivotArea collapsedLevelsAreSubtotals="1" fieldPosition="0">
        <references count="1">
          <reference field="2" count="0"/>
        </references>
      </pivotArea>
    </format>
    <format dxfId="86">
      <pivotArea outline="0" collapsedLevelsAreSubtotals="1" fieldPosition="0"/>
    </format>
    <format dxfId="85">
      <pivotArea field="2" type="button" dataOnly="0" labelOnly="1" outline="0" axis="axisRow" fieldPosition="0"/>
    </format>
    <format dxfId="84">
      <pivotArea dataOnly="0" labelOnly="1" fieldPosition="0">
        <references count="1">
          <reference field="2" count="0"/>
        </references>
      </pivotArea>
    </format>
    <format dxfId="83">
      <pivotArea dataOnly="0" labelOnly="1" grandRow="1" outline="0" fieldPosition="0"/>
    </format>
    <format dxfId="82">
      <pivotArea dataOnly="0" labelOnly="1" fieldPosition="0">
        <references count="1">
          <reference field="3" count="0"/>
        </references>
      </pivotArea>
    </format>
    <format dxfId="81">
      <pivotArea dataOnly="0" labelOnly="1" grandCol="1" outline="0" fieldPosition="0"/>
    </format>
    <format dxfId="80">
      <pivotArea outline="0" collapsedLevelsAreSubtotals="1" fieldPosition="0"/>
    </format>
    <format dxfId="20">
      <pivotArea dataOnly="0" labelOnly="1" fieldPosition="0">
        <references count="1">
          <reference field="3" count="0"/>
        </references>
      </pivotArea>
    </format>
    <format dxfId="19">
      <pivotArea dataOnly="0" labelOnly="1" grandCol="1" outline="0" fieldPosition="0"/>
    </format>
    <format dxfId="18">
      <pivotArea dataOnly="0" labelOnly="1" fieldPosition="0">
        <references count="1">
          <reference field="3" count="0"/>
        </references>
      </pivotArea>
    </format>
    <format dxfId="17">
      <pivotArea dataOnly="0" labelOnly="1" grandCol="1" outline="0" fieldPosition="0"/>
    </format>
  </formats>
  <chartFormats count="9">
    <chartFormat chart="0" format="0" series="1">
      <pivotArea type="data" outline="0" fieldPosition="0">
        <references count="1">
          <reference field="3" count="1" selected="0">
            <x v="0"/>
          </reference>
        </references>
      </pivotArea>
    </chartFormat>
    <chartFormat chart="0" format="1" series="1">
      <pivotArea type="data" outline="0" fieldPosition="0">
        <references count="1">
          <reference field="3" count="1" selected="0">
            <x v="1"/>
          </reference>
        </references>
      </pivotArea>
    </chartFormat>
    <chartFormat chart="0" format="2" series="1">
      <pivotArea type="data" outline="0" fieldPosition="0">
        <references count="1">
          <reference field="3" count="1" selected="0">
            <x v="2"/>
          </reference>
        </references>
      </pivotArea>
    </chartFormat>
    <chartFormat chart="0" format="3" series="1">
      <pivotArea type="data" outline="0" fieldPosition="0">
        <references count="1">
          <reference field="3" count="1" selected="0">
            <x v="3"/>
          </reference>
        </references>
      </pivotArea>
    </chartFormat>
    <chartFormat chart="0" format="4" series="1">
      <pivotArea type="data" outline="0" fieldPosition="0">
        <references count="1">
          <reference field="3" count="1" selected="0">
            <x v="4"/>
          </reference>
        </references>
      </pivotArea>
    </chartFormat>
    <chartFormat chart="0" format="5" series="1">
      <pivotArea type="data" outline="0" fieldPosition="0">
        <references count="2">
          <reference field="4294967294" count="1" selected="0">
            <x v="0"/>
          </reference>
          <reference field="3" count="1" selected="0">
            <x v="1"/>
          </reference>
        </references>
      </pivotArea>
    </chartFormat>
    <chartFormat chart="0" format="6" series="1">
      <pivotArea type="data" outline="0" fieldPosition="0">
        <references count="2">
          <reference field="4294967294" count="1" selected="0">
            <x v="0"/>
          </reference>
          <reference field="3" count="1" selected="0">
            <x v="2"/>
          </reference>
        </references>
      </pivotArea>
    </chartFormat>
    <chartFormat chart="0" format="7" series="1">
      <pivotArea type="data" outline="0" fieldPosition="0">
        <references count="2">
          <reference field="4294967294" count="1" selected="0">
            <x v="0"/>
          </reference>
          <reference field="3" count="1" selected="0">
            <x v="3"/>
          </reference>
        </references>
      </pivotArea>
    </chartFormat>
    <chartFormat chart="0" format="8" series="1">
      <pivotArea type="data" outline="0" fieldPosition="0">
        <references count="2">
          <reference field="4294967294" count="1" selected="0">
            <x v="0"/>
          </reference>
          <reference field="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6"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3">
  <location ref="B4:F10" firstHeaderRow="0" firstDataRow="1" firstDataCol="1"/>
  <pivotFields count="18">
    <pivotField showAll="0"/>
    <pivotField showAll="0"/>
    <pivotField axis="axisRow" showAll="0">
      <items count="6">
        <item x="3"/>
        <item x="0"/>
        <item x="2"/>
        <item x="1"/>
        <item x="4"/>
        <item t="default"/>
      </items>
    </pivotField>
    <pivotField showAll="0"/>
    <pivotField showAll="0">
      <items count="9">
        <item x="1"/>
        <item x="3"/>
        <item x="4"/>
        <item x="5"/>
        <item x="6"/>
        <item x="2"/>
        <item x="7"/>
        <item x="0"/>
        <item t="default"/>
      </items>
    </pivotField>
    <pivotField showAll="0"/>
    <pivotField showAll="0"/>
    <pivotField showAll="0"/>
    <pivotField showAll="0"/>
    <pivotField showAll="0"/>
    <pivotField showAll="0"/>
    <pivotField showAll="0">
      <items count="10">
        <item x="2"/>
        <item x="5"/>
        <item x="3"/>
        <item x="6"/>
        <item x="4"/>
        <item x="8"/>
        <item x="7"/>
        <item x="0"/>
        <item x="1"/>
        <item t="default"/>
      </items>
    </pivotField>
    <pivotField numFmtId="1" showAll="0"/>
    <pivotField dataField="1" numFmtId="1" showAll="0"/>
    <pivotField showAll="0"/>
    <pivotField dataField="1" showAll="0"/>
    <pivotField dataField="1" showAll="0"/>
    <pivotField dataField="1" showAll="0"/>
  </pivotFields>
  <rowFields count="1">
    <field x="2"/>
  </rowFields>
  <rowItems count="6">
    <i>
      <x/>
    </i>
    <i>
      <x v="1"/>
    </i>
    <i>
      <x v="2"/>
    </i>
    <i>
      <x v="3"/>
    </i>
    <i>
      <x v="4"/>
    </i>
    <i t="grand">
      <x/>
    </i>
  </rowItems>
  <colFields count="1">
    <field x="-2"/>
  </colFields>
  <colItems count="4">
    <i>
      <x/>
    </i>
    <i i="1">
      <x v="1"/>
    </i>
    <i i="2">
      <x v="2"/>
    </i>
    <i i="3">
      <x v="3"/>
    </i>
  </colItems>
  <dataFields count="4">
    <dataField name="Sum of LIST TOT" fld="17" baseField="0" baseItem="0"/>
    <dataField name="Sum of DISCOUNT TOT" fld="15" baseField="0" baseItem="0"/>
    <dataField name="Sum of INVTOTAL" fld="13" baseField="0" baseItem="0"/>
    <dataField name="Sum of PROFIT TOT" fld="16" baseField="0" baseItem="0"/>
  </dataFields>
  <formats count="11">
    <format dxfId="79">
      <pivotArea outline="0" collapsedLevelsAreSubtotals="1" fieldPosition="0"/>
    </format>
    <format dxfId="32">
      <pivotArea field="2" type="button" dataOnly="0" labelOnly="1" outline="0" axis="axisRow" fieldPosition="0"/>
    </format>
    <format dxfId="31">
      <pivotArea dataOnly="0" labelOnly="1" outline="0" fieldPosition="0">
        <references count="1">
          <reference field="4294967294" count="4">
            <x v="0"/>
            <x v="1"/>
            <x v="2"/>
            <x v="3"/>
          </reference>
        </references>
      </pivotArea>
    </format>
    <format dxfId="30">
      <pivotArea field="2" type="button" dataOnly="0" labelOnly="1" outline="0" axis="axisRow" fieldPosition="0"/>
    </format>
    <format dxfId="29">
      <pivotArea dataOnly="0" labelOnly="1" outline="0" fieldPosition="0">
        <references count="1">
          <reference field="4294967294" count="4">
            <x v="0"/>
            <x v="1"/>
            <x v="2"/>
            <x v="3"/>
          </reference>
        </references>
      </pivotArea>
    </format>
    <format dxfId="28">
      <pivotArea type="all" dataOnly="0" outline="0" fieldPosition="0"/>
    </format>
    <format dxfId="27">
      <pivotArea outline="0" collapsedLevelsAreSubtotals="1" fieldPosition="0"/>
    </format>
    <format dxfId="25">
      <pivotArea field="2" type="button" dataOnly="0" labelOnly="1" outline="0" axis="axisRow" fieldPosition="0"/>
    </format>
    <format dxfId="24">
      <pivotArea dataOnly="0" labelOnly="1" fieldPosition="0">
        <references count="1">
          <reference field="2" count="0"/>
        </references>
      </pivotArea>
    </format>
    <format dxfId="23">
      <pivotArea dataOnly="0" labelOnly="1" grandRow="1" outline="0" fieldPosition="0"/>
    </format>
    <format dxfId="21">
      <pivotArea dataOnly="0" labelOnly="1" outline="0" fieldPosition="0">
        <references count="1">
          <reference field="4294967294" count="4">
            <x v="0"/>
            <x v="1"/>
            <x v="2"/>
            <x v="3"/>
          </reference>
        </references>
      </pivotArea>
    </format>
  </formats>
  <chartFormats count="8">
    <chartFormat chart="0" format="10" series="1">
      <pivotArea type="data" outline="0" fieldPosition="0">
        <references count="1">
          <reference field="4294967294" count="1" selected="0">
            <x v="0"/>
          </reference>
        </references>
      </pivotArea>
    </chartFormat>
    <chartFormat chart="0" format="11" series="1">
      <pivotArea type="data" outline="0" fieldPosition="0">
        <references count="1">
          <reference field="4294967294" count="1" selected="0">
            <x v="1"/>
          </reference>
        </references>
      </pivotArea>
    </chartFormat>
    <chartFormat chart="0" format="12" series="1">
      <pivotArea type="data" outline="0" fieldPosition="0">
        <references count="1">
          <reference field="4294967294" count="1" selected="0">
            <x v="2"/>
          </reference>
        </references>
      </pivotArea>
    </chartFormat>
    <chartFormat chart="0" format="13" series="1">
      <pivotArea type="data" outline="0" fieldPosition="0">
        <references count="1">
          <reference field="4294967294" count="1" selected="0">
            <x v="3"/>
          </reference>
        </references>
      </pivotArea>
    </chartFormat>
    <chartFormat chart="1" format="14" series="1">
      <pivotArea type="data" outline="0" fieldPosition="0">
        <references count="1">
          <reference field="4294967294" count="1" selected="0">
            <x v="0"/>
          </reference>
        </references>
      </pivotArea>
    </chartFormat>
    <chartFormat chart="1" format="15" series="1">
      <pivotArea type="data" outline="0" fieldPosition="0">
        <references count="1">
          <reference field="4294967294" count="1" selected="0">
            <x v="1"/>
          </reference>
        </references>
      </pivotArea>
    </chartFormat>
    <chartFormat chart="1" format="16" series="1">
      <pivotArea type="data" outline="0" fieldPosition="0">
        <references count="1">
          <reference field="4294967294" count="1" selected="0">
            <x v="2"/>
          </reference>
        </references>
      </pivotArea>
    </chartFormat>
    <chartFormat chart="1" format="17"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pivotTable" Target="../pivotTables/pivotTable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topLeftCell="A4" workbookViewId="0">
      <selection activeCell="J18" sqref="J18"/>
    </sheetView>
  </sheetViews>
  <sheetFormatPr defaultRowHeight="14.5" x14ac:dyDescent="0.35"/>
  <cols>
    <col min="2" max="2" width="13.54296875" customWidth="1"/>
    <col min="3" max="6" width="13.54296875" style="2" customWidth="1"/>
    <col min="7" max="12" width="13.54296875" customWidth="1"/>
    <col min="13" max="16" width="16.26953125" customWidth="1"/>
    <col min="17" max="24" width="17.453125" customWidth="1"/>
  </cols>
  <sheetData>
    <row r="1" spans="1:16" x14ac:dyDescent="0.35">
      <c r="B1" s="1" t="s">
        <v>0</v>
      </c>
      <c r="C1" s="1" t="s">
        <v>1</v>
      </c>
      <c r="D1" s="1" t="s">
        <v>2</v>
      </c>
      <c r="E1" s="1" t="s">
        <v>3</v>
      </c>
      <c r="F1" s="1" t="s">
        <v>4</v>
      </c>
      <c r="G1" s="1" t="s">
        <v>5</v>
      </c>
      <c r="H1" s="1" t="s">
        <v>6</v>
      </c>
      <c r="I1" s="1" t="s">
        <v>7</v>
      </c>
      <c r="J1" s="1" t="s">
        <v>8</v>
      </c>
      <c r="K1" s="1" t="s">
        <v>9</v>
      </c>
      <c r="L1" s="1" t="s">
        <v>10</v>
      </c>
      <c r="M1" s="1" t="s">
        <v>13</v>
      </c>
      <c r="N1" s="1" t="s">
        <v>14</v>
      </c>
      <c r="O1" s="1" t="s">
        <v>11</v>
      </c>
      <c r="P1" s="3" t="s">
        <v>12</v>
      </c>
    </row>
    <row r="2" spans="1:16" x14ac:dyDescent="0.35">
      <c r="A2" t="s">
        <v>27</v>
      </c>
      <c r="B2" s="1">
        <v>0</v>
      </c>
      <c r="C2" s="1">
        <v>1</v>
      </c>
      <c r="D2" s="1">
        <v>1</v>
      </c>
      <c r="E2" s="1">
        <v>1</v>
      </c>
      <c r="F2" s="1">
        <v>1</v>
      </c>
      <c r="G2" s="1">
        <v>1</v>
      </c>
      <c r="H2" s="1">
        <v>1</v>
      </c>
      <c r="I2" s="1"/>
      <c r="J2" s="1"/>
      <c r="K2" s="1"/>
      <c r="L2" s="1"/>
      <c r="M2" s="1">
        <v>1</v>
      </c>
      <c r="N2" s="1">
        <v>1</v>
      </c>
      <c r="O2" s="1"/>
      <c r="P2" s="3">
        <v>1</v>
      </c>
    </row>
    <row r="3" spans="1:16" x14ac:dyDescent="0.35">
      <c r="A3" t="s">
        <v>28</v>
      </c>
      <c r="B3" s="1"/>
      <c r="C3" s="1">
        <v>200</v>
      </c>
      <c r="D3" s="1">
        <v>5</v>
      </c>
      <c r="E3" s="1">
        <v>5</v>
      </c>
      <c r="F3" s="1">
        <v>8</v>
      </c>
      <c r="G3" s="1">
        <v>5</v>
      </c>
      <c r="H3" s="1">
        <v>20</v>
      </c>
      <c r="I3" s="1"/>
      <c r="J3" s="1"/>
      <c r="K3" s="1"/>
      <c r="L3" s="1"/>
      <c r="M3" s="1">
        <v>10</v>
      </c>
      <c r="N3" s="1">
        <v>15</v>
      </c>
      <c r="O3" s="1"/>
      <c r="P3" s="3">
        <v>8</v>
      </c>
    </row>
    <row r="4" spans="1:16" x14ac:dyDescent="0.35">
      <c r="B4" s="1"/>
      <c r="C4" s="1"/>
      <c r="D4" s="1"/>
      <c r="E4" s="1"/>
      <c r="F4" s="1"/>
      <c r="G4" s="1"/>
      <c r="H4" s="1"/>
      <c r="I4" s="1"/>
      <c r="J4" s="1"/>
      <c r="K4" s="1"/>
      <c r="L4" s="1"/>
      <c r="M4" s="1"/>
      <c r="N4" s="1"/>
      <c r="O4" s="1"/>
      <c r="P4" s="3"/>
    </row>
    <row r="5" spans="1:16" ht="15" thickBot="1" x14ac:dyDescent="0.4">
      <c r="B5" s="1"/>
      <c r="C5" s="1"/>
      <c r="D5" s="1"/>
      <c r="E5" s="1"/>
      <c r="F5" s="1"/>
      <c r="G5" s="1"/>
      <c r="H5" s="1"/>
      <c r="I5" s="1"/>
      <c r="J5" s="1"/>
      <c r="K5" s="1"/>
      <c r="L5" s="1"/>
      <c r="M5" s="1"/>
      <c r="N5" s="1"/>
      <c r="O5" s="1"/>
      <c r="P5" s="3"/>
    </row>
    <row r="6" spans="1:16" s="4" customFormat="1" x14ac:dyDescent="0.35">
      <c r="A6" s="36" t="s">
        <v>25</v>
      </c>
      <c r="B6" s="37" t="s">
        <v>331</v>
      </c>
      <c r="C6" s="38" t="s">
        <v>29</v>
      </c>
      <c r="D6" s="38" t="s">
        <v>30</v>
      </c>
      <c r="E6" s="38" t="s">
        <v>31</v>
      </c>
      <c r="F6" s="38" t="s">
        <v>26</v>
      </c>
      <c r="G6" s="38" t="s">
        <v>5</v>
      </c>
      <c r="H6" s="37" t="s">
        <v>32</v>
      </c>
      <c r="I6" s="37" t="s">
        <v>33</v>
      </c>
      <c r="J6" s="37" t="s">
        <v>34</v>
      </c>
      <c r="K6" s="37" t="s">
        <v>332</v>
      </c>
      <c r="L6" s="37" t="s">
        <v>333</v>
      </c>
      <c r="M6" s="37" t="s">
        <v>334</v>
      </c>
      <c r="N6" s="37" t="s">
        <v>335</v>
      </c>
      <c r="O6" s="37" t="s">
        <v>336</v>
      </c>
      <c r="P6" s="39" t="s">
        <v>36</v>
      </c>
    </row>
    <row r="7" spans="1:16" x14ac:dyDescent="0.35">
      <c r="A7" s="9">
        <v>1</v>
      </c>
      <c r="B7" s="6">
        <f>B2+1</f>
        <v>1</v>
      </c>
      <c r="C7" s="7" t="str">
        <f ca="1">CONCATENATE(C$6," ",INT(RAND()*(C$3-C$2)+C$2))</f>
        <v>CUSTID 49</v>
      </c>
      <c r="D7" s="7" t="str">
        <f ca="1">CONCATENATE(D$6," ",SUMIF('CUST AND PROD REFS'!$C$7:$C$206,'DATA GENERATOR'!$C7,'CUST AND PROD REFS'!D$7:D$206))</f>
        <v>CUSTTYPE 5</v>
      </c>
      <c r="E7" s="7" t="str">
        <f ca="1">CONCATENATE(E$6," ",SUMIF('CUST AND PROD REFS'!$C$7:$C$206,'DATA GENERATOR'!$C7,'CUST AND PROD REFS'!E$7:E$206))</f>
        <v>CUSTIND 3</v>
      </c>
      <c r="F7" s="7" t="str">
        <f ca="1">CONCATENATE(F$6," ",SUMIF('CUST AND PROD REFS'!$C$7:$C$206,'DATA GENERATOR'!$C7,'CUST AND PROD REFS'!F$7:F$206))</f>
        <v>REGION 5</v>
      </c>
      <c r="G7" s="6" t="str">
        <f ca="1">CONCATENATE(G$6," ",INT(RAND()*(G$3+1-G$2)+G$2))</f>
        <v>SALESMAN 1</v>
      </c>
      <c r="H7" s="6" t="str">
        <f ca="1">CONCATENATE(H$6," ",INT(RAND()*(H$3+1-H$2)+H$2))</f>
        <v>PRODID 12</v>
      </c>
      <c r="I7" s="6" t="str">
        <f ca="1">CONCATENATE(I$6," ",SUMIF('CUST AND PROD REFS'!$H$7:$H$26,'DATA GENERATOR'!$H7,'CUST AND PROD REFS'!I$7:I$26))</f>
        <v>PRODTYPE 3</v>
      </c>
      <c r="J7" s="6" t="str">
        <f ca="1">CONCATENATE(J$6," ",SUMIF('CUST AND PROD REFS'!$H$7:$H$26,'DATA GENERATOR'!$H7,'CUST AND PROD REFS'!J$7:J$26))</f>
        <v>PRODMKT 2</v>
      </c>
      <c r="K7" s="6">
        <f ca="1">SUMIF('CUST AND PROD REFS'!$H$7:$H$26,'DATA GENERATOR'!$H7,'CUST AND PROD REFS'!K$7:K$26)</f>
        <v>17347</v>
      </c>
      <c r="L7" s="6">
        <f ca="1">SUMIF('CUST AND PROD REFS'!$H$7:$H$26,'DATA GENERATOR'!$H7,'CUST AND PROD REFS'!L$7:L$26)</f>
        <v>10928.61</v>
      </c>
      <c r="M7" s="7">
        <f ca="1">INT(RAND()*(M$3-M$2)+M$2)</f>
        <v>9</v>
      </c>
      <c r="N7" s="23">
        <f ca="1">K7*(1-(INT(RAND()*(N$3+1-N$2)+N$2)/100))</f>
        <v>15785.77</v>
      </c>
      <c r="O7" s="8">
        <f ca="1">M7*N7</f>
        <v>142071.93</v>
      </c>
      <c r="P7" s="40" t="str">
        <f ca="1">CONCATENATE(P$6," ",INT(RAND()*(P$3+1-P$2)+P$2))</f>
        <v>SHIP REGION 4</v>
      </c>
    </row>
    <row r="8" spans="1:16" x14ac:dyDescent="0.35">
      <c r="A8" s="9">
        <f>A7+1</f>
        <v>2</v>
      </c>
      <c r="B8" s="6">
        <f>B7+1</f>
        <v>2</v>
      </c>
      <c r="C8" s="7" t="str">
        <f t="shared" ref="C8:C71" ca="1" si="0">CONCATENATE(C$6," ",INT(RAND()*(C$3-C$2)+C$2))</f>
        <v>CUSTID 139</v>
      </c>
      <c r="D8" s="7" t="str">
        <f ca="1">CONCATENATE(D$6," ",SUMIF('CUST AND PROD REFS'!$C$7:$C$206,'DATA GENERATOR'!$C8,'CUST AND PROD REFS'!D$7:D$206))</f>
        <v>CUSTTYPE 2</v>
      </c>
      <c r="E8" s="7" t="str">
        <f ca="1">CONCATENATE(E$6," ",SUMIF('CUST AND PROD REFS'!$C$7:$C$206,'DATA GENERATOR'!$C8,'CUST AND PROD REFS'!E$7:E$206))</f>
        <v>CUSTIND 2</v>
      </c>
      <c r="F8" s="7" t="str">
        <f ca="1">CONCATENATE(F$6," ",SUMIF('CUST AND PROD REFS'!$C$7:$C$206,'DATA GENERATOR'!$C8,'CUST AND PROD REFS'!F$7:F$206))</f>
        <v>REGION 5</v>
      </c>
      <c r="G8" s="6" t="str">
        <f t="shared" ref="G8:G71" ca="1" si="1">CONCATENATE(G$6," ",INT(RAND()*(G$3-G$2)+G$2))</f>
        <v>SALESMAN 4</v>
      </c>
      <c r="H8" s="6" t="str">
        <f t="shared" ref="H8:H71" ca="1" si="2">CONCATENATE(H$6," ",INT(RAND()*(H$3+1-H$2)+H$2))</f>
        <v>PRODID 8</v>
      </c>
      <c r="I8" s="6" t="str">
        <f ca="1">CONCATENATE(I$6," ",SUMIF('CUST AND PROD REFS'!$H$7:$H$26,'DATA GENERATOR'!$H8,'CUST AND PROD REFS'!I$7:I$26))</f>
        <v>PRODTYPE 1</v>
      </c>
      <c r="J8" s="6" t="str">
        <f ca="1">CONCATENATE(J$6," ",SUMIF('CUST AND PROD REFS'!$H$7:$H$26,'DATA GENERATOR'!$H8,'CUST AND PROD REFS'!J$7:J$26))</f>
        <v>PRODMKT 7</v>
      </c>
      <c r="K8" s="6">
        <f ca="1">SUMIF('CUST AND PROD REFS'!$H$7:$H$26,'DATA GENERATOR'!$H8,'CUST AND PROD REFS'!K$7:K$26)</f>
        <v>9424</v>
      </c>
      <c r="L8" s="6">
        <f ca="1">SUMIF('CUST AND PROD REFS'!$H$7:$H$26,'DATA GENERATOR'!$H8,'CUST AND PROD REFS'!L$7:L$26)</f>
        <v>6031.36</v>
      </c>
      <c r="M8" s="7">
        <f t="shared" ref="M8:M71" ca="1" si="3">INT(RAND()*(M$3-M$2)+M$2)</f>
        <v>5</v>
      </c>
      <c r="N8" s="23">
        <f t="shared" ref="N8:N71" ca="1" si="4">K8*(1-(INT(RAND()*(N$3+1-N$2)+N$2)/100))</f>
        <v>8104.64</v>
      </c>
      <c r="O8" s="8">
        <f t="shared" ref="O8:O71" ca="1" si="5">M8*N8</f>
        <v>40523.200000000004</v>
      </c>
      <c r="P8" s="40" t="str">
        <f t="shared" ref="P8:P71" ca="1" si="6">CONCATENATE(P$6," ",INT(RAND()*(P$3+1-P$2)+P$2))</f>
        <v>SHIP REGION 4</v>
      </c>
    </row>
    <row r="9" spans="1:16" x14ac:dyDescent="0.35">
      <c r="A9" s="9">
        <f t="shared" ref="A9:B24" si="7">A8+1</f>
        <v>3</v>
      </c>
      <c r="B9" s="6">
        <f t="shared" si="7"/>
        <v>3</v>
      </c>
      <c r="C9" s="7" t="str">
        <f t="shared" ca="1" si="0"/>
        <v>CUSTID 118</v>
      </c>
      <c r="D9" s="7" t="str">
        <f ca="1">CONCATENATE(D$6," ",SUMIF('CUST AND PROD REFS'!$C$7:$C$206,'DATA GENERATOR'!$C9,'CUST AND PROD REFS'!D$7:D$206))</f>
        <v>CUSTTYPE 4</v>
      </c>
      <c r="E9" s="7" t="str">
        <f ca="1">CONCATENATE(E$6," ",SUMIF('CUST AND PROD REFS'!$C$7:$C$206,'DATA GENERATOR'!$C9,'CUST AND PROD REFS'!E$7:E$206))</f>
        <v>CUSTIND 2</v>
      </c>
      <c r="F9" s="7" t="str">
        <f ca="1">CONCATENATE(F$6," ",SUMIF('CUST AND PROD REFS'!$C$7:$C$206,'DATA GENERATOR'!$C9,'CUST AND PROD REFS'!F$7:F$206))</f>
        <v>REGION 6</v>
      </c>
      <c r="G9" s="6" t="str">
        <f t="shared" ca="1" si="1"/>
        <v>SALESMAN 3</v>
      </c>
      <c r="H9" s="6" t="str">
        <f t="shared" ca="1" si="2"/>
        <v>PRODID 3</v>
      </c>
      <c r="I9" s="6" t="str">
        <f ca="1">CONCATENATE(I$6," ",SUMIF('CUST AND PROD REFS'!$H$7:$H$26,'DATA GENERATOR'!$H9,'CUST AND PROD REFS'!I$7:I$26))</f>
        <v>PRODTYPE 3</v>
      </c>
      <c r="J9" s="6" t="str">
        <f ca="1">CONCATENATE(J$6," ",SUMIF('CUST AND PROD REFS'!$H$7:$H$26,'DATA GENERATOR'!$H9,'CUST AND PROD REFS'!J$7:J$26))</f>
        <v>PRODMKT 6</v>
      </c>
      <c r="K9" s="6">
        <f ca="1">SUMIF('CUST AND PROD REFS'!$H$7:$H$26,'DATA GENERATOR'!$H9,'CUST AND PROD REFS'!K$7:K$26)</f>
        <v>18632</v>
      </c>
      <c r="L9" s="6">
        <f ca="1">SUMIF('CUST AND PROD REFS'!$H$7:$H$26,'DATA GENERATOR'!$H9,'CUST AND PROD REFS'!L$7:L$26)</f>
        <v>12110.8</v>
      </c>
      <c r="M9" s="7">
        <f t="shared" ca="1" si="3"/>
        <v>7</v>
      </c>
      <c r="N9" s="23">
        <f t="shared" ca="1" si="4"/>
        <v>16023.52</v>
      </c>
      <c r="O9" s="8">
        <f t="shared" ca="1" si="5"/>
        <v>112164.64</v>
      </c>
      <c r="P9" s="40" t="str">
        <f t="shared" ca="1" si="6"/>
        <v>SHIP REGION 5</v>
      </c>
    </row>
    <row r="10" spans="1:16" x14ac:dyDescent="0.35">
      <c r="A10" s="9">
        <f t="shared" si="7"/>
        <v>4</v>
      </c>
      <c r="B10" s="6">
        <f t="shared" si="7"/>
        <v>4</v>
      </c>
      <c r="C10" s="7" t="str">
        <f t="shared" ca="1" si="0"/>
        <v>CUSTID 161</v>
      </c>
      <c r="D10" s="7" t="str">
        <f ca="1">CONCATENATE(D$6," ",SUMIF('CUST AND PROD REFS'!$C$7:$C$206,'DATA GENERATOR'!$C10,'CUST AND PROD REFS'!D$7:D$206))</f>
        <v>CUSTTYPE 2</v>
      </c>
      <c r="E10" s="7" t="str">
        <f ca="1">CONCATENATE(E$6," ",SUMIF('CUST AND PROD REFS'!$C$7:$C$206,'DATA GENERATOR'!$C10,'CUST AND PROD REFS'!E$7:E$206))</f>
        <v>CUSTIND 5</v>
      </c>
      <c r="F10" s="7" t="str">
        <f ca="1">CONCATENATE(F$6," ",SUMIF('CUST AND PROD REFS'!$C$7:$C$206,'DATA GENERATOR'!$C10,'CUST AND PROD REFS'!F$7:F$206))</f>
        <v>REGION 1</v>
      </c>
      <c r="G10" s="6" t="str">
        <f t="shared" ca="1" si="1"/>
        <v>SALESMAN 4</v>
      </c>
      <c r="H10" s="6" t="str">
        <f t="shared" ca="1" si="2"/>
        <v>PRODID 6</v>
      </c>
      <c r="I10" s="6" t="str">
        <f ca="1">CONCATENATE(I$6," ",SUMIF('CUST AND PROD REFS'!$H$7:$H$26,'DATA GENERATOR'!$H10,'CUST AND PROD REFS'!I$7:I$26))</f>
        <v>PRODTYPE 1</v>
      </c>
      <c r="J10" s="6" t="str">
        <f ca="1">CONCATENATE(J$6," ",SUMIF('CUST AND PROD REFS'!$H$7:$H$26,'DATA GENERATOR'!$H10,'CUST AND PROD REFS'!J$7:J$26))</f>
        <v>PRODMKT 3</v>
      </c>
      <c r="K10" s="6">
        <f ca="1">SUMIF('CUST AND PROD REFS'!$H$7:$H$26,'DATA GENERATOR'!$H10,'CUST AND PROD REFS'!K$7:K$26)</f>
        <v>13657</v>
      </c>
      <c r="L10" s="6">
        <f ca="1">SUMIF('CUST AND PROD REFS'!$H$7:$H$26,'DATA GENERATOR'!$H10,'CUST AND PROD REFS'!L$7:L$26)</f>
        <v>9150.19</v>
      </c>
      <c r="M10" s="7">
        <f t="shared" ca="1" si="3"/>
        <v>5</v>
      </c>
      <c r="N10" s="23">
        <f t="shared" ca="1" si="4"/>
        <v>13383.86</v>
      </c>
      <c r="O10" s="8">
        <f t="shared" ca="1" si="5"/>
        <v>66919.3</v>
      </c>
      <c r="P10" s="40" t="str">
        <f t="shared" ca="1" si="6"/>
        <v>SHIP REGION 1</v>
      </c>
    </row>
    <row r="11" spans="1:16" x14ac:dyDescent="0.35">
      <c r="A11" s="9">
        <f t="shared" si="7"/>
        <v>5</v>
      </c>
      <c r="B11" s="6">
        <f t="shared" si="7"/>
        <v>5</v>
      </c>
      <c r="C11" s="7" t="str">
        <f t="shared" ca="1" si="0"/>
        <v>CUSTID 3</v>
      </c>
      <c r="D11" s="7" t="str">
        <f ca="1">CONCATENATE(D$6," ",SUMIF('CUST AND PROD REFS'!$C$7:$C$206,'DATA GENERATOR'!$C11,'CUST AND PROD REFS'!D$7:D$206))</f>
        <v>CUSTTYPE 2</v>
      </c>
      <c r="E11" s="7" t="str">
        <f ca="1">CONCATENATE(E$6," ",SUMIF('CUST AND PROD REFS'!$C$7:$C$206,'DATA GENERATOR'!$C11,'CUST AND PROD REFS'!E$7:E$206))</f>
        <v>CUSTIND 2</v>
      </c>
      <c r="F11" s="7" t="str">
        <f ca="1">CONCATENATE(F$6," ",SUMIF('CUST AND PROD REFS'!$C$7:$C$206,'DATA GENERATOR'!$C11,'CUST AND PROD REFS'!F$7:F$206))</f>
        <v>REGION 2</v>
      </c>
      <c r="G11" s="6" t="str">
        <f t="shared" ca="1" si="1"/>
        <v>SALESMAN 3</v>
      </c>
      <c r="H11" s="6" t="str">
        <f t="shared" ca="1" si="2"/>
        <v>PRODID 20</v>
      </c>
      <c r="I11" s="6" t="str">
        <f ca="1">CONCATENATE(I$6," ",SUMIF('CUST AND PROD REFS'!$H$7:$H$26,'DATA GENERATOR'!$H11,'CUST AND PROD REFS'!I$7:I$26))</f>
        <v>PRODTYPE 4</v>
      </c>
      <c r="J11" s="6" t="str">
        <f ca="1">CONCATENATE(J$6," ",SUMIF('CUST AND PROD REFS'!$H$7:$H$26,'DATA GENERATOR'!$H11,'CUST AND PROD REFS'!J$7:J$26))</f>
        <v>PRODMKT 1</v>
      </c>
      <c r="K11" s="6">
        <f ca="1">SUMIF('CUST AND PROD REFS'!$H$7:$H$26,'DATA GENERATOR'!$H11,'CUST AND PROD REFS'!K$7:K$26)</f>
        <v>2665</v>
      </c>
      <c r="L11" s="6">
        <f ca="1">SUMIF('CUST AND PROD REFS'!$H$7:$H$26,'DATA GENERATOR'!$H11,'CUST AND PROD REFS'!L$7:L$26)</f>
        <v>1732.25</v>
      </c>
      <c r="M11" s="7">
        <f t="shared" ca="1" si="3"/>
        <v>5</v>
      </c>
      <c r="N11" s="23">
        <f t="shared" ca="1" si="4"/>
        <v>2265.25</v>
      </c>
      <c r="O11" s="8">
        <f t="shared" ca="1" si="5"/>
        <v>11326.25</v>
      </c>
      <c r="P11" s="40" t="str">
        <f t="shared" ca="1" si="6"/>
        <v>SHIP REGION 4</v>
      </c>
    </row>
    <row r="12" spans="1:16" x14ac:dyDescent="0.35">
      <c r="A12" s="9">
        <f t="shared" si="7"/>
        <v>6</v>
      </c>
      <c r="B12" s="6">
        <f t="shared" si="7"/>
        <v>6</v>
      </c>
      <c r="C12" s="7" t="str">
        <f t="shared" ca="1" si="0"/>
        <v>CUSTID 78</v>
      </c>
      <c r="D12" s="7" t="str">
        <f ca="1">CONCATENATE(D$6," ",SUMIF('CUST AND PROD REFS'!$C$7:$C$206,'DATA GENERATOR'!$C12,'CUST AND PROD REFS'!D$7:D$206))</f>
        <v>CUSTTYPE 1</v>
      </c>
      <c r="E12" s="7" t="str">
        <f ca="1">CONCATENATE(E$6," ",SUMIF('CUST AND PROD REFS'!$C$7:$C$206,'DATA GENERATOR'!$C12,'CUST AND PROD REFS'!E$7:E$206))</f>
        <v>CUSTIND 2</v>
      </c>
      <c r="F12" s="7" t="str">
        <f ca="1">CONCATENATE(F$6," ",SUMIF('CUST AND PROD REFS'!$C$7:$C$206,'DATA GENERATOR'!$C12,'CUST AND PROD REFS'!F$7:F$206))</f>
        <v>REGION 6</v>
      </c>
      <c r="G12" s="6" t="str">
        <f t="shared" ca="1" si="1"/>
        <v>SALESMAN 4</v>
      </c>
      <c r="H12" s="6" t="str">
        <f t="shared" ca="1" si="2"/>
        <v>PRODID 10</v>
      </c>
      <c r="I12" s="6" t="str">
        <f ca="1">CONCATENATE(I$6," ",SUMIF('CUST AND PROD REFS'!$H$7:$H$26,'DATA GENERATOR'!$H12,'CUST AND PROD REFS'!I$7:I$26))</f>
        <v>PRODTYPE 3</v>
      </c>
      <c r="J12" s="6" t="str">
        <f ca="1">CONCATENATE(J$6," ",SUMIF('CUST AND PROD REFS'!$H$7:$H$26,'DATA GENERATOR'!$H12,'CUST AND PROD REFS'!J$7:J$26))</f>
        <v>PRODMKT 3</v>
      </c>
      <c r="K12" s="6">
        <f ca="1">SUMIF('CUST AND PROD REFS'!$H$7:$H$26,'DATA GENERATOR'!$H12,'CUST AND PROD REFS'!K$7:K$26)</f>
        <v>21715</v>
      </c>
      <c r="L12" s="6">
        <f ca="1">SUMIF('CUST AND PROD REFS'!$H$7:$H$26,'DATA GENERATOR'!$H12,'CUST AND PROD REFS'!L$7:L$26)</f>
        <v>14549.05</v>
      </c>
      <c r="M12" s="7">
        <f t="shared" ca="1" si="3"/>
        <v>6</v>
      </c>
      <c r="N12" s="23">
        <f t="shared" ca="1" si="4"/>
        <v>20846.399999999998</v>
      </c>
      <c r="O12" s="8">
        <f t="shared" ca="1" si="5"/>
        <v>125078.39999999999</v>
      </c>
      <c r="P12" s="40" t="str">
        <f t="shared" ca="1" si="6"/>
        <v>SHIP REGION 1</v>
      </c>
    </row>
    <row r="13" spans="1:16" x14ac:dyDescent="0.35">
      <c r="A13" s="9">
        <f t="shared" si="7"/>
        <v>7</v>
      </c>
      <c r="B13" s="6">
        <f t="shared" si="7"/>
        <v>7</v>
      </c>
      <c r="C13" s="7" t="str">
        <f t="shared" ca="1" si="0"/>
        <v>CUSTID 91</v>
      </c>
      <c r="D13" s="7" t="str">
        <f ca="1">CONCATENATE(D$6," ",SUMIF('CUST AND PROD REFS'!$C$7:$C$206,'DATA GENERATOR'!$C13,'CUST AND PROD REFS'!D$7:D$206))</f>
        <v>CUSTTYPE 1</v>
      </c>
      <c r="E13" s="7" t="str">
        <f ca="1">CONCATENATE(E$6," ",SUMIF('CUST AND PROD REFS'!$C$7:$C$206,'DATA GENERATOR'!$C13,'CUST AND PROD REFS'!E$7:E$206))</f>
        <v>CUSTIND 3</v>
      </c>
      <c r="F13" s="7" t="str">
        <f ca="1">CONCATENATE(F$6," ",SUMIF('CUST AND PROD REFS'!$C$7:$C$206,'DATA GENERATOR'!$C13,'CUST AND PROD REFS'!F$7:F$206))</f>
        <v>REGION 4</v>
      </c>
      <c r="G13" s="6" t="str">
        <f t="shared" ca="1" si="1"/>
        <v>SALESMAN 1</v>
      </c>
      <c r="H13" s="6" t="str">
        <f t="shared" ca="1" si="2"/>
        <v>PRODID 13</v>
      </c>
      <c r="I13" s="6" t="str">
        <f ca="1">CONCATENATE(I$6," ",SUMIF('CUST AND PROD REFS'!$H$7:$H$26,'DATA GENERATOR'!$H13,'CUST AND PROD REFS'!I$7:I$26))</f>
        <v>PRODTYPE 4</v>
      </c>
      <c r="J13" s="6" t="str">
        <f ca="1">CONCATENATE(J$6," ",SUMIF('CUST AND PROD REFS'!$H$7:$H$26,'DATA GENERATOR'!$H13,'CUST AND PROD REFS'!J$7:J$26))</f>
        <v>PRODMKT 4</v>
      </c>
      <c r="K13" s="6">
        <f ca="1">SUMIF('CUST AND PROD REFS'!$H$7:$H$26,'DATA GENERATOR'!$H13,'CUST AND PROD REFS'!K$7:K$26)</f>
        <v>12711</v>
      </c>
      <c r="L13" s="6">
        <f ca="1">SUMIF('CUST AND PROD REFS'!$H$7:$H$26,'DATA GENERATOR'!$H13,'CUST AND PROD REFS'!L$7:L$26)</f>
        <v>7245.27</v>
      </c>
      <c r="M13" s="7">
        <f t="shared" ca="1" si="3"/>
        <v>1</v>
      </c>
      <c r="N13" s="23">
        <f t="shared" ca="1" si="4"/>
        <v>10931.46</v>
      </c>
      <c r="O13" s="8">
        <f t="shared" ca="1" si="5"/>
        <v>10931.46</v>
      </c>
      <c r="P13" s="40" t="str">
        <f t="shared" ca="1" si="6"/>
        <v>SHIP REGION 5</v>
      </c>
    </row>
    <row r="14" spans="1:16" x14ac:dyDescent="0.35">
      <c r="A14" s="9">
        <f t="shared" si="7"/>
        <v>8</v>
      </c>
      <c r="B14" s="6">
        <f t="shared" si="7"/>
        <v>8</v>
      </c>
      <c r="C14" s="7" t="str">
        <f t="shared" ca="1" si="0"/>
        <v>CUSTID 87</v>
      </c>
      <c r="D14" s="7" t="str">
        <f ca="1">CONCATENATE(D$6," ",SUMIF('CUST AND PROD REFS'!$C$7:$C$206,'DATA GENERATOR'!$C14,'CUST AND PROD REFS'!D$7:D$206))</f>
        <v>CUSTTYPE 1</v>
      </c>
      <c r="E14" s="7" t="str">
        <f ca="1">CONCATENATE(E$6," ",SUMIF('CUST AND PROD REFS'!$C$7:$C$206,'DATA GENERATOR'!$C14,'CUST AND PROD REFS'!E$7:E$206))</f>
        <v>CUSTIND 2</v>
      </c>
      <c r="F14" s="7" t="str">
        <f ca="1">CONCATENATE(F$6," ",SUMIF('CUST AND PROD REFS'!$C$7:$C$206,'DATA GENERATOR'!$C14,'CUST AND PROD REFS'!F$7:F$206))</f>
        <v>REGION 3</v>
      </c>
      <c r="G14" s="6" t="str">
        <f t="shared" ca="1" si="1"/>
        <v>SALESMAN 4</v>
      </c>
      <c r="H14" s="6" t="str">
        <f t="shared" ca="1" si="2"/>
        <v>PRODID 5</v>
      </c>
      <c r="I14" s="6" t="str">
        <f ca="1">CONCATENATE(I$6," ",SUMIF('CUST AND PROD REFS'!$H$7:$H$26,'DATA GENERATOR'!$H14,'CUST AND PROD REFS'!I$7:I$26))</f>
        <v>PRODTYPE 3</v>
      </c>
      <c r="J14" s="6" t="str">
        <f ca="1">CONCATENATE(J$6," ",SUMIF('CUST AND PROD REFS'!$H$7:$H$26,'DATA GENERATOR'!$H14,'CUST AND PROD REFS'!J$7:J$26))</f>
        <v>PRODMKT 3</v>
      </c>
      <c r="K14" s="6">
        <f ca="1">SUMIF('CUST AND PROD REFS'!$H$7:$H$26,'DATA GENERATOR'!$H14,'CUST AND PROD REFS'!K$7:K$26)</f>
        <v>21215</v>
      </c>
      <c r="L14" s="6">
        <f ca="1">SUMIF('CUST AND PROD REFS'!$H$7:$H$26,'DATA GENERATOR'!$H14,'CUST AND PROD REFS'!L$7:L$26)</f>
        <v>14001.9</v>
      </c>
      <c r="M14" s="7">
        <f t="shared" ca="1" si="3"/>
        <v>5</v>
      </c>
      <c r="N14" s="23">
        <f t="shared" ca="1" si="4"/>
        <v>21002.85</v>
      </c>
      <c r="O14" s="8">
        <f t="shared" ca="1" si="5"/>
        <v>105014.25</v>
      </c>
      <c r="P14" s="40" t="str">
        <f t="shared" ca="1" si="6"/>
        <v>SHIP REGION 2</v>
      </c>
    </row>
    <row r="15" spans="1:16" x14ac:dyDescent="0.35">
      <c r="A15" s="9">
        <f t="shared" si="7"/>
        <v>9</v>
      </c>
      <c r="B15" s="6">
        <f t="shared" si="7"/>
        <v>9</v>
      </c>
      <c r="C15" s="7" t="str">
        <f t="shared" ca="1" si="0"/>
        <v>CUSTID 154</v>
      </c>
      <c r="D15" s="7" t="str">
        <f ca="1">CONCATENATE(D$6," ",SUMIF('CUST AND PROD REFS'!$C$7:$C$206,'DATA GENERATOR'!$C15,'CUST AND PROD REFS'!D$7:D$206))</f>
        <v>CUSTTYPE 3</v>
      </c>
      <c r="E15" s="7" t="str">
        <f ca="1">CONCATENATE(E$6," ",SUMIF('CUST AND PROD REFS'!$C$7:$C$206,'DATA GENERATOR'!$C15,'CUST AND PROD REFS'!E$7:E$206))</f>
        <v>CUSTIND 2</v>
      </c>
      <c r="F15" s="7" t="str">
        <f ca="1">CONCATENATE(F$6," ",SUMIF('CUST AND PROD REFS'!$C$7:$C$206,'DATA GENERATOR'!$C15,'CUST AND PROD REFS'!F$7:F$206))</f>
        <v>REGION 8</v>
      </c>
      <c r="G15" s="6" t="str">
        <f t="shared" ca="1" si="1"/>
        <v>SALESMAN 1</v>
      </c>
      <c r="H15" s="6" t="str">
        <f t="shared" ca="1" si="2"/>
        <v>PRODID 8</v>
      </c>
      <c r="I15" s="6" t="str">
        <f ca="1">CONCATENATE(I$6," ",SUMIF('CUST AND PROD REFS'!$H$7:$H$26,'DATA GENERATOR'!$H15,'CUST AND PROD REFS'!I$7:I$26))</f>
        <v>PRODTYPE 1</v>
      </c>
      <c r="J15" s="6" t="str">
        <f ca="1">CONCATENATE(J$6," ",SUMIF('CUST AND PROD REFS'!$H$7:$H$26,'DATA GENERATOR'!$H15,'CUST AND PROD REFS'!J$7:J$26))</f>
        <v>PRODMKT 7</v>
      </c>
      <c r="K15" s="6">
        <f ca="1">SUMIF('CUST AND PROD REFS'!$H$7:$H$26,'DATA GENERATOR'!$H15,'CUST AND PROD REFS'!K$7:K$26)</f>
        <v>9424</v>
      </c>
      <c r="L15" s="6">
        <f ca="1">SUMIF('CUST AND PROD REFS'!$H$7:$H$26,'DATA GENERATOR'!$H15,'CUST AND PROD REFS'!L$7:L$26)</f>
        <v>6031.36</v>
      </c>
      <c r="M15" s="7">
        <f t="shared" ca="1" si="3"/>
        <v>7</v>
      </c>
      <c r="N15" s="23">
        <f t="shared" ca="1" si="4"/>
        <v>8010.4</v>
      </c>
      <c r="O15" s="8">
        <f t="shared" ca="1" si="5"/>
        <v>56072.799999999996</v>
      </c>
      <c r="P15" s="40" t="str">
        <f t="shared" ca="1" si="6"/>
        <v>SHIP REGION 1</v>
      </c>
    </row>
    <row r="16" spans="1:16" x14ac:dyDescent="0.35">
      <c r="A16" s="9">
        <f t="shared" si="7"/>
        <v>10</v>
      </c>
      <c r="B16" s="6">
        <f t="shared" si="7"/>
        <v>10</v>
      </c>
      <c r="C16" s="7" t="str">
        <f t="shared" ca="1" si="0"/>
        <v>CUSTID 160</v>
      </c>
      <c r="D16" s="7" t="str">
        <f ca="1">CONCATENATE(D$6," ",SUMIF('CUST AND PROD REFS'!$C$7:$C$206,'DATA GENERATOR'!$C16,'CUST AND PROD REFS'!D$7:D$206))</f>
        <v>CUSTTYPE 2</v>
      </c>
      <c r="E16" s="7" t="str">
        <f ca="1">CONCATENATE(E$6," ",SUMIF('CUST AND PROD REFS'!$C$7:$C$206,'DATA GENERATOR'!$C16,'CUST AND PROD REFS'!E$7:E$206))</f>
        <v>CUSTIND 3</v>
      </c>
      <c r="F16" s="7" t="str">
        <f ca="1">CONCATENATE(F$6," ",SUMIF('CUST AND PROD REFS'!$C$7:$C$206,'DATA GENERATOR'!$C16,'CUST AND PROD REFS'!F$7:F$206))</f>
        <v>REGION 4</v>
      </c>
      <c r="G16" s="6" t="str">
        <f t="shared" ca="1" si="1"/>
        <v>SALESMAN 4</v>
      </c>
      <c r="H16" s="6" t="str">
        <f t="shared" ca="1" si="2"/>
        <v>PRODID 11</v>
      </c>
      <c r="I16" s="6" t="str">
        <f ca="1">CONCATENATE(I$6," ",SUMIF('CUST AND PROD REFS'!$H$7:$H$26,'DATA GENERATOR'!$H16,'CUST AND PROD REFS'!I$7:I$26))</f>
        <v>PRODTYPE 1</v>
      </c>
      <c r="J16" s="6" t="str">
        <f ca="1">CONCATENATE(J$6," ",SUMIF('CUST AND PROD REFS'!$H$7:$H$26,'DATA GENERATOR'!$H16,'CUST AND PROD REFS'!J$7:J$26))</f>
        <v>PRODMKT 5</v>
      </c>
      <c r="K16" s="6">
        <f ca="1">SUMIF('CUST AND PROD REFS'!$H$7:$H$26,'DATA GENERATOR'!$H16,'CUST AND PROD REFS'!K$7:K$26)</f>
        <v>10318</v>
      </c>
      <c r="L16" s="6">
        <f ca="1">SUMIF('CUST AND PROD REFS'!$H$7:$H$26,'DATA GENERATOR'!$H16,'CUST AND PROD REFS'!L$7:L$26)</f>
        <v>6913.06</v>
      </c>
      <c r="M16" s="7">
        <f t="shared" ca="1" si="3"/>
        <v>3</v>
      </c>
      <c r="N16" s="23">
        <f t="shared" ca="1" si="4"/>
        <v>9389.380000000001</v>
      </c>
      <c r="O16" s="8">
        <f t="shared" ca="1" si="5"/>
        <v>28168.140000000003</v>
      </c>
      <c r="P16" s="40" t="str">
        <f t="shared" ca="1" si="6"/>
        <v>SHIP REGION 2</v>
      </c>
    </row>
    <row r="17" spans="1:16" x14ac:dyDescent="0.35">
      <c r="A17" s="9">
        <f t="shared" si="7"/>
        <v>11</v>
      </c>
      <c r="B17" s="6">
        <f t="shared" si="7"/>
        <v>11</v>
      </c>
      <c r="C17" s="7" t="str">
        <f t="shared" ca="1" si="0"/>
        <v>CUSTID 152</v>
      </c>
      <c r="D17" s="7" t="str">
        <f ca="1">CONCATENATE(D$6," ",SUMIF('CUST AND PROD REFS'!$C$7:$C$206,'DATA GENERATOR'!$C17,'CUST AND PROD REFS'!D$7:D$206))</f>
        <v>CUSTTYPE 1</v>
      </c>
      <c r="E17" s="7" t="str">
        <f ca="1">CONCATENATE(E$6," ",SUMIF('CUST AND PROD REFS'!$C$7:$C$206,'DATA GENERATOR'!$C17,'CUST AND PROD REFS'!E$7:E$206))</f>
        <v>CUSTIND 1</v>
      </c>
      <c r="F17" s="7" t="str">
        <f ca="1">CONCATENATE(F$6," ",SUMIF('CUST AND PROD REFS'!$C$7:$C$206,'DATA GENERATOR'!$C17,'CUST AND PROD REFS'!F$7:F$206))</f>
        <v>REGION 5</v>
      </c>
      <c r="G17" s="6" t="str">
        <f t="shared" ca="1" si="1"/>
        <v>SALESMAN 4</v>
      </c>
      <c r="H17" s="6" t="str">
        <f t="shared" ca="1" si="2"/>
        <v>PRODID 13</v>
      </c>
      <c r="I17" s="6" t="str">
        <f ca="1">CONCATENATE(I$6," ",SUMIF('CUST AND PROD REFS'!$H$7:$H$26,'DATA GENERATOR'!$H17,'CUST AND PROD REFS'!I$7:I$26))</f>
        <v>PRODTYPE 4</v>
      </c>
      <c r="J17" s="6" t="str">
        <f ca="1">CONCATENATE(J$6," ",SUMIF('CUST AND PROD REFS'!$H$7:$H$26,'DATA GENERATOR'!$H17,'CUST AND PROD REFS'!J$7:J$26))</f>
        <v>PRODMKT 4</v>
      </c>
      <c r="K17" s="6">
        <f ca="1">SUMIF('CUST AND PROD REFS'!$H$7:$H$26,'DATA GENERATOR'!$H17,'CUST AND PROD REFS'!K$7:K$26)</f>
        <v>12711</v>
      </c>
      <c r="L17" s="6">
        <f ca="1">SUMIF('CUST AND PROD REFS'!$H$7:$H$26,'DATA GENERATOR'!$H17,'CUST AND PROD REFS'!L$7:L$26)</f>
        <v>7245.27</v>
      </c>
      <c r="M17" s="7">
        <f t="shared" ca="1" si="3"/>
        <v>6</v>
      </c>
      <c r="N17" s="23">
        <f t="shared" ca="1" si="4"/>
        <v>12202.56</v>
      </c>
      <c r="O17" s="8">
        <f t="shared" ca="1" si="5"/>
        <v>73215.360000000001</v>
      </c>
      <c r="P17" s="40" t="str">
        <f t="shared" ca="1" si="6"/>
        <v>SHIP REGION 3</v>
      </c>
    </row>
    <row r="18" spans="1:16" x14ac:dyDescent="0.35">
      <c r="A18" s="9">
        <f t="shared" si="7"/>
        <v>12</v>
      </c>
      <c r="B18" s="6">
        <f t="shared" si="7"/>
        <v>12</v>
      </c>
      <c r="C18" s="7" t="str">
        <f t="shared" ca="1" si="0"/>
        <v>CUSTID 1</v>
      </c>
      <c r="D18" s="7" t="str">
        <f ca="1">CONCATENATE(D$6," ",SUMIF('CUST AND PROD REFS'!$C$7:$C$206,'DATA GENERATOR'!$C18,'CUST AND PROD REFS'!D$7:D$206))</f>
        <v>CUSTTYPE 5</v>
      </c>
      <c r="E18" s="7" t="str">
        <f ca="1">CONCATENATE(E$6," ",SUMIF('CUST AND PROD REFS'!$C$7:$C$206,'DATA GENERATOR'!$C18,'CUST AND PROD REFS'!E$7:E$206))</f>
        <v>CUSTIND 3</v>
      </c>
      <c r="F18" s="7" t="str">
        <f ca="1">CONCATENATE(F$6," ",SUMIF('CUST AND PROD REFS'!$C$7:$C$206,'DATA GENERATOR'!$C18,'CUST AND PROD REFS'!F$7:F$206))</f>
        <v>REGION 7</v>
      </c>
      <c r="G18" s="6" t="str">
        <f t="shared" ca="1" si="1"/>
        <v>SALESMAN 3</v>
      </c>
      <c r="H18" s="6" t="str">
        <f t="shared" ca="1" si="2"/>
        <v>PRODID 20</v>
      </c>
      <c r="I18" s="6" t="str">
        <f ca="1">CONCATENATE(I$6," ",SUMIF('CUST AND PROD REFS'!$H$7:$H$26,'DATA GENERATOR'!$H18,'CUST AND PROD REFS'!I$7:I$26))</f>
        <v>PRODTYPE 4</v>
      </c>
      <c r="J18" s="6" t="str">
        <f ca="1">CONCATENATE(J$6," ",SUMIF('CUST AND PROD REFS'!$H$7:$H$26,'DATA GENERATOR'!$H18,'CUST AND PROD REFS'!J$7:J$26))</f>
        <v>PRODMKT 1</v>
      </c>
      <c r="K18" s="6">
        <f ca="1">SUMIF('CUST AND PROD REFS'!$H$7:$H$26,'DATA GENERATOR'!$H18,'CUST AND PROD REFS'!K$7:K$26)</f>
        <v>2665</v>
      </c>
      <c r="L18" s="6">
        <f ca="1">SUMIF('CUST AND PROD REFS'!$H$7:$H$26,'DATA GENERATOR'!$H18,'CUST AND PROD REFS'!L$7:L$26)</f>
        <v>1732.25</v>
      </c>
      <c r="M18" s="7">
        <f t="shared" ca="1" si="3"/>
        <v>9</v>
      </c>
      <c r="N18" s="23">
        <f t="shared" ca="1" si="4"/>
        <v>2291.9</v>
      </c>
      <c r="O18" s="8">
        <f t="shared" ca="1" si="5"/>
        <v>20627.100000000002</v>
      </c>
      <c r="P18" s="40" t="str">
        <f t="shared" ca="1" si="6"/>
        <v>SHIP REGION 6</v>
      </c>
    </row>
    <row r="19" spans="1:16" x14ac:dyDescent="0.35">
      <c r="A19" s="9">
        <f t="shared" si="7"/>
        <v>13</v>
      </c>
      <c r="B19" s="6">
        <f t="shared" si="7"/>
        <v>13</v>
      </c>
      <c r="C19" s="7" t="str">
        <f t="shared" ca="1" si="0"/>
        <v>CUSTID 115</v>
      </c>
      <c r="D19" s="7" t="str">
        <f ca="1">CONCATENATE(D$6," ",SUMIF('CUST AND PROD REFS'!$C$7:$C$206,'DATA GENERATOR'!$C19,'CUST AND PROD REFS'!D$7:D$206))</f>
        <v>CUSTTYPE 3</v>
      </c>
      <c r="E19" s="7" t="str">
        <f ca="1">CONCATENATE(E$6," ",SUMIF('CUST AND PROD REFS'!$C$7:$C$206,'DATA GENERATOR'!$C19,'CUST AND PROD REFS'!E$7:E$206))</f>
        <v>CUSTIND 1</v>
      </c>
      <c r="F19" s="7" t="str">
        <f ca="1">CONCATENATE(F$6," ",SUMIF('CUST AND PROD REFS'!$C$7:$C$206,'DATA GENERATOR'!$C19,'CUST AND PROD REFS'!F$7:F$206))</f>
        <v>REGION 2</v>
      </c>
      <c r="G19" s="6" t="str">
        <f t="shared" ca="1" si="1"/>
        <v>SALESMAN 2</v>
      </c>
      <c r="H19" s="6" t="str">
        <f t="shared" ca="1" si="2"/>
        <v>PRODID 12</v>
      </c>
      <c r="I19" s="6" t="str">
        <f ca="1">CONCATENATE(I$6," ",SUMIF('CUST AND PROD REFS'!$H$7:$H$26,'DATA GENERATOR'!$H19,'CUST AND PROD REFS'!I$7:I$26))</f>
        <v>PRODTYPE 3</v>
      </c>
      <c r="J19" s="6" t="str">
        <f ca="1">CONCATENATE(J$6," ",SUMIF('CUST AND PROD REFS'!$H$7:$H$26,'DATA GENERATOR'!$H19,'CUST AND PROD REFS'!J$7:J$26))</f>
        <v>PRODMKT 2</v>
      </c>
      <c r="K19" s="6">
        <f ca="1">SUMIF('CUST AND PROD REFS'!$H$7:$H$26,'DATA GENERATOR'!$H19,'CUST AND PROD REFS'!K$7:K$26)</f>
        <v>17347</v>
      </c>
      <c r="L19" s="6">
        <f ca="1">SUMIF('CUST AND PROD REFS'!$H$7:$H$26,'DATA GENERATOR'!$H19,'CUST AND PROD REFS'!L$7:L$26)</f>
        <v>10928.61</v>
      </c>
      <c r="M19" s="7">
        <f t="shared" ca="1" si="3"/>
        <v>7</v>
      </c>
      <c r="N19" s="23">
        <f t="shared" ca="1" si="4"/>
        <v>15785.77</v>
      </c>
      <c r="O19" s="8">
        <f t="shared" ca="1" si="5"/>
        <v>110500.39</v>
      </c>
      <c r="P19" s="40" t="str">
        <f t="shared" ca="1" si="6"/>
        <v>SHIP REGION 3</v>
      </c>
    </row>
    <row r="20" spans="1:16" x14ac:dyDescent="0.35">
      <c r="A20" s="9">
        <f t="shared" si="7"/>
        <v>14</v>
      </c>
      <c r="B20" s="6">
        <f t="shared" si="7"/>
        <v>14</v>
      </c>
      <c r="C20" s="7" t="str">
        <f t="shared" ca="1" si="0"/>
        <v>CUSTID 148</v>
      </c>
      <c r="D20" s="7" t="str">
        <f ca="1">CONCATENATE(D$6," ",SUMIF('CUST AND PROD REFS'!$C$7:$C$206,'DATA GENERATOR'!$C20,'CUST AND PROD REFS'!D$7:D$206))</f>
        <v>CUSTTYPE 5</v>
      </c>
      <c r="E20" s="7" t="str">
        <f ca="1">CONCATENATE(E$6," ",SUMIF('CUST AND PROD REFS'!$C$7:$C$206,'DATA GENERATOR'!$C20,'CUST AND PROD REFS'!E$7:E$206))</f>
        <v>CUSTIND 5</v>
      </c>
      <c r="F20" s="7" t="str">
        <f ca="1">CONCATENATE(F$6," ",SUMIF('CUST AND PROD REFS'!$C$7:$C$206,'DATA GENERATOR'!$C20,'CUST AND PROD REFS'!F$7:F$206))</f>
        <v>REGION 7</v>
      </c>
      <c r="G20" s="6" t="str">
        <f t="shared" ca="1" si="1"/>
        <v>SALESMAN 4</v>
      </c>
      <c r="H20" s="6" t="str">
        <f t="shared" ca="1" si="2"/>
        <v>PRODID 15</v>
      </c>
      <c r="I20" s="6" t="str">
        <f ca="1">CONCATENATE(I$6," ",SUMIF('CUST AND PROD REFS'!$H$7:$H$26,'DATA GENERATOR'!$H20,'CUST AND PROD REFS'!I$7:I$26))</f>
        <v>PRODTYPE 3</v>
      </c>
      <c r="J20" s="6" t="str">
        <f ca="1">CONCATENATE(J$6," ",SUMIF('CUST AND PROD REFS'!$H$7:$H$26,'DATA GENERATOR'!$H20,'CUST AND PROD REFS'!J$7:J$26))</f>
        <v>PRODMKT 3</v>
      </c>
      <c r="K20" s="6">
        <f ca="1">SUMIF('CUST AND PROD REFS'!$H$7:$H$26,'DATA GENERATOR'!$H20,'CUST AND PROD REFS'!K$7:K$26)</f>
        <v>1965</v>
      </c>
      <c r="L20" s="6">
        <f ca="1">SUMIF('CUST AND PROD REFS'!$H$7:$H$26,'DATA GENERATOR'!$H20,'CUST AND PROD REFS'!L$7:L$26)</f>
        <v>1257.5999999999999</v>
      </c>
      <c r="M20" s="7">
        <f t="shared" ca="1" si="3"/>
        <v>4</v>
      </c>
      <c r="N20" s="23">
        <f t="shared" ca="1" si="4"/>
        <v>1729.2</v>
      </c>
      <c r="O20" s="8">
        <f t="shared" ca="1" si="5"/>
        <v>6916.8</v>
      </c>
      <c r="P20" s="40" t="str">
        <f t="shared" ca="1" si="6"/>
        <v>SHIP REGION 1</v>
      </c>
    </row>
    <row r="21" spans="1:16" x14ac:dyDescent="0.35">
      <c r="A21" s="9">
        <f t="shared" si="7"/>
        <v>15</v>
      </c>
      <c r="B21" s="6">
        <f t="shared" si="7"/>
        <v>15</v>
      </c>
      <c r="C21" s="7" t="str">
        <f t="shared" ca="1" si="0"/>
        <v>CUSTID 177</v>
      </c>
      <c r="D21" s="7" t="str">
        <f ca="1">CONCATENATE(D$6," ",SUMIF('CUST AND PROD REFS'!$C$7:$C$206,'DATA GENERATOR'!$C21,'CUST AND PROD REFS'!D$7:D$206))</f>
        <v>CUSTTYPE 5</v>
      </c>
      <c r="E21" s="7" t="str">
        <f ca="1">CONCATENATE(E$6," ",SUMIF('CUST AND PROD REFS'!$C$7:$C$206,'DATA GENERATOR'!$C21,'CUST AND PROD REFS'!E$7:E$206))</f>
        <v>CUSTIND 1</v>
      </c>
      <c r="F21" s="7" t="str">
        <f ca="1">CONCATENATE(F$6," ",SUMIF('CUST AND PROD REFS'!$C$7:$C$206,'DATA GENERATOR'!$C21,'CUST AND PROD REFS'!F$7:F$206))</f>
        <v>REGION 3</v>
      </c>
      <c r="G21" s="6" t="str">
        <f t="shared" ca="1" si="1"/>
        <v>SALESMAN 1</v>
      </c>
      <c r="H21" s="6" t="str">
        <f t="shared" ca="1" si="2"/>
        <v>PRODID 19</v>
      </c>
      <c r="I21" s="6" t="str">
        <f ca="1">CONCATENATE(I$6," ",SUMIF('CUST AND PROD REFS'!$H$7:$H$26,'DATA GENERATOR'!$H21,'CUST AND PROD REFS'!I$7:I$26))</f>
        <v>PRODTYPE 2</v>
      </c>
      <c r="J21" s="6" t="str">
        <f ca="1">CONCATENATE(J$6," ",SUMIF('CUST AND PROD REFS'!$H$7:$H$26,'DATA GENERATOR'!$H21,'CUST AND PROD REFS'!J$7:J$26))</f>
        <v>PRODMKT 4</v>
      </c>
      <c r="K21" s="6">
        <f ca="1">SUMIF('CUST AND PROD REFS'!$H$7:$H$26,'DATA GENERATOR'!$H21,'CUST AND PROD REFS'!K$7:K$26)</f>
        <v>4862</v>
      </c>
      <c r="L21" s="6">
        <f ca="1">SUMIF('CUST AND PROD REFS'!$H$7:$H$26,'DATA GENERATOR'!$H21,'CUST AND PROD REFS'!L$7:L$26)</f>
        <v>3306.16</v>
      </c>
      <c r="M21" s="7">
        <f t="shared" ca="1" si="3"/>
        <v>4</v>
      </c>
      <c r="N21" s="23">
        <f t="shared" ca="1" si="4"/>
        <v>4327.18</v>
      </c>
      <c r="O21" s="8">
        <f t="shared" ca="1" si="5"/>
        <v>17308.72</v>
      </c>
      <c r="P21" s="40" t="str">
        <f t="shared" ca="1" si="6"/>
        <v>SHIP REGION 8</v>
      </c>
    </row>
    <row r="22" spans="1:16" x14ac:dyDescent="0.35">
      <c r="A22" s="9">
        <f t="shared" si="7"/>
        <v>16</v>
      </c>
      <c r="B22" s="6">
        <f t="shared" si="7"/>
        <v>16</v>
      </c>
      <c r="C22" s="7" t="str">
        <f t="shared" ca="1" si="0"/>
        <v>CUSTID 101</v>
      </c>
      <c r="D22" s="7" t="str">
        <f ca="1">CONCATENATE(D$6," ",SUMIF('CUST AND PROD REFS'!$C$7:$C$206,'DATA GENERATOR'!$C22,'CUST AND PROD REFS'!D$7:D$206))</f>
        <v>CUSTTYPE 1</v>
      </c>
      <c r="E22" s="7" t="str">
        <f ca="1">CONCATENATE(E$6," ",SUMIF('CUST AND PROD REFS'!$C$7:$C$206,'DATA GENERATOR'!$C22,'CUST AND PROD REFS'!E$7:E$206))</f>
        <v>CUSTIND 2</v>
      </c>
      <c r="F22" s="7" t="str">
        <f ca="1">CONCATENATE(F$6," ",SUMIF('CUST AND PROD REFS'!$C$7:$C$206,'DATA GENERATOR'!$C22,'CUST AND PROD REFS'!F$7:F$206))</f>
        <v>REGION 8</v>
      </c>
      <c r="G22" s="6" t="str">
        <f t="shared" ca="1" si="1"/>
        <v>SALESMAN 3</v>
      </c>
      <c r="H22" s="6" t="str">
        <f t="shared" ca="1" si="2"/>
        <v>PRODID 19</v>
      </c>
      <c r="I22" s="6" t="str">
        <f ca="1">CONCATENATE(I$6," ",SUMIF('CUST AND PROD REFS'!$H$7:$H$26,'DATA GENERATOR'!$H22,'CUST AND PROD REFS'!I$7:I$26))</f>
        <v>PRODTYPE 2</v>
      </c>
      <c r="J22" s="6" t="str">
        <f ca="1">CONCATENATE(J$6," ",SUMIF('CUST AND PROD REFS'!$H$7:$H$26,'DATA GENERATOR'!$H22,'CUST AND PROD REFS'!J$7:J$26))</f>
        <v>PRODMKT 4</v>
      </c>
      <c r="K22" s="6">
        <f ca="1">SUMIF('CUST AND PROD REFS'!$H$7:$H$26,'DATA GENERATOR'!$H22,'CUST AND PROD REFS'!K$7:K$26)</f>
        <v>4862</v>
      </c>
      <c r="L22" s="6">
        <f ca="1">SUMIF('CUST AND PROD REFS'!$H$7:$H$26,'DATA GENERATOR'!$H22,'CUST AND PROD REFS'!L$7:L$26)</f>
        <v>3306.16</v>
      </c>
      <c r="M22" s="7">
        <f t="shared" ca="1" si="3"/>
        <v>9</v>
      </c>
      <c r="N22" s="23">
        <f t="shared" ca="1" si="4"/>
        <v>4667.5199999999995</v>
      </c>
      <c r="O22" s="8">
        <f t="shared" ca="1" si="5"/>
        <v>42007.679999999993</v>
      </c>
      <c r="P22" s="40" t="str">
        <f t="shared" ca="1" si="6"/>
        <v>SHIP REGION 3</v>
      </c>
    </row>
    <row r="23" spans="1:16" x14ac:dyDescent="0.35">
      <c r="A23" s="9">
        <f t="shared" si="7"/>
        <v>17</v>
      </c>
      <c r="B23" s="6">
        <f t="shared" si="7"/>
        <v>17</v>
      </c>
      <c r="C23" s="7" t="str">
        <f t="shared" ca="1" si="0"/>
        <v>CUSTID 77</v>
      </c>
      <c r="D23" s="7" t="str">
        <f ca="1">CONCATENATE(D$6," ",SUMIF('CUST AND PROD REFS'!$C$7:$C$206,'DATA GENERATOR'!$C23,'CUST AND PROD REFS'!D$7:D$206))</f>
        <v>CUSTTYPE 1</v>
      </c>
      <c r="E23" s="7" t="str">
        <f ca="1">CONCATENATE(E$6," ",SUMIF('CUST AND PROD REFS'!$C$7:$C$206,'DATA GENERATOR'!$C23,'CUST AND PROD REFS'!E$7:E$206))</f>
        <v>CUSTIND 5</v>
      </c>
      <c r="F23" s="7" t="str">
        <f ca="1">CONCATENATE(F$6," ",SUMIF('CUST AND PROD REFS'!$C$7:$C$206,'DATA GENERATOR'!$C23,'CUST AND PROD REFS'!F$7:F$206))</f>
        <v>REGION 3</v>
      </c>
      <c r="G23" s="6" t="str">
        <f t="shared" ca="1" si="1"/>
        <v>SALESMAN 3</v>
      </c>
      <c r="H23" s="6" t="str">
        <f t="shared" ca="1" si="2"/>
        <v>PRODID 19</v>
      </c>
      <c r="I23" s="6" t="str">
        <f ca="1">CONCATENATE(I$6," ",SUMIF('CUST AND PROD REFS'!$H$7:$H$26,'DATA GENERATOR'!$H23,'CUST AND PROD REFS'!I$7:I$26))</f>
        <v>PRODTYPE 2</v>
      </c>
      <c r="J23" s="6" t="str">
        <f ca="1">CONCATENATE(J$6," ",SUMIF('CUST AND PROD REFS'!$H$7:$H$26,'DATA GENERATOR'!$H23,'CUST AND PROD REFS'!J$7:J$26))</f>
        <v>PRODMKT 4</v>
      </c>
      <c r="K23" s="6">
        <f ca="1">SUMIF('CUST AND PROD REFS'!$H$7:$H$26,'DATA GENERATOR'!$H23,'CUST AND PROD REFS'!K$7:K$26)</f>
        <v>4862</v>
      </c>
      <c r="L23" s="6">
        <f ca="1">SUMIF('CUST AND PROD REFS'!$H$7:$H$26,'DATA GENERATOR'!$H23,'CUST AND PROD REFS'!L$7:L$26)</f>
        <v>3306.16</v>
      </c>
      <c r="M23" s="7">
        <f t="shared" ca="1" si="3"/>
        <v>7</v>
      </c>
      <c r="N23" s="23">
        <f t="shared" ca="1" si="4"/>
        <v>4813.38</v>
      </c>
      <c r="O23" s="8">
        <f t="shared" ca="1" si="5"/>
        <v>33693.660000000003</v>
      </c>
      <c r="P23" s="40" t="str">
        <f t="shared" ca="1" si="6"/>
        <v>SHIP REGION 1</v>
      </c>
    </row>
    <row r="24" spans="1:16" x14ac:dyDescent="0.35">
      <c r="A24" s="9">
        <f t="shared" si="7"/>
        <v>18</v>
      </c>
      <c r="B24" s="6">
        <f t="shared" si="7"/>
        <v>18</v>
      </c>
      <c r="C24" s="7" t="str">
        <f t="shared" ca="1" si="0"/>
        <v>CUSTID 3</v>
      </c>
      <c r="D24" s="7" t="str">
        <f ca="1">CONCATENATE(D$6," ",SUMIF('CUST AND PROD REFS'!$C$7:$C$206,'DATA GENERATOR'!$C24,'CUST AND PROD REFS'!D$7:D$206))</f>
        <v>CUSTTYPE 2</v>
      </c>
      <c r="E24" s="7" t="str">
        <f ca="1">CONCATENATE(E$6," ",SUMIF('CUST AND PROD REFS'!$C$7:$C$206,'DATA GENERATOR'!$C24,'CUST AND PROD REFS'!E$7:E$206))</f>
        <v>CUSTIND 2</v>
      </c>
      <c r="F24" s="7" t="str">
        <f ca="1">CONCATENATE(F$6," ",SUMIF('CUST AND PROD REFS'!$C$7:$C$206,'DATA GENERATOR'!$C24,'CUST AND PROD REFS'!F$7:F$206))</f>
        <v>REGION 2</v>
      </c>
      <c r="G24" s="6" t="str">
        <f t="shared" ca="1" si="1"/>
        <v>SALESMAN 2</v>
      </c>
      <c r="H24" s="6" t="str">
        <f t="shared" ca="1" si="2"/>
        <v>PRODID 16</v>
      </c>
      <c r="I24" s="6" t="str">
        <f ca="1">CONCATENATE(I$6," ",SUMIF('CUST AND PROD REFS'!$H$7:$H$26,'DATA GENERATOR'!$H24,'CUST AND PROD REFS'!I$7:I$26))</f>
        <v>PRODTYPE 4</v>
      </c>
      <c r="J24" s="6" t="str">
        <f ca="1">CONCATENATE(J$6," ",SUMIF('CUST AND PROD REFS'!$H$7:$H$26,'DATA GENERATOR'!$H24,'CUST AND PROD REFS'!J$7:J$26))</f>
        <v>PRODMKT 6</v>
      </c>
      <c r="K24" s="6">
        <f ca="1">SUMIF('CUST AND PROD REFS'!$H$7:$H$26,'DATA GENERATOR'!$H24,'CUST AND PROD REFS'!K$7:K$26)</f>
        <v>13342</v>
      </c>
      <c r="L24" s="6">
        <f ca="1">SUMIF('CUST AND PROD REFS'!$H$7:$H$26,'DATA GENERATOR'!$H24,'CUST AND PROD REFS'!L$7:L$26)</f>
        <v>7738.36</v>
      </c>
      <c r="M24" s="7">
        <f t="shared" ca="1" si="3"/>
        <v>9</v>
      </c>
      <c r="N24" s="23">
        <f t="shared" ca="1" si="4"/>
        <v>13208.58</v>
      </c>
      <c r="O24" s="8">
        <f t="shared" ca="1" si="5"/>
        <v>118877.22</v>
      </c>
      <c r="P24" s="40" t="str">
        <f t="shared" ca="1" si="6"/>
        <v>SHIP REGION 2</v>
      </c>
    </row>
    <row r="25" spans="1:16" x14ac:dyDescent="0.35">
      <c r="A25" s="9">
        <f t="shared" ref="A25:B40" si="8">A24+1</f>
        <v>19</v>
      </c>
      <c r="B25" s="6">
        <f t="shared" si="8"/>
        <v>19</v>
      </c>
      <c r="C25" s="7" t="str">
        <f t="shared" ca="1" si="0"/>
        <v>CUSTID 71</v>
      </c>
      <c r="D25" s="7" t="str">
        <f ca="1">CONCATENATE(D$6," ",SUMIF('CUST AND PROD REFS'!$C$7:$C$206,'DATA GENERATOR'!$C25,'CUST AND PROD REFS'!D$7:D$206))</f>
        <v>CUSTTYPE 2</v>
      </c>
      <c r="E25" s="7" t="str">
        <f ca="1">CONCATENATE(E$6," ",SUMIF('CUST AND PROD REFS'!$C$7:$C$206,'DATA GENERATOR'!$C25,'CUST AND PROD REFS'!E$7:E$206))</f>
        <v>CUSTIND 2</v>
      </c>
      <c r="F25" s="7" t="str">
        <f ca="1">CONCATENATE(F$6," ",SUMIF('CUST AND PROD REFS'!$C$7:$C$206,'DATA GENERATOR'!$C25,'CUST AND PROD REFS'!F$7:F$206))</f>
        <v>REGION 2</v>
      </c>
      <c r="G25" s="6" t="str">
        <f t="shared" ca="1" si="1"/>
        <v>SALESMAN 3</v>
      </c>
      <c r="H25" s="6" t="str">
        <f t="shared" ca="1" si="2"/>
        <v>PRODID 9</v>
      </c>
      <c r="I25" s="6" t="str">
        <f ca="1">CONCATENATE(I$6," ",SUMIF('CUST AND PROD REFS'!$H$7:$H$26,'DATA GENERATOR'!$H25,'CUST AND PROD REFS'!I$7:I$26))</f>
        <v>PRODTYPE 2</v>
      </c>
      <c r="J25" s="6" t="str">
        <f ca="1">CONCATENATE(J$6," ",SUMIF('CUST AND PROD REFS'!$H$7:$H$26,'DATA GENERATOR'!$H25,'CUST AND PROD REFS'!J$7:J$26))</f>
        <v>PRODMKT 2</v>
      </c>
      <c r="K25" s="6">
        <f ca="1">SUMIF('CUST AND PROD REFS'!$H$7:$H$26,'DATA GENERATOR'!$H25,'CUST AND PROD REFS'!K$7:K$26)</f>
        <v>15689</v>
      </c>
      <c r="L25" s="6">
        <f ca="1">SUMIF('CUST AND PROD REFS'!$H$7:$H$26,'DATA GENERATOR'!$H25,'CUST AND PROD REFS'!L$7:L$26)</f>
        <v>10668.52</v>
      </c>
      <c r="M25" s="7">
        <f t="shared" ca="1" si="3"/>
        <v>6</v>
      </c>
      <c r="N25" s="23">
        <f t="shared" ca="1" si="4"/>
        <v>15061.439999999999</v>
      </c>
      <c r="O25" s="8">
        <f t="shared" ca="1" si="5"/>
        <v>90368.639999999985</v>
      </c>
      <c r="P25" s="40" t="str">
        <f t="shared" ca="1" si="6"/>
        <v>SHIP REGION 5</v>
      </c>
    </row>
    <row r="26" spans="1:16" x14ac:dyDescent="0.35">
      <c r="A26" s="9">
        <f t="shared" si="8"/>
        <v>20</v>
      </c>
      <c r="B26" s="6">
        <f t="shared" si="8"/>
        <v>20</v>
      </c>
      <c r="C26" s="7" t="str">
        <f t="shared" ca="1" si="0"/>
        <v>CUSTID 101</v>
      </c>
      <c r="D26" s="7" t="str">
        <f ca="1">CONCATENATE(D$6," ",SUMIF('CUST AND PROD REFS'!$C$7:$C$206,'DATA GENERATOR'!$C26,'CUST AND PROD REFS'!D$7:D$206))</f>
        <v>CUSTTYPE 1</v>
      </c>
      <c r="E26" s="7" t="str">
        <f ca="1">CONCATENATE(E$6," ",SUMIF('CUST AND PROD REFS'!$C$7:$C$206,'DATA GENERATOR'!$C26,'CUST AND PROD REFS'!E$7:E$206))</f>
        <v>CUSTIND 2</v>
      </c>
      <c r="F26" s="7" t="str">
        <f ca="1">CONCATENATE(F$6," ",SUMIF('CUST AND PROD REFS'!$C$7:$C$206,'DATA GENERATOR'!$C26,'CUST AND PROD REFS'!F$7:F$206))</f>
        <v>REGION 8</v>
      </c>
      <c r="G26" s="6" t="str">
        <f t="shared" ca="1" si="1"/>
        <v>SALESMAN 4</v>
      </c>
      <c r="H26" s="6" t="str">
        <f t="shared" ca="1" si="2"/>
        <v>PRODID 7</v>
      </c>
      <c r="I26" s="6" t="str">
        <f ca="1">CONCATENATE(I$6," ",SUMIF('CUST AND PROD REFS'!$H$7:$H$26,'DATA GENERATOR'!$H26,'CUST AND PROD REFS'!I$7:I$26))</f>
        <v>PRODTYPE 4</v>
      </c>
      <c r="J26" s="6" t="str">
        <f ca="1">CONCATENATE(J$6," ",SUMIF('CUST AND PROD REFS'!$H$7:$H$26,'DATA GENERATOR'!$H26,'CUST AND PROD REFS'!J$7:J$26))</f>
        <v>PRODMKT 2</v>
      </c>
      <c r="K26" s="6">
        <f ca="1">SUMIF('CUST AND PROD REFS'!$H$7:$H$26,'DATA GENERATOR'!$H26,'CUST AND PROD REFS'!K$7:K$26)</f>
        <v>19973</v>
      </c>
      <c r="L26" s="6">
        <f ca="1">SUMIF('CUST AND PROD REFS'!$H$7:$H$26,'DATA GENERATOR'!$H26,'CUST AND PROD REFS'!L$7:L$26)</f>
        <v>10985.15</v>
      </c>
      <c r="M26" s="7">
        <f t="shared" ca="1" si="3"/>
        <v>4</v>
      </c>
      <c r="N26" s="23">
        <f t="shared" ca="1" si="4"/>
        <v>18574.89</v>
      </c>
      <c r="O26" s="8">
        <f t="shared" ca="1" si="5"/>
        <v>74299.56</v>
      </c>
      <c r="P26" s="40" t="str">
        <f t="shared" ca="1" si="6"/>
        <v>SHIP REGION 5</v>
      </c>
    </row>
    <row r="27" spans="1:16" x14ac:dyDescent="0.35">
      <c r="A27" s="9">
        <f t="shared" si="8"/>
        <v>21</v>
      </c>
      <c r="B27" s="6">
        <f t="shared" si="8"/>
        <v>21</v>
      </c>
      <c r="C27" s="7" t="str">
        <f t="shared" ca="1" si="0"/>
        <v>CUSTID 78</v>
      </c>
      <c r="D27" s="7" t="str">
        <f ca="1">CONCATENATE(D$6," ",SUMIF('CUST AND PROD REFS'!$C$7:$C$206,'DATA GENERATOR'!$C27,'CUST AND PROD REFS'!D$7:D$206))</f>
        <v>CUSTTYPE 1</v>
      </c>
      <c r="E27" s="7" t="str">
        <f ca="1">CONCATENATE(E$6," ",SUMIF('CUST AND PROD REFS'!$C$7:$C$206,'DATA GENERATOR'!$C27,'CUST AND PROD REFS'!E$7:E$206))</f>
        <v>CUSTIND 2</v>
      </c>
      <c r="F27" s="7" t="str">
        <f ca="1">CONCATENATE(F$6," ",SUMIF('CUST AND PROD REFS'!$C$7:$C$206,'DATA GENERATOR'!$C27,'CUST AND PROD REFS'!F$7:F$206))</f>
        <v>REGION 6</v>
      </c>
      <c r="G27" s="6" t="str">
        <f t="shared" ca="1" si="1"/>
        <v>SALESMAN 4</v>
      </c>
      <c r="H27" s="6" t="str">
        <f t="shared" ca="1" si="2"/>
        <v>PRODID 12</v>
      </c>
      <c r="I27" s="6" t="str">
        <f ca="1">CONCATENATE(I$6," ",SUMIF('CUST AND PROD REFS'!$H$7:$H$26,'DATA GENERATOR'!$H27,'CUST AND PROD REFS'!I$7:I$26))</f>
        <v>PRODTYPE 3</v>
      </c>
      <c r="J27" s="6" t="str">
        <f ca="1">CONCATENATE(J$6," ",SUMIF('CUST AND PROD REFS'!$H$7:$H$26,'DATA GENERATOR'!$H27,'CUST AND PROD REFS'!J$7:J$26))</f>
        <v>PRODMKT 2</v>
      </c>
      <c r="K27" s="6">
        <f ca="1">SUMIF('CUST AND PROD REFS'!$H$7:$H$26,'DATA GENERATOR'!$H27,'CUST AND PROD REFS'!K$7:K$26)</f>
        <v>17347</v>
      </c>
      <c r="L27" s="6">
        <f ca="1">SUMIF('CUST AND PROD REFS'!$H$7:$H$26,'DATA GENERATOR'!$H27,'CUST AND PROD REFS'!L$7:L$26)</f>
        <v>10928.61</v>
      </c>
      <c r="M27" s="7">
        <f t="shared" ca="1" si="3"/>
        <v>8</v>
      </c>
      <c r="N27" s="23">
        <f t="shared" ca="1" si="4"/>
        <v>16132.71</v>
      </c>
      <c r="O27" s="8">
        <f t="shared" ca="1" si="5"/>
        <v>129061.68</v>
      </c>
      <c r="P27" s="40" t="str">
        <f t="shared" ca="1" si="6"/>
        <v>SHIP REGION 3</v>
      </c>
    </row>
    <row r="28" spans="1:16" x14ac:dyDescent="0.35">
      <c r="A28" s="9">
        <f t="shared" si="8"/>
        <v>22</v>
      </c>
      <c r="B28" s="6">
        <f t="shared" si="8"/>
        <v>22</v>
      </c>
      <c r="C28" s="7" t="str">
        <f t="shared" ca="1" si="0"/>
        <v>CUSTID 60</v>
      </c>
      <c r="D28" s="7" t="str">
        <f ca="1">CONCATENATE(D$6," ",SUMIF('CUST AND PROD REFS'!$C$7:$C$206,'DATA GENERATOR'!$C28,'CUST AND PROD REFS'!D$7:D$206))</f>
        <v>CUSTTYPE 1</v>
      </c>
      <c r="E28" s="7" t="str">
        <f ca="1">CONCATENATE(E$6," ",SUMIF('CUST AND PROD REFS'!$C$7:$C$206,'DATA GENERATOR'!$C28,'CUST AND PROD REFS'!E$7:E$206))</f>
        <v>CUSTIND 1</v>
      </c>
      <c r="F28" s="7" t="str">
        <f ca="1">CONCATENATE(F$6," ",SUMIF('CUST AND PROD REFS'!$C$7:$C$206,'DATA GENERATOR'!$C28,'CUST AND PROD REFS'!F$7:F$206))</f>
        <v>REGION 8</v>
      </c>
      <c r="G28" s="6" t="str">
        <f t="shared" ca="1" si="1"/>
        <v>SALESMAN 3</v>
      </c>
      <c r="H28" s="6" t="str">
        <f t="shared" ca="1" si="2"/>
        <v>PRODID 4</v>
      </c>
      <c r="I28" s="6" t="str">
        <f ca="1">CONCATENATE(I$6," ",SUMIF('CUST AND PROD REFS'!$H$7:$H$26,'DATA GENERATOR'!$H28,'CUST AND PROD REFS'!I$7:I$26))</f>
        <v>PRODTYPE 2</v>
      </c>
      <c r="J28" s="6" t="str">
        <f ca="1">CONCATENATE(J$6," ",SUMIF('CUST AND PROD REFS'!$H$7:$H$26,'DATA GENERATOR'!$H28,'CUST AND PROD REFS'!J$7:J$26))</f>
        <v>PRODMKT 4</v>
      </c>
      <c r="K28" s="6">
        <f ca="1">SUMIF('CUST AND PROD REFS'!$H$7:$H$26,'DATA GENERATOR'!$H28,'CUST AND PROD REFS'!K$7:K$26)</f>
        <v>6175</v>
      </c>
      <c r="L28" s="6">
        <f ca="1">SUMIF('CUST AND PROD REFS'!$H$7:$H$26,'DATA GENERATOR'!$H28,'CUST AND PROD REFS'!L$7:L$26)</f>
        <v>3828.5</v>
      </c>
      <c r="M28" s="7">
        <f t="shared" ca="1" si="3"/>
        <v>7</v>
      </c>
      <c r="N28" s="23">
        <f t="shared" ca="1" si="4"/>
        <v>5310.5</v>
      </c>
      <c r="O28" s="8">
        <f t="shared" ca="1" si="5"/>
        <v>37173.5</v>
      </c>
      <c r="P28" s="40" t="str">
        <f t="shared" ca="1" si="6"/>
        <v>SHIP REGION 4</v>
      </c>
    </row>
    <row r="29" spans="1:16" x14ac:dyDescent="0.35">
      <c r="A29" s="9">
        <f t="shared" si="8"/>
        <v>23</v>
      </c>
      <c r="B29" s="6">
        <f t="shared" si="8"/>
        <v>23</v>
      </c>
      <c r="C29" s="7" t="str">
        <f t="shared" ca="1" si="0"/>
        <v>CUSTID 123</v>
      </c>
      <c r="D29" s="7" t="str">
        <f ca="1">CONCATENATE(D$6," ",SUMIF('CUST AND PROD REFS'!$C$7:$C$206,'DATA GENERATOR'!$C29,'CUST AND PROD REFS'!D$7:D$206))</f>
        <v>CUSTTYPE 2</v>
      </c>
      <c r="E29" s="7" t="str">
        <f ca="1">CONCATENATE(E$6," ",SUMIF('CUST AND PROD REFS'!$C$7:$C$206,'DATA GENERATOR'!$C29,'CUST AND PROD REFS'!E$7:E$206))</f>
        <v>CUSTIND 2</v>
      </c>
      <c r="F29" s="7" t="str">
        <f ca="1">CONCATENATE(F$6," ",SUMIF('CUST AND PROD REFS'!$C$7:$C$206,'DATA GENERATOR'!$C29,'CUST AND PROD REFS'!F$7:F$206))</f>
        <v>REGION 3</v>
      </c>
      <c r="G29" s="6" t="str">
        <f t="shared" ca="1" si="1"/>
        <v>SALESMAN 1</v>
      </c>
      <c r="H29" s="6" t="str">
        <f t="shared" ca="1" si="2"/>
        <v>PRODID 6</v>
      </c>
      <c r="I29" s="6" t="str">
        <f ca="1">CONCATENATE(I$6," ",SUMIF('CUST AND PROD REFS'!$H$7:$H$26,'DATA GENERATOR'!$H29,'CUST AND PROD REFS'!I$7:I$26))</f>
        <v>PRODTYPE 1</v>
      </c>
      <c r="J29" s="6" t="str">
        <f ca="1">CONCATENATE(J$6," ",SUMIF('CUST AND PROD REFS'!$H$7:$H$26,'DATA GENERATOR'!$H29,'CUST AND PROD REFS'!J$7:J$26))</f>
        <v>PRODMKT 3</v>
      </c>
      <c r="K29" s="6">
        <f ca="1">SUMIF('CUST AND PROD REFS'!$H$7:$H$26,'DATA GENERATOR'!$H29,'CUST AND PROD REFS'!K$7:K$26)</f>
        <v>13657</v>
      </c>
      <c r="L29" s="6">
        <f ca="1">SUMIF('CUST AND PROD REFS'!$H$7:$H$26,'DATA GENERATOR'!$H29,'CUST AND PROD REFS'!L$7:L$26)</f>
        <v>9150.19</v>
      </c>
      <c r="M29" s="7">
        <f t="shared" ca="1" si="3"/>
        <v>4</v>
      </c>
      <c r="N29" s="23">
        <f t="shared" ca="1" si="4"/>
        <v>11745.02</v>
      </c>
      <c r="O29" s="8">
        <f t="shared" ca="1" si="5"/>
        <v>46980.08</v>
      </c>
      <c r="P29" s="40" t="str">
        <f t="shared" ca="1" si="6"/>
        <v>SHIP REGION 1</v>
      </c>
    </row>
    <row r="30" spans="1:16" x14ac:dyDescent="0.35">
      <c r="A30" s="9">
        <f t="shared" si="8"/>
        <v>24</v>
      </c>
      <c r="B30" s="6">
        <f t="shared" si="8"/>
        <v>24</v>
      </c>
      <c r="C30" s="7" t="str">
        <f t="shared" ca="1" si="0"/>
        <v>CUSTID 20</v>
      </c>
      <c r="D30" s="7" t="str">
        <f ca="1">CONCATENATE(D$6," ",SUMIF('CUST AND PROD REFS'!$C$7:$C$206,'DATA GENERATOR'!$C30,'CUST AND PROD REFS'!D$7:D$206))</f>
        <v>CUSTTYPE 3</v>
      </c>
      <c r="E30" s="7" t="str">
        <f ca="1">CONCATENATE(E$6," ",SUMIF('CUST AND PROD REFS'!$C$7:$C$206,'DATA GENERATOR'!$C30,'CUST AND PROD REFS'!E$7:E$206))</f>
        <v>CUSTIND 4</v>
      </c>
      <c r="F30" s="7" t="str">
        <f ca="1">CONCATENATE(F$6," ",SUMIF('CUST AND PROD REFS'!$C$7:$C$206,'DATA GENERATOR'!$C30,'CUST AND PROD REFS'!F$7:F$206))</f>
        <v>REGION 1</v>
      </c>
      <c r="G30" s="6" t="str">
        <f t="shared" ca="1" si="1"/>
        <v>SALESMAN 4</v>
      </c>
      <c r="H30" s="6" t="str">
        <f t="shared" ca="1" si="2"/>
        <v>PRODID 8</v>
      </c>
      <c r="I30" s="6" t="str">
        <f ca="1">CONCATENATE(I$6," ",SUMIF('CUST AND PROD REFS'!$H$7:$H$26,'DATA GENERATOR'!$H30,'CUST AND PROD REFS'!I$7:I$26))</f>
        <v>PRODTYPE 1</v>
      </c>
      <c r="J30" s="6" t="str">
        <f ca="1">CONCATENATE(J$6," ",SUMIF('CUST AND PROD REFS'!$H$7:$H$26,'DATA GENERATOR'!$H30,'CUST AND PROD REFS'!J$7:J$26))</f>
        <v>PRODMKT 7</v>
      </c>
      <c r="K30" s="6">
        <f ca="1">SUMIF('CUST AND PROD REFS'!$H$7:$H$26,'DATA GENERATOR'!$H30,'CUST AND PROD REFS'!K$7:K$26)</f>
        <v>9424</v>
      </c>
      <c r="L30" s="6">
        <f ca="1">SUMIF('CUST AND PROD REFS'!$H$7:$H$26,'DATA GENERATOR'!$H30,'CUST AND PROD REFS'!L$7:L$26)</f>
        <v>6031.36</v>
      </c>
      <c r="M30" s="7">
        <f t="shared" ca="1" si="3"/>
        <v>8</v>
      </c>
      <c r="N30" s="23">
        <f t="shared" ca="1" si="4"/>
        <v>9329.76</v>
      </c>
      <c r="O30" s="8">
        <f t="shared" ca="1" si="5"/>
        <v>74638.080000000002</v>
      </c>
      <c r="P30" s="40" t="str">
        <f t="shared" ca="1" si="6"/>
        <v>SHIP REGION 6</v>
      </c>
    </row>
    <row r="31" spans="1:16" x14ac:dyDescent="0.35">
      <c r="A31" s="9">
        <f t="shared" si="8"/>
        <v>25</v>
      </c>
      <c r="B31" s="6">
        <f t="shared" si="8"/>
        <v>25</v>
      </c>
      <c r="C31" s="7" t="str">
        <f t="shared" ca="1" si="0"/>
        <v>CUSTID 23</v>
      </c>
      <c r="D31" s="7" t="str">
        <f ca="1">CONCATENATE(D$6," ",SUMIF('CUST AND PROD REFS'!$C$7:$C$206,'DATA GENERATOR'!$C31,'CUST AND PROD REFS'!D$7:D$206))</f>
        <v>CUSTTYPE 1</v>
      </c>
      <c r="E31" s="7" t="str">
        <f ca="1">CONCATENATE(E$6," ",SUMIF('CUST AND PROD REFS'!$C$7:$C$206,'DATA GENERATOR'!$C31,'CUST AND PROD REFS'!E$7:E$206))</f>
        <v>CUSTIND 2</v>
      </c>
      <c r="F31" s="7" t="str">
        <f ca="1">CONCATENATE(F$6," ",SUMIF('CUST AND PROD REFS'!$C$7:$C$206,'DATA GENERATOR'!$C31,'CUST AND PROD REFS'!F$7:F$206))</f>
        <v>REGION 1</v>
      </c>
      <c r="G31" s="6" t="str">
        <f t="shared" ca="1" si="1"/>
        <v>SALESMAN 1</v>
      </c>
      <c r="H31" s="6" t="str">
        <f t="shared" ca="1" si="2"/>
        <v>PRODID 1</v>
      </c>
      <c r="I31" s="6" t="str">
        <f ca="1">CONCATENATE(I$6," ",SUMIF('CUST AND PROD REFS'!$H$7:$H$26,'DATA GENERATOR'!$H31,'CUST AND PROD REFS'!I$7:I$26))</f>
        <v>PRODTYPE 2</v>
      </c>
      <c r="J31" s="6" t="str">
        <f ca="1">CONCATENATE(J$6," ",SUMIF('CUST AND PROD REFS'!$H$7:$H$26,'DATA GENERATOR'!$H31,'CUST AND PROD REFS'!J$7:J$26))</f>
        <v>PRODMKT 7</v>
      </c>
      <c r="K31" s="6">
        <f ca="1">SUMIF('CUST AND PROD REFS'!$H$7:$H$26,'DATA GENERATOR'!$H31,'CUST AND PROD REFS'!K$7:K$26)</f>
        <v>1355</v>
      </c>
      <c r="L31" s="6">
        <f ca="1">SUMIF('CUST AND PROD REFS'!$H$7:$H$26,'DATA GENERATOR'!$H31,'CUST AND PROD REFS'!L$7:L$26)</f>
        <v>840.1</v>
      </c>
      <c r="M31" s="7">
        <f t="shared" ca="1" si="3"/>
        <v>3</v>
      </c>
      <c r="N31" s="23">
        <f t="shared" ca="1" si="4"/>
        <v>1178.8499999999999</v>
      </c>
      <c r="O31" s="8">
        <f t="shared" ca="1" si="5"/>
        <v>3536.5499999999997</v>
      </c>
      <c r="P31" s="40" t="str">
        <f t="shared" ca="1" si="6"/>
        <v>SHIP REGION 8</v>
      </c>
    </row>
    <row r="32" spans="1:16" x14ac:dyDescent="0.35">
      <c r="A32" s="9">
        <f t="shared" si="8"/>
        <v>26</v>
      </c>
      <c r="B32" s="6">
        <f t="shared" si="8"/>
        <v>26</v>
      </c>
      <c r="C32" s="7" t="str">
        <f t="shared" ca="1" si="0"/>
        <v>CUSTID 196</v>
      </c>
      <c r="D32" s="7" t="str">
        <f ca="1">CONCATENATE(D$6," ",SUMIF('CUST AND PROD REFS'!$C$7:$C$206,'DATA GENERATOR'!$C32,'CUST AND PROD REFS'!D$7:D$206))</f>
        <v>CUSTTYPE 1</v>
      </c>
      <c r="E32" s="7" t="str">
        <f ca="1">CONCATENATE(E$6," ",SUMIF('CUST AND PROD REFS'!$C$7:$C$206,'DATA GENERATOR'!$C32,'CUST AND PROD REFS'!E$7:E$206))</f>
        <v>CUSTIND 5</v>
      </c>
      <c r="F32" s="7" t="str">
        <f ca="1">CONCATENATE(F$6," ",SUMIF('CUST AND PROD REFS'!$C$7:$C$206,'DATA GENERATOR'!$C32,'CUST AND PROD REFS'!F$7:F$206))</f>
        <v>REGION 1</v>
      </c>
      <c r="G32" s="6" t="str">
        <f t="shared" ca="1" si="1"/>
        <v>SALESMAN 4</v>
      </c>
      <c r="H32" s="6" t="str">
        <f t="shared" ca="1" si="2"/>
        <v>PRODID 11</v>
      </c>
      <c r="I32" s="6" t="str">
        <f ca="1">CONCATENATE(I$6," ",SUMIF('CUST AND PROD REFS'!$H$7:$H$26,'DATA GENERATOR'!$H32,'CUST AND PROD REFS'!I$7:I$26))</f>
        <v>PRODTYPE 1</v>
      </c>
      <c r="J32" s="6" t="str">
        <f ca="1">CONCATENATE(J$6," ",SUMIF('CUST AND PROD REFS'!$H$7:$H$26,'DATA GENERATOR'!$H32,'CUST AND PROD REFS'!J$7:J$26))</f>
        <v>PRODMKT 5</v>
      </c>
      <c r="K32" s="6">
        <f ca="1">SUMIF('CUST AND PROD REFS'!$H$7:$H$26,'DATA GENERATOR'!$H32,'CUST AND PROD REFS'!K$7:K$26)</f>
        <v>10318</v>
      </c>
      <c r="L32" s="6">
        <f ca="1">SUMIF('CUST AND PROD REFS'!$H$7:$H$26,'DATA GENERATOR'!$H32,'CUST AND PROD REFS'!L$7:L$26)</f>
        <v>6913.06</v>
      </c>
      <c r="M32" s="7">
        <f t="shared" ca="1" si="3"/>
        <v>2</v>
      </c>
      <c r="N32" s="23">
        <f t="shared" ca="1" si="4"/>
        <v>9905.2799999999988</v>
      </c>
      <c r="O32" s="8">
        <f t="shared" ca="1" si="5"/>
        <v>19810.559999999998</v>
      </c>
      <c r="P32" s="40" t="str">
        <f t="shared" ca="1" si="6"/>
        <v>SHIP REGION 5</v>
      </c>
    </row>
    <row r="33" spans="1:16" x14ac:dyDescent="0.35">
      <c r="A33" s="9">
        <f t="shared" si="8"/>
        <v>27</v>
      </c>
      <c r="B33" s="6">
        <f t="shared" si="8"/>
        <v>27</v>
      </c>
      <c r="C33" s="7" t="str">
        <f t="shared" ca="1" si="0"/>
        <v>CUSTID 131</v>
      </c>
      <c r="D33" s="7" t="str">
        <f ca="1">CONCATENATE(D$6," ",SUMIF('CUST AND PROD REFS'!$C$7:$C$206,'DATA GENERATOR'!$C33,'CUST AND PROD REFS'!D$7:D$206))</f>
        <v>CUSTTYPE 4</v>
      </c>
      <c r="E33" s="7" t="str">
        <f ca="1">CONCATENATE(E$6," ",SUMIF('CUST AND PROD REFS'!$C$7:$C$206,'DATA GENERATOR'!$C33,'CUST AND PROD REFS'!E$7:E$206))</f>
        <v>CUSTIND 5</v>
      </c>
      <c r="F33" s="7" t="str">
        <f ca="1">CONCATENATE(F$6," ",SUMIF('CUST AND PROD REFS'!$C$7:$C$206,'DATA GENERATOR'!$C33,'CUST AND PROD REFS'!F$7:F$206))</f>
        <v>REGION 3</v>
      </c>
      <c r="G33" s="6" t="str">
        <f t="shared" ca="1" si="1"/>
        <v>SALESMAN 4</v>
      </c>
      <c r="H33" s="6" t="str">
        <f t="shared" ca="1" si="2"/>
        <v>PRODID 13</v>
      </c>
      <c r="I33" s="6" t="str">
        <f ca="1">CONCATENATE(I$6," ",SUMIF('CUST AND PROD REFS'!$H$7:$H$26,'DATA GENERATOR'!$H33,'CUST AND PROD REFS'!I$7:I$26))</f>
        <v>PRODTYPE 4</v>
      </c>
      <c r="J33" s="6" t="str">
        <f ca="1">CONCATENATE(J$6," ",SUMIF('CUST AND PROD REFS'!$H$7:$H$26,'DATA GENERATOR'!$H33,'CUST AND PROD REFS'!J$7:J$26))</f>
        <v>PRODMKT 4</v>
      </c>
      <c r="K33" s="6">
        <f ca="1">SUMIF('CUST AND PROD REFS'!$H$7:$H$26,'DATA GENERATOR'!$H33,'CUST AND PROD REFS'!K$7:K$26)</f>
        <v>12711</v>
      </c>
      <c r="L33" s="6">
        <f ca="1">SUMIF('CUST AND PROD REFS'!$H$7:$H$26,'DATA GENERATOR'!$H33,'CUST AND PROD REFS'!L$7:L$26)</f>
        <v>7245.27</v>
      </c>
      <c r="M33" s="7">
        <f t="shared" ca="1" si="3"/>
        <v>9</v>
      </c>
      <c r="N33" s="23">
        <f t="shared" ca="1" si="4"/>
        <v>12202.56</v>
      </c>
      <c r="O33" s="8">
        <f t="shared" ca="1" si="5"/>
        <v>109823.03999999999</v>
      </c>
      <c r="P33" s="40" t="str">
        <f t="shared" ca="1" si="6"/>
        <v>SHIP REGION 1</v>
      </c>
    </row>
    <row r="34" spans="1:16" x14ac:dyDescent="0.35">
      <c r="A34" s="9">
        <f t="shared" si="8"/>
        <v>28</v>
      </c>
      <c r="B34" s="6">
        <f t="shared" si="8"/>
        <v>28</v>
      </c>
      <c r="C34" s="7" t="str">
        <f t="shared" ca="1" si="0"/>
        <v>CUSTID 148</v>
      </c>
      <c r="D34" s="7" t="str">
        <f ca="1">CONCATENATE(D$6," ",SUMIF('CUST AND PROD REFS'!$C$7:$C$206,'DATA GENERATOR'!$C34,'CUST AND PROD REFS'!D$7:D$206))</f>
        <v>CUSTTYPE 5</v>
      </c>
      <c r="E34" s="7" t="str">
        <f ca="1">CONCATENATE(E$6," ",SUMIF('CUST AND PROD REFS'!$C$7:$C$206,'DATA GENERATOR'!$C34,'CUST AND PROD REFS'!E$7:E$206))</f>
        <v>CUSTIND 5</v>
      </c>
      <c r="F34" s="7" t="str">
        <f ca="1">CONCATENATE(F$6," ",SUMIF('CUST AND PROD REFS'!$C$7:$C$206,'DATA GENERATOR'!$C34,'CUST AND PROD REFS'!F$7:F$206))</f>
        <v>REGION 7</v>
      </c>
      <c r="G34" s="6" t="str">
        <f t="shared" ca="1" si="1"/>
        <v>SALESMAN 1</v>
      </c>
      <c r="H34" s="6" t="str">
        <f t="shared" ca="1" si="2"/>
        <v>PRODID 15</v>
      </c>
      <c r="I34" s="6" t="str">
        <f ca="1">CONCATENATE(I$6," ",SUMIF('CUST AND PROD REFS'!$H$7:$H$26,'DATA GENERATOR'!$H34,'CUST AND PROD REFS'!I$7:I$26))</f>
        <v>PRODTYPE 3</v>
      </c>
      <c r="J34" s="6" t="str">
        <f ca="1">CONCATENATE(J$6," ",SUMIF('CUST AND PROD REFS'!$H$7:$H$26,'DATA GENERATOR'!$H34,'CUST AND PROD REFS'!J$7:J$26))</f>
        <v>PRODMKT 3</v>
      </c>
      <c r="K34" s="6">
        <f ca="1">SUMIF('CUST AND PROD REFS'!$H$7:$H$26,'DATA GENERATOR'!$H34,'CUST AND PROD REFS'!K$7:K$26)</f>
        <v>1965</v>
      </c>
      <c r="L34" s="6">
        <f ca="1">SUMIF('CUST AND PROD REFS'!$H$7:$H$26,'DATA GENERATOR'!$H34,'CUST AND PROD REFS'!L$7:L$26)</f>
        <v>1257.5999999999999</v>
      </c>
      <c r="M34" s="7">
        <f t="shared" ca="1" si="3"/>
        <v>3</v>
      </c>
      <c r="N34" s="23">
        <f t="shared" ca="1" si="4"/>
        <v>1827.4499999999998</v>
      </c>
      <c r="O34" s="8">
        <f t="shared" ca="1" si="5"/>
        <v>5482.3499999999995</v>
      </c>
      <c r="P34" s="40" t="str">
        <f t="shared" ca="1" si="6"/>
        <v>SHIP REGION 6</v>
      </c>
    </row>
    <row r="35" spans="1:16" x14ac:dyDescent="0.35">
      <c r="A35" s="9">
        <f t="shared" si="8"/>
        <v>29</v>
      </c>
      <c r="B35" s="6">
        <f t="shared" si="8"/>
        <v>29</v>
      </c>
      <c r="C35" s="7" t="str">
        <f t="shared" ca="1" si="0"/>
        <v>CUSTID 164</v>
      </c>
      <c r="D35" s="7" t="str">
        <f ca="1">CONCATENATE(D$6," ",SUMIF('CUST AND PROD REFS'!$C$7:$C$206,'DATA GENERATOR'!$C35,'CUST AND PROD REFS'!D$7:D$206))</f>
        <v>CUSTTYPE 3</v>
      </c>
      <c r="E35" s="7" t="str">
        <f ca="1">CONCATENATE(E$6," ",SUMIF('CUST AND PROD REFS'!$C$7:$C$206,'DATA GENERATOR'!$C35,'CUST AND PROD REFS'!E$7:E$206))</f>
        <v>CUSTIND 1</v>
      </c>
      <c r="F35" s="7" t="str">
        <f ca="1">CONCATENATE(F$6," ",SUMIF('CUST AND PROD REFS'!$C$7:$C$206,'DATA GENERATOR'!$C35,'CUST AND PROD REFS'!F$7:F$206))</f>
        <v>REGION 5</v>
      </c>
      <c r="G35" s="6" t="str">
        <f t="shared" ca="1" si="1"/>
        <v>SALESMAN 2</v>
      </c>
      <c r="H35" s="6" t="str">
        <f t="shared" ca="1" si="2"/>
        <v>PRODID 11</v>
      </c>
      <c r="I35" s="6" t="str">
        <f ca="1">CONCATENATE(I$6," ",SUMIF('CUST AND PROD REFS'!$H$7:$H$26,'DATA GENERATOR'!$H35,'CUST AND PROD REFS'!I$7:I$26))</f>
        <v>PRODTYPE 1</v>
      </c>
      <c r="J35" s="6" t="str">
        <f ca="1">CONCATENATE(J$6," ",SUMIF('CUST AND PROD REFS'!$H$7:$H$26,'DATA GENERATOR'!$H35,'CUST AND PROD REFS'!J$7:J$26))</f>
        <v>PRODMKT 5</v>
      </c>
      <c r="K35" s="6">
        <f ca="1">SUMIF('CUST AND PROD REFS'!$H$7:$H$26,'DATA GENERATOR'!$H35,'CUST AND PROD REFS'!K$7:K$26)</f>
        <v>10318</v>
      </c>
      <c r="L35" s="6">
        <f ca="1">SUMIF('CUST AND PROD REFS'!$H$7:$H$26,'DATA GENERATOR'!$H35,'CUST AND PROD REFS'!L$7:L$26)</f>
        <v>6913.06</v>
      </c>
      <c r="M35" s="7">
        <f t="shared" ca="1" si="3"/>
        <v>5</v>
      </c>
      <c r="N35" s="23">
        <f t="shared" ca="1" si="4"/>
        <v>8873.48</v>
      </c>
      <c r="O35" s="8">
        <f t="shared" ca="1" si="5"/>
        <v>44367.399999999994</v>
      </c>
      <c r="P35" s="40" t="str">
        <f t="shared" ca="1" si="6"/>
        <v>SHIP REGION 3</v>
      </c>
    </row>
    <row r="36" spans="1:16" x14ac:dyDescent="0.35">
      <c r="A36" s="9">
        <f t="shared" si="8"/>
        <v>30</v>
      </c>
      <c r="B36" s="6">
        <f t="shared" si="8"/>
        <v>30</v>
      </c>
      <c r="C36" s="7" t="str">
        <f t="shared" ca="1" si="0"/>
        <v>CUSTID 38</v>
      </c>
      <c r="D36" s="7" t="str">
        <f ca="1">CONCATENATE(D$6," ",SUMIF('CUST AND PROD REFS'!$C$7:$C$206,'DATA GENERATOR'!$C36,'CUST AND PROD REFS'!D$7:D$206))</f>
        <v>CUSTTYPE 5</v>
      </c>
      <c r="E36" s="7" t="str">
        <f ca="1">CONCATENATE(E$6," ",SUMIF('CUST AND PROD REFS'!$C$7:$C$206,'DATA GENERATOR'!$C36,'CUST AND PROD REFS'!E$7:E$206))</f>
        <v>CUSTIND 5</v>
      </c>
      <c r="F36" s="7" t="str">
        <f ca="1">CONCATENATE(F$6," ",SUMIF('CUST AND PROD REFS'!$C$7:$C$206,'DATA GENERATOR'!$C36,'CUST AND PROD REFS'!F$7:F$206))</f>
        <v>REGION 2</v>
      </c>
      <c r="G36" s="6" t="str">
        <f t="shared" ca="1" si="1"/>
        <v>SALESMAN 3</v>
      </c>
      <c r="H36" s="6" t="str">
        <f t="shared" ca="1" si="2"/>
        <v>PRODID 17</v>
      </c>
      <c r="I36" s="6" t="str">
        <f ca="1">CONCATENATE(I$6," ",SUMIF('CUST AND PROD REFS'!$H$7:$H$26,'DATA GENERATOR'!$H36,'CUST AND PROD REFS'!I$7:I$26))</f>
        <v>PRODTYPE 3</v>
      </c>
      <c r="J36" s="6" t="str">
        <f ca="1">CONCATENATE(J$6," ",SUMIF('CUST AND PROD REFS'!$H$7:$H$26,'DATA GENERATOR'!$H36,'CUST AND PROD REFS'!J$7:J$26))</f>
        <v>PRODMKT 7</v>
      </c>
      <c r="K36" s="6">
        <f ca="1">SUMIF('CUST AND PROD REFS'!$H$7:$H$26,'DATA GENERATOR'!$H36,'CUST AND PROD REFS'!K$7:K$26)</f>
        <v>8017</v>
      </c>
      <c r="L36" s="6">
        <f ca="1">SUMIF('CUST AND PROD REFS'!$H$7:$H$26,'DATA GENERATOR'!$H36,'CUST AND PROD REFS'!L$7:L$26)</f>
        <v>4569.6899999999996</v>
      </c>
      <c r="M36" s="7">
        <f t="shared" ca="1" si="3"/>
        <v>9</v>
      </c>
      <c r="N36" s="23">
        <f t="shared" ca="1" si="4"/>
        <v>7696.32</v>
      </c>
      <c r="O36" s="8">
        <f t="shared" ca="1" si="5"/>
        <v>69266.880000000005</v>
      </c>
      <c r="P36" s="40" t="str">
        <f t="shared" ca="1" si="6"/>
        <v>SHIP REGION 2</v>
      </c>
    </row>
    <row r="37" spans="1:16" x14ac:dyDescent="0.35">
      <c r="A37" s="9">
        <f t="shared" si="8"/>
        <v>31</v>
      </c>
      <c r="B37" s="6">
        <f t="shared" si="8"/>
        <v>31</v>
      </c>
      <c r="C37" s="7" t="str">
        <f t="shared" ca="1" si="0"/>
        <v>CUSTID 56</v>
      </c>
      <c r="D37" s="7" t="str">
        <f ca="1">CONCATENATE(D$6," ",SUMIF('CUST AND PROD REFS'!$C$7:$C$206,'DATA GENERATOR'!$C37,'CUST AND PROD REFS'!D$7:D$206))</f>
        <v>CUSTTYPE 5</v>
      </c>
      <c r="E37" s="7" t="str">
        <f ca="1">CONCATENATE(E$6," ",SUMIF('CUST AND PROD REFS'!$C$7:$C$206,'DATA GENERATOR'!$C37,'CUST AND PROD REFS'!E$7:E$206))</f>
        <v>CUSTIND 4</v>
      </c>
      <c r="F37" s="7" t="str">
        <f ca="1">CONCATENATE(F$6," ",SUMIF('CUST AND PROD REFS'!$C$7:$C$206,'DATA GENERATOR'!$C37,'CUST AND PROD REFS'!F$7:F$206))</f>
        <v>REGION 3</v>
      </c>
      <c r="G37" s="6" t="str">
        <f t="shared" ca="1" si="1"/>
        <v>SALESMAN 3</v>
      </c>
      <c r="H37" s="6" t="str">
        <f t="shared" ca="1" si="2"/>
        <v>PRODID 16</v>
      </c>
      <c r="I37" s="6" t="str">
        <f ca="1">CONCATENATE(I$6," ",SUMIF('CUST AND PROD REFS'!$H$7:$H$26,'DATA GENERATOR'!$H37,'CUST AND PROD REFS'!I$7:I$26))</f>
        <v>PRODTYPE 4</v>
      </c>
      <c r="J37" s="6" t="str">
        <f ca="1">CONCATENATE(J$6," ",SUMIF('CUST AND PROD REFS'!$H$7:$H$26,'DATA GENERATOR'!$H37,'CUST AND PROD REFS'!J$7:J$26))</f>
        <v>PRODMKT 6</v>
      </c>
      <c r="K37" s="6">
        <f ca="1">SUMIF('CUST AND PROD REFS'!$H$7:$H$26,'DATA GENERATOR'!$H37,'CUST AND PROD REFS'!K$7:K$26)</f>
        <v>13342</v>
      </c>
      <c r="L37" s="6">
        <f ca="1">SUMIF('CUST AND PROD REFS'!$H$7:$H$26,'DATA GENERATOR'!$H37,'CUST AND PROD REFS'!L$7:L$26)</f>
        <v>7738.36</v>
      </c>
      <c r="M37" s="7">
        <f t="shared" ca="1" si="3"/>
        <v>6</v>
      </c>
      <c r="N37" s="23">
        <f t="shared" ca="1" si="4"/>
        <v>12408.06</v>
      </c>
      <c r="O37" s="8">
        <f t="shared" ca="1" si="5"/>
        <v>74448.36</v>
      </c>
      <c r="P37" s="40" t="str">
        <f t="shared" ca="1" si="6"/>
        <v>SHIP REGION 8</v>
      </c>
    </row>
    <row r="38" spans="1:16" x14ac:dyDescent="0.35">
      <c r="A38" s="9">
        <f t="shared" si="8"/>
        <v>32</v>
      </c>
      <c r="B38" s="6">
        <f t="shared" si="8"/>
        <v>32</v>
      </c>
      <c r="C38" s="7" t="str">
        <f t="shared" ca="1" si="0"/>
        <v>CUSTID 13</v>
      </c>
      <c r="D38" s="7" t="str">
        <f ca="1">CONCATENATE(D$6," ",SUMIF('CUST AND PROD REFS'!$C$7:$C$206,'DATA GENERATOR'!$C38,'CUST AND PROD REFS'!D$7:D$206))</f>
        <v>CUSTTYPE 1</v>
      </c>
      <c r="E38" s="7" t="str">
        <f ca="1">CONCATENATE(E$6," ",SUMIF('CUST AND PROD REFS'!$C$7:$C$206,'DATA GENERATOR'!$C38,'CUST AND PROD REFS'!E$7:E$206))</f>
        <v>CUSTIND 1</v>
      </c>
      <c r="F38" s="7" t="str">
        <f ca="1">CONCATENATE(F$6," ",SUMIF('CUST AND PROD REFS'!$C$7:$C$206,'DATA GENERATOR'!$C38,'CUST AND PROD REFS'!F$7:F$206))</f>
        <v>REGION 3</v>
      </c>
      <c r="G38" s="6" t="str">
        <f t="shared" ca="1" si="1"/>
        <v>SALESMAN 4</v>
      </c>
      <c r="H38" s="6" t="str">
        <f t="shared" ca="1" si="2"/>
        <v>PRODID 12</v>
      </c>
      <c r="I38" s="6" t="str">
        <f ca="1">CONCATENATE(I$6," ",SUMIF('CUST AND PROD REFS'!$H$7:$H$26,'DATA GENERATOR'!$H38,'CUST AND PROD REFS'!I$7:I$26))</f>
        <v>PRODTYPE 3</v>
      </c>
      <c r="J38" s="6" t="str">
        <f ca="1">CONCATENATE(J$6," ",SUMIF('CUST AND PROD REFS'!$H$7:$H$26,'DATA GENERATOR'!$H38,'CUST AND PROD REFS'!J$7:J$26))</f>
        <v>PRODMKT 2</v>
      </c>
      <c r="K38" s="6">
        <f ca="1">SUMIF('CUST AND PROD REFS'!$H$7:$H$26,'DATA GENERATOR'!$H38,'CUST AND PROD REFS'!K$7:K$26)</f>
        <v>17347</v>
      </c>
      <c r="L38" s="6">
        <f ca="1">SUMIF('CUST AND PROD REFS'!$H$7:$H$26,'DATA GENERATOR'!$H38,'CUST AND PROD REFS'!L$7:L$26)</f>
        <v>10928.61</v>
      </c>
      <c r="M38" s="7">
        <f t="shared" ca="1" si="3"/>
        <v>2</v>
      </c>
      <c r="N38" s="23">
        <f t="shared" ca="1" si="4"/>
        <v>15785.77</v>
      </c>
      <c r="O38" s="8">
        <f t="shared" ca="1" si="5"/>
        <v>31571.54</v>
      </c>
      <c r="P38" s="40" t="str">
        <f t="shared" ca="1" si="6"/>
        <v>SHIP REGION 5</v>
      </c>
    </row>
    <row r="39" spans="1:16" x14ac:dyDescent="0.35">
      <c r="A39" s="9">
        <f t="shared" si="8"/>
        <v>33</v>
      </c>
      <c r="B39" s="6">
        <f t="shared" si="8"/>
        <v>33</v>
      </c>
      <c r="C39" s="7" t="str">
        <f t="shared" ca="1" si="0"/>
        <v>CUSTID 198</v>
      </c>
      <c r="D39" s="7" t="str">
        <f ca="1">CONCATENATE(D$6," ",SUMIF('CUST AND PROD REFS'!$C$7:$C$206,'DATA GENERATOR'!$C39,'CUST AND PROD REFS'!D$7:D$206))</f>
        <v>CUSTTYPE 1</v>
      </c>
      <c r="E39" s="7" t="str">
        <f ca="1">CONCATENATE(E$6," ",SUMIF('CUST AND PROD REFS'!$C$7:$C$206,'DATA GENERATOR'!$C39,'CUST AND PROD REFS'!E$7:E$206))</f>
        <v>CUSTIND 5</v>
      </c>
      <c r="F39" s="7" t="str">
        <f ca="1">CONCATENATE(F$6," ",SUMIF('CUST AND PROD REFS'!$C$7:$C$206,'DATA GENERATOR'!$C39,'CUST AND PROD REFS'!F$7:F$206))</f>
        <v>REGION 4</v>
      </c>
      <c r="G39" s="6" t="str">
        <f t="shared" ca="1" si="1"/>
        <v>SALESMAN 3</v>
      </c>
      <c r="H39" s="6" t="str">
        <f t="shared" ca="1" si="2"/>
        <v>PRODID 16</v>
      </c>
      <c r="I39" s="6" t="str">
        <f ca="1">CONCATENATE(I$6," ",SUMIF('CUST AND PROD REFS'!$H$7:$H$26,'DATA GENERATOR'!$H39,'CUST AND PROD REFS'!I$7:I$26))</f>
        <v>PRODTYPE 4</v>
      </c>
      <c r="J39" s="6" t="str">
        <f ca="1">CONCATENATE(J$6," ",SUMIF('CUST AND PROD REFS'!$H$7:$H$26,'DATA GENERATOR'!$H39,'CUST AND PROD REFS'!J$7:J$26))</f>
        <v>PRODMKT 6</v>
      </c>
      <c r="K39" s="6">
        <f ca="1">SUMIF('CUST AND PROD REFS'!$H$7:$H$26,'DATA GENERATOR'!$H39,'CUST AND PROD REFS'!K$7:K$26)</f>
        <v>13342</v>
      </c>
      <c r="L39" s="6">
        <f ca="1">SUMIF('CUST AND PROD REFS'!$H$7:$H$26,'DATA GENERATOR'!$H39,'CUST AND PROD REFS'!L$7:L$26)</f>
        <v>7738.36</v>
      </c>
      <c r="M39" s="7">
        <f t="shared" ca="1" si="3"/>
        <v>3</v>
      </c>
      <c r="N39" s="23">
        <f t="shared" ca="1" si="4"/>
        <v>12007.800000000001</v>
      </c>
      <c r="O39" s="8">
        <f t="shared" ca="1" si="5"/>
        <v>36023.4</v>
      </c>
      <c r="P39" s="40" t="str">
        <f t="shared" ca="1" si="6"/>
        <v>SHIP REGION 4</v>
      </c>
    </row>
    <row r="40" spans="1:16" x14ac:dyDescent="0.35">
      <c r="A40" s="9">
        <f t="shared" si="8"/>
        <v>34</v>
      </c>
      <c r="B40" s="6">
        <f t="shared" si="8"/>
        <v>34</v>
      </c>
      <c r="C40" s="7" t="str">
        <f t="shared" ca="1" si="0"/>
        <v>CUSTID 197</v>
      </c>
      <c r="D40" s="7" t="str">
        <f ca="1">CONCATENATE(D$6," ",SUMIF('CUST AND PROD REFS'!$C$7:$C$206,'DATA GENERATOR'!$C40,'CUST AND PROD REFS'!D$7:D$206))</f>
        <v>CUSTTYPE 1</v>
      </c>
      <c r="E40" s="7" t="str">
        <f ca="1">CONCATENATE(E$6," ",SUMIF('CUST AND PROD REFS'!$C$7:$C$206,'DATA GENERATOR'!$C40,'CUST AND PROD REFS'!E$7:E$206))</f>
        <v>CUSTIND 5</v>
      </c>
      <c r="F40" s="7" t="str">
        <f ca="1">CONCATENATE(F$6," ",SUMIF('CUST AND PROD REFS'!$C$7:$C$206,'DATA GENERATOR'!$C40,'CUST AND PROD REFS'!F$7:F$206))</f>
        <v>REGION 6</v>
      </c>
      <c r="G40" s="6" t="str">
        <f t="shared" ca="1" si="1"/>
        <v>SALESMAN 2</v>
      </c>
      <c r="H40" s="6" t="str">
        <f t="shared" ca="1" si="2"/>
        <v>PRODID 17</v>
      </c>
      <c r="I40" s="6" t="str">
        <f ca="1">CONCATENATE(I$6," ",SUMIF('CUST AND PROD REFS'!$H$7:$H$26,'DATA GENERATOR'!$H40,'CUST AND PROD REFS'!I$7:I$26))</f>
        <v>PRODTYPE 3</v>
      </c>
      <c r="J40" s="6" t="str">
        <f ca="1">CONCATENATE(J$6," ",SUMIF('CUST AND PROD REFS'!$H$7:$H$26,'DATA GENERATOR'!$H40,'CUST AND PROD REFS'!J$7:J$26))</f>
        <v>PRODMKT 7</v>
      </c>
      <c r="K40" s="6">
        <f ca="1">SUMIF('CUST AND PROD REFS'!$H$7:$H$26,'DATA GENERATOR'!$H40,'CUST AND PROD REFS'!K$7:K$26)</f>
        <v>8017</v>
      </c>
      <c r="L40" s="6">
        <f ca="1">SUMIF('CUST AND PROD REFS'!$H$7:$H$26,'DATA GENERATOR'!$H40,'CUST AND PROD REFS'!L$7:L$26)</f>
        <v>4569.6899999999996</v>
      </c>
      <c r="M40" s="7">
        <f t="shared" ca="1" si="3"/>
        <v>9</v>
      </c>
      <c r="N40" s="23">
        <f t="shared" ca="1" si="4"/>
        <v>6894.62</v>
      </c>
      <c r="O40" s="8">
        <f t="shared" ca="1" si="5"/>
        <v>62051.58</v>
      </c>
      <c r="P40" s="40" t="str">
        <f t="shared" ca="1" si="6"/>
        <v>SHIP REGION 4</v>
      </c>
    </row>
    <row r="41" spans="1:16" x14ac:dyDescent="0.35">
      <c r="A41" s="9">
        <f t="shared" ref="A41:B56" si="9">A40+1</f>
        <v>35</v>
      </c>
      <c r="B41" s="6">
        <f t="shared" si="9"/>
        <v>35</v>
      </c>
      <c r="C41" s="7" t="str">
        <f t="shared" ca="1" si="0"/>
        <v>CUSTID 29</v>
      </c>
      <c r="D41" s="7" t="str">
        <f ca="1">CONCATENATE(D$6," ",SUMIF('CUST AND PROD REFS'!$C$7:$C$206,'DATA GENERATOR'!$C41,'CUST AND PROD REFS'!D$7:D$206))</f>
        <v>CUSTTYPE 4</v>
      </c>
      <c r="E41" s="7" t="str">
        <f ca="1">CONCATENATE(E$6," ",SUMIF('CUST AND PROD REFS'!$C$7:$C$206,'DATA GENERATOR'!$C41,'CUST AND PROD REFS'!E$7:E$206))</f>
        <v>CUSTIND 4</v>
      </c>
      <c r="F41" s="7" t="str">
        <f ca="1">CONCATENATE(F$6," ",SUMIF('CUST AND PROD REFS'!$C$7:$C$206,'DATA GENERATOR'!$C41,'CUST AND PROD REFS'!F$7:F$206))</f>
        <v>REGION 5</v>
      </c>
      <c r="G41" s="6" t="str">
        <f t="shared" ca="1" si="1"/>
        <v>SALESMAN 1</v>
      </c>
      <c r="H41" s="6" t="str">
        <f t="shared" ca="1" si="2"/>
        <v>PRODID 7</v>
      </c>
      <c r="I41" s="6" t="str">
        <f ca="1">CONCATENATE(I$6," ",SUMIF('CUST AND PROD REFS'!$H$7:$H$26,'DATA GENERATOR'!$H41,'CUST AND PROD REFS'!I$7:I$26))</f>
        <v>PRODTYPE 4</v>
      </c>
      <c r="J41" s="6" t="str">
        <f ca="1">CONCATENATE(J$6," ",SUMIF('CUST AND PROD REFS'!$H$7:$H$26,'DATA GENERATOR'!$H41,'CUST AND PROD REFS'!J$7:J$26))</f>
        <v>PRODMKT 2</v>
      </c>
      <c r="K41" s="6">
        <f ca="1">SUMIF('CUST AND PROD REFS'!$H$7:$H$26,'DATA GENERATOR'!$H41,'CUST AND PROD REFS'!K$7:K$26)</f>
        <v>19973</v>
      </c>
      <c r="L41" s="6">
        <f ca="1">SUMIF('CUST AND PROD REFS'!$H$7:$H$26,'DATA GENERATOR'!$H41,'CUST AND PROD REFS'!L$7:L$26)</f>
        <v>10985.15</v>
      </c>
      <c r="M41" s="7">
        <f t="shared" ca="1" si="3"/>
        <v>9</v>
      </c>
      <c r="N41" s="23">
        <f t="shared" ca="1" si="4"/>
        <v>18574.89</v>
      </c>
      <c r="O41" s="8">
        <f t="shared" ca="1" si="5"/>
        <v>167174.01</v>
      </c>
      <c r="P41" s="40" t="str">
        <f t="shared" ca="1" si="6"/>
        <v>SHIP REGION 8</v>
      </c>
    </row>
    <row r="42" spans="1:16" x14ac:dyDescent="0.35">
      <c r="A42" s="9">
        <f t="shared" si="9"/>
        <v>36</v>
      </c>
      <c r="B42" s="6">
        <f t="shared" si="9"/>
        <v>36</v>
      </c>
      <c r="C42" s="7" t="str">
        <f t="shared" ca="1" si="0"/>
        <v>CUSTID 92</v>
      </c>
      <c r="D42" s="7" t="str">
        <f ca="1">CONCATENATE(D$6," ",SUMIF('CUST AND PROD REFS'!$C$7:$C$206,'DATA GENERATOR'!$C42,'CUST AND PROD REFS'!D$7:D$206))</f>
        <v>CUSTTYPE 4</v>
      </c>
      <c r="E42" s="7" t="str">
        <f ca="1">CONCATENATE(E$6," ",SUMIF('CUST AND PROD REFS'!$C$7:$C$206,'DATA GENERATOR'!$C42,'CUST AND PROD REFS'!E$7:E$206))</f>
        <v>CUSTIND 2</v>
      </c>
      <c r="F42" s="7" t="str">
        <f ca="1">CONCATENATE(F$6," ",SUMIF('CUST AND PROD REFS'!$C$7:$C$206,'DATA GENERATOR'!$C42,'CUST AND PROD REFS'!F$7:F$206))</f>
        <v>REGION 1</v>
      </c>
      <c r="G42" s="6" t="str">
        <f t="shared" ca="1" si="1"/>
        <v>SALESMAN 4</v>
      </c>
      <c r="H42" s="6" t="str">
        <f t="shared" ca="1" si="2"/>
        <v>PRODID 8</v>
      </c>
      <c r="I42" s="6" t="str">
        <f ca="1">CONCATENATE(I$6," ",SUMIF('CUST AND PROD REFS'!$H$7:$H$26,'DATA GENERATOR'!$H42,'CUST AND PROD REFS'!I$7:I$26))</f>
        <v>PRODTYPE 1</v>
      </c>
      <c r="J42" s="6" t="str">
        <f ca="1">CONCATENATE(J$6," ",SUMIF('CUST AND PROD REFS'!$H$7:$H$26,'DATA GENERATOR'!$H42,'CUST AND PROD REFS'!J$7:J$26))</f>
        <v>PRODMKT 7</v>
      </c>
      <c r="K42" s="6">
        <f ca="1">SUMIF('CUST AND PROD REFS'!$H$7:$H$26,'DATA GENERATOR'!$H42,'CUST AND PROD REFS'!K$7:K$26)</f>
        <v>9424</v>
      </c>
      <c r="L42" s="6">
        <f ca="1">SUMIF('CUST AND PROD REFS'!$H$7:$H$26,'DATA GENERATOR'!$H42,'CUST AND PROD REFS'!L$7:L$26)</f>
        <v>6031.36</v>
      </c>
      <c r="M42" s="7">
        <f t="shared" ca="1" si="3"/>
        <v>3</v>
      </c>
      <c r="N42" s="23">
        <f t="shared" ca="1" si="4"/>
        <v>8481.6</v>
      </c>
      <c r="O42" s="8">
        <f t="shared" ca="1" si="5"/>
        <v>25444.800000000003</v>
      </c>
      <c r="P42" s="40" t="str">
        <f t="shared" ca="1" si="6"/>
        <v>SHIP REGION 3</v>
      </c>
    </row>
    <row r="43" spans="1:16" x14ac:dyDescent="0.35">
      <c r="A43" s="9">
        <f t="shared" si="9"/>
        <v>37</v>
      </c>
      <c r="B43" s="6">
        <f t="shared" si="9"/>
        <v>37</v>
      </c>
      <c r="C43" s="7" t="str">
        <f t="shared" ca="1" si="0"/>
        <v>CUSTID 103</v>
      </c>
      <c r="D43" s="7" t="str">
        <f ca="1">CONCATENATE(D$6," ",SUMIF('CUST AND PROD REFS'!$C$7:$C$206,'DATA GENERATOR'!$C43,'CUST AND PROD REFS'!D$7:D$206))</f>
        <v>CUSTTYPE 5</v>
      </c>
      <c r="E43" s="7" t="str">
        <f ca="1">CONCATENATE(E$6," ",SUMIF('CUST AND PROD REFS'!$C$7:$C$206,'DATA GENERATOR'!$C43,'CUST AND PROD REFS'!E$7:E$206))</f>
        <v>CUSTIND 3</v>
      </c>
      <c r="F43" s="7" t="str">
        <f ca="1">CONCATENATE(F$6," ",SUMIF('CUST AND PROD REFS'!$C$7:$C$206,'DATA GENERATOR'!$C43,'CUST AND PROD REFS'!F$7:F$206))</f>
        <v>REGION 4</v>
      </c>
      <c r="G43" s="6" t="str">
        <f t="shared" ca="1" si="1"/>
        <v>SALESMAN 2</v>
      </c>
      <c r="H43" s="6" t="str">
        <f t="shared" ca="1" si="2"/>
        <v>PRODID 7</v>
      </c>
      <c r="I43" s="6" t="str">
        <f ca="1">CONCATENATE(I$6," ",SUMIF('CUST AND PROD REFS'!$H$7:$H$26,'DATA GENERATOR'!$H43,'CUST AND PROD REFS'!I$7:I$26))</f>
        <v>PRODTYPE 4</v>
      </c>
      <c r="J43" s="6" t="str">
        <f ca="1">CONCATENATE(J$6," ",SUMIF('CUST AND PROD REFS'!$H$7:$H$26,'DATA GENERATOR'!$H43,'CUST AND PROD REFS'!J$7:J$26))</f>
        <v>PRODMKT 2</v>
      </c>
      <c r="K43" s="6">
        <f ca="1">SUMIF('CUST AND PROD REFS'!$H$7:$H$26,'DATA GENERATOR'!$H43,'CUST AND PROD REFS'!K$7:K$26)</f>
        <v>19973</v>
      </c>
      <c r="L43" s="6">
        <f ca="1">SUMIF('CUST AND PROD REFS'!$H$7:$H$26,'DATA GENERATOR'!$H43,'CUST AND PROD REFS'!L$7:L$26)</f>
        <v>10985.15</v>
      </c>
      <c r="M43" s="7">
        <f t="shared" ca="1" si="3"/>
        <v>2</v>
      </c>
      <c r="N43" s="23">
        <f t="shared" ca="1" si="4"/>
        <v>18574.89</v>
      </c>
      <c r="O43" s="8">
        <f t="shared" ca="1" si="5"/>
        <v>37149.78</v>
      </c>
      <c r="P43" s="40" t="str">
        <f t="shared" ca="1" si="6"/>
        <v>SHIP REGION 3</v>
      </c>
    </row>
    <row r="44" spans="1:16" x14ac:dyDescent="0.35">
      <c r="A44" s="9">
        <f t="shared" si="9"/>
        <v>38</v>
      </c>
      <c r="B44" s="6">
        <f t="shared" si="9"/>
        <v>38</v>
      </c>
      <c r="C44" s="7" t="str">
        <f t="shared" ca="1" si="0"/>
        <v>CUSTID 92</v>
      </c>
      <c r="D44" s="7" t="str">
        <f ca="1">CONCATENATE(D$6," ",SUMIF('CUST AND PROD REFS'!$C$7:$C$206,'DATA GENERATOR'!$C44,'CUST AND PROD REFS'!D$7:D$206))</f>
        <v>CUSTTYPE 4</v>
      </c>
      <c r="E44" s="7" t="str">
        <f ca="1">CONCATENATE(E$6," ",SUMIF('CUST AND PROD REFS'!$C$7:$C$206,'DATA GENERATOR'!$C44,'CUST AND PROD REFS'!E$7:E$206))</f>
        <v>CUSTIND 2</v>
      </c>
      <c r="F44" s="7" t="str">
        <f ca="1">CONCATENATE(F$6," ",SUMIF('CUST AND PROD REFS'!$C$7:$C$206,'DATA GENERATOR'!$C44,'CUST AND PROD REFS'!F$7:F$206))</f>
        <v>REGION 1</v>
      </c>
      <c r="G44" s="6" t="str">
        <f t="shared" ca="1" si="1"/>
        <v>SALESMAN 1</v>
      </c>
      <c r="H44" s="6" t="str">
        <f t="shared" ca="1" si="2"/>
        <v>PRODID 6</v>
      </c>
      <c r="I44" s="6" t="str">
        <f ca="1">CONCATENATE(I$6," ",SUMIF('CUST AND PROD REFS'!$H$7:$H$26,'DATA GENERATOR'!$H44,'CUST AND PROD REFS'!I$7:I$26))</f>
        <v>PRODTYPE 1</v>
      </c>
      <c r="J44" s="6" t="str">
        <f ca="1">CONCATENATE(J$6," ",SUMIF('CUST AND PROD REFS'!$H$7:$H$26,'DATA GENERATOR'!$H44,'CUST AND PROD REFS'!J$7:J$26))</f>
        <v>PRODMKT 3</v>
      </c>
      <c r="K44" s="6">
        <f ca="1">SUMIF('CUST AND PROD REFS'!$H$7:$H$26,'DATA GENERATOR'!$H44,'CUST AND PROD REFS'!K$7:K$26)</f>
        <v>13657</v>
      </c>
      <c r="L44" s="6">
        <f ca="1">SUMIF('CUST AND PROD REFS'!$H$7:$H$26,'DATA GENERATOR'!$H44,'CUST AND PROD REFS'!L$7:L$26)</f>
        <v>9150.19</v>
      </c>
      <c r="M44" s="7">
        <f t="shared" ca="1" si="3"/>
        <v>2</v>
      </c>
      <c r="N44" s="23">
        <f t="shared" ca="1" si="4"/>
        <v>12974.15</v>
      </c>
      <c r="O44" s="8">
        <f t="shared" ca="1" si="5"/>
        <v>25948.3</v>
      </c>
      <c r="P44" s="40" t="str">
        <f t="shared" ca="1" si="6"/>
        <v>SHIP REGION 8</v>
      </c>
    </row>
    <row r="45" spans="1:16" x14ac:dyDescent="0.35">
      <c r="A45" s="9">
        <f t="shared" si="9"/>
        <v>39</v>
      </c>
      <c r="B45" s="6">
        <f t="shared" si="9"/>
        <v>39</v>
      </c>
      <c r="C45" s="7" t="str">
        <f t="shared" ca="1" si="0"/>
        <v>CUSTID 84</v>
      </c>
      <c r="D45" s="7" t="str">
        <f ca="1">CONCATENATE(D$6," ",SUMIF('CUST AND PROD REFS'!$C$7:$C$206,'DATA GENERATOR'!$C45,'CUST AND PROD REFS'!D$7:D$206))</f>
        <v>CUSTTYPE 2</v>
      </c>
      <c r="E45" s="7" t="str">
        <f ca="1">CONCATENATE(E$6," ",SUMIF('CUST AND PROD REFS'!$C$7:$C$206,'DATA GENERATOR'!$C45,'CUST AND PROD REFS'!E$7:E$206))</f>
        <v>CUSTIND 1</v>
      </c>
      <c r="F45" s="7" t="str">
        <f ca="1">CONCATENATE(F$6," ",SUMIF('CUST AND PROD REFS'!$C$7:$C$206,'DATA GENERATOR'!$C45,'CUST AND PROD REFS'!F$7:F$206))</f>
        <v>REGION 3</v>
      </c>
      <c r="G45" s="6" t="str">
        <f t="shared" ca="1" si="1"/>
        <v>SALESMAN 3</v>
      </c>
      <c r="H45" s="6" t="str">
        <f t="shared" ca="1" si="2"/>
        <v>PRODID 17</v>
      </c>
      <c r="I45" s="6" t="str">
        <f ca="1">CONCATENATE(I$6," ",SUMIF('CUST AND PROD REFS'!$H$7:$H$26,'DATA GENERATOR'!$H45,'CUST AND PROD REFS'!I$7:I$26))</f>
        <v>PRODTYPE 3</v>
      </c>
      <c r="J45" s="6" t="str">
        <f ca="1">CONCATENATE(J$6," ",SUMIF('CUST AND PROD REFS'!$H$7:$H$26,'DATA GENERATOR'!$H45,'CUST AND PROD REFS'!J$7:J$26))</f>
        <v>PRODMKT 7</v>
      </c>
      <c r="K45" s="6">
        <f ca="1">SUMIF('CUST AND PROD REFS'!$H$7:$H$26,'DATA GENERATOR'!$H45,'CUST AND PROD REFS'!K$7:K$26)</f>
        <v>8017</v>
      </c>
      <c r="L45" s="6">
        <f ca="1">SUMIF('CUST AND PROD REFS'!$H$7:$H$26,'DATA GENERATOR'!$H45,'CUST AND PROD REFS'!L$7:L$26)</f>
        <v>4569.6899999999996</v>
      </c>
      <c r="M45" s="7">
        <f t="shared" ca="1" si="3"/>
        <v>4</v>
      </c>
      <c r="N45" s="23">
        <f t="shared" ca="1" si="4"/>
        <v>6814.45</v>
      </c>
      <c r="O45" s="8">
        <f t="shared" ca="1" si="5"/>
        <v>27257.8</v>
      </c>
      <c r="P45" s="40" t="str">
        <f t="shared" ca="1" si="6"/>
        <v>SHIP REGION 1</v>
      </c>
    </row>
    <row r="46" spans="1:16" x14ac:dyDescent="0.35">
      <c r="A46" s="9">
        <f t="shared" si="9"/>
        <v>40</v>
      </c>
      <c r="B46" s="6">
        <f t="shared" si="9"/>
        <v>40</v>
      </c>
      <c r="C46" s="7" t="str">
        <f t="shared" ca="1" si="0"/>
        <v>CUSTID 199</v>
      </c>
      <c r="D46" s="7" t="str">
        <f ca="1">CONCATENATE(D$6," ",SUMIF('CUST AND PROD REFS'!$C$7:$C$206,'DATA GENERATOR'!$C46,'CUST AND PROD REFS'!D$7:D$206))</f>
        <v>CUSTTYPE 1</v>
      </c>
      <c r="E46" s="7" t="str">
        <f ca="1">CONCATENATE(E$6," ",SUMIF('CUST AND PROD REFS'!$C$7:$C$206,'DATA GENERATOR'!$C46,'CUST AND PROD REFS'!E$7:E$206))</f>
        <v>CUSTIND 4</v>
      </c>
      <c r="F46" s="7" t="str">
        <f ca="1">CONCATENATE(F$6," ",SUMIF('CUST AND PROD REFS'!$C$7:$C$206,'DATA GENERATOR'!$C46,'CUST AND PROD REFS'!F$7:F$206))</f>
        <v>REGION 3</v>
      </c>
      <c r="G46" s="6" t="str">
        <f t="shared" ca="1" si="1"/>
        <v>SALESMAN 2</v>
      </c>
      <c r="H46" s="6" t="str">
        <f t="shared" ca="1" si="2"/>
        <v>PRODID 6</v>
      </c>
      <c r="I46" s="6" t="str">
        <f ca="1">CONCATENATE(I$6," ",SUMIF('CUST AND PROD REFS'!$H$7:$H$26,'DATA GENERATOR'!$H46,'CUST AND PROD REFS'!I$7:I$26))</f>
        <v>PRODTYPE 1</v>
      </c>
      <c r="J46" s="6" t="str">
        <f ca="1">CONCATENATE(J$6," ",SUMIF('CUST AND PROD REFS'!$H$7:$H$26,'DATA GENERATOR'!$H46,'CUST AND PROD REFS'!J$7:J$26))</f>
        <v>PRODMKT 3</v>
      </c>
      <c r="K46" s="6">
        <f ca="1">SUMIF('CUST AND PROD REFS'!$H$7:$H$26,'DATA GENERATOR'!$H46,'CUST AND PROD REFS'!K$7:K$26)</f>
        <v>13657</v>
      </c>
      <c r="L46" s="6">
        <f ca="1">SUMIF('CUST AND PROD REFS'!$H$7:$H$26,'DATA GENERATOR'!$H46,'CUST AND PROD REFS'!L$7:L$26)</f>
        <v>9150.19</v>
      </c>
      <c r="M46" s="7">
        <f t="shared" ca="1" si="3"/>
        <v>4</v>
      </c>
      <c r="N46" s="23">
        <f t="shared" ca="1" si="4"/>
        <v>12837.58</v>
      </c>
      <c r="O46" s="8">
        <f t="shared" ca="1" si="5"/>
        <v>51350.32</v>
      </c>
      <c r="P46" s="40" t="str">
        <f t="shared" ca="1" si="6"/>
        <v>SHIP REGION 8</v>
      </c>
    </row>
    <row r="47" spans="1:16" x14ac:dyDescent="0.35">
      <c r="A47" s="9">
        <f t="shared" si="9"/>
        <v>41</v>
      </c>
      <c r="B47" s="6">
        <f t="shared" si="9"/>
        <v>41</v>
      </c>
      <c r="C47" s="7" t="str">
        <f t="shared" ca="1" si="0"/>
        <v>CUSTID 167</v>
      </c>
      <c r="D47" s="7" t="str">
        <f ca="1">CONCATENATE(D$6," ",SUMIF('CUST AND PROD REFS'!$C$7:$C$206,'DATA GENERATOR'!$C47,'CUST AND PROD REFS'!D$7:D$206))</f>
        <v>CUSTTYPE 2</v>
      </c>
      <c r="E47" s="7" t="str">
        <f ca="1">CONCATENATE(E$6," ",SUMIF('CUST AND PROD REFS'!$C$7:$C$206,'DATA GENERATOR'!$C47,'CUST AND PROD REFS'!E$7:E$206))</f>
        <v>CUSTIND 4</v>
      </c>
      <c r="F47" s="7" t="str">
        <f ca="1">CONCATENATE(F$6," ",SUMIF('CUST AND PROD REFS'!$C$7:$C$206,'DATA GENERATOR'!$C47,'CUST AND PROD REFS'!F$7:F$206))</f>
        <v>REGION 5</v>
      </c>
      <c r="G47" s="6" t="str">
        <f t="shared" ca="1" si="1"/>
        <v>SALESMAN 4</v>
      </c>
      <c r="H47" s="6" t="str">
        <f t="shared" ca="1" si="2"/>
        <v>PRODID 10</v>
      </c>
      <c r="I47" s="6" t="str">
        <f ca="1">CONCATENATE(I$6," ",SUMIF('CUST AND PROD REFS'!$H$7:$H$26,'DATA GENERATOR'!$H47,'CUST AND PROD REFS'!I$7:I$26))</f>
        <v>PRODTYPE 3</v>
      </c>
      <c r="J47" s="6" t="str">
        <f ca="1">CONCATENATE(J$6," ",SUMIF('CUST AND PROD REFS'!$H$7:$H$26,'DATA GENERATOR'!$H47,'CUST AND PROD REFS'!J$7:J$26))</f>
        <v>PRODMKT 3</v>
      </c>
      <c r="K47" s="6">
        <f ca="1">SUMIF('CUST AND PROD REFS'!$H$7:$H$26,'DATA GENERATOR'!$H47,'CUST AND PROD REFS'!K$7:K$26)</f>
        <v>21715</v>
      </c>
      <c r="L47" s="6">
        <f ca="1">SUMIF('CUST AND PROD REFS'!$H$7:$H$26,'DATA GENERATOR'!$H47,'CUST AND PROD REFS'!L$7:L$26)</f>
        <v>14549.05</v>
      </c>
      <c r="M47" s="7">
        <f t="shared" ca="1" si="3"/>
        <v>5</v>
      </c>
      <c r="N47" s="23">
        <f t="shared" ca="1" si="4"/>
        <v>20194.949999999997</v>
      </c>
      <c r="O47" s="8">
        <f t="shared" ca="1" si="5"/>
        <v>100974.74999999999</v>
      </c>
      <c r="P47" s="40" t="str">
        <f t="shared" ca="1" si="6"/>
        <v>SHIP REGION 8</v>
      </c>
    </row>
    <row r="48" spans="1:16" x14ac:dyDescent="0.35">
      <c r="A48" s="9">
        <f t="shared" si="9"/>
        <v>42</v>
      </c>
      <c r="B48" s="6">
        <f t="shared" si="9"/>
        <v>42</v>
      </c>
      <c r="C48" s="7" t="str">
        <f t="shared" ca="1" si="0"/>
        <v>CUSTID 92</v>
      </c>
      <c r="D48" s="7" t="str">
        <f ca="1">CONCATENATE(D$6," ",SUMIF('CUST AND PROD REFS'!$C$7:$C$206,'DATA GENERATOR'!$C48,'CUST AND PROD REFS'!D$7:D$206))</f>
        <v>CUSTTYPE 4</v>
      </c>
      <c r="E48" s="7" t="str">
        <f ca="1">CONCATENATE(E$6," ",SUMIF('CUST AND PROD REFS'!$C$7:$C$206,'DATA GENERATOR'!$C48,'CUST AND PROD REFS'!E$7:E$206))</f>
        <v>CUSTIND 2</v>
      </c>
      <c r="F48" s="7" t="str">
        <f ca="1">CONCATENATE(F$6," ",SUMIF('CUST AND PROD REFS'!$C$7:$C$206,'DATA GENERATOR'!$C48,'CUST AND PROD REFS'!F$7:F$206))</f>
        <v>REGION 1</v>
      </c>
      <c r="G48" s="6" t="str">
        <f t="shared" ca="1" si="1"/>
        <v>SALESMAN 1</v>
      </c>
      <c r="H48" s="6" t="str">
        <f t="shared" ca="1" si="2"/>
        <v>PRODID 11</v>
      </c>
      <c r="I48" s="6" t="str">
        <f ca="1">CONCATENATE(I$6," ",SUMIF('CUST AND PROD REFS'!$H$7:$H$26,'DATA GENERATOR'!$H48,'CUST AND PROD REFS'!I$7:I$26))</f>
        <v>PRODTYPE 1</v>
      </c>
      <c r="J48" s="6" t="str">
        <f ca="1">CONCATENATE(J$6," ",SUMIF('CUST AND PROD REFS'!$H$7:$H$26,'DATA GENERATOR'!$H48,'CUST AND PROD REFS'!J$7:J$26))</f>
        <v>PRODMKT 5</v>
      </c>
      <c r="K48" s="6">
        <f ca="1">SUMIF('CUST AND PROD REFS'!$H$7:$H$26,'DATA GENERATOR'!$H48,'CUST AND PROD REFS'!K$7:K$26)</f>
        <v>10318</v>
      </c>
      <c r="L48" s="6">
        <f ca="1">SUMIF('CUST AND PROD REFS'!$H$7:$H$26,'DATA GENERATOR'!$H48,'CUST AND PROD REFS'!L$7:L$26)</f>
        <v>6913.06</v>
      </c>
      <c r="M48" s="7">
        <f t="shared" ca="1" si="3"/>
        <v>3</v>
      </c>
      <c r="N48" s="23">
        <f t="shared" ca="1" si="4"/>
        <v>9183.02</v>
      </c>
      <c r="O48" s="8">
        <f t="shared" ca="1" si="5"/>
        <v>27549.06</v>
      </c>
      <c r="P48" s="40" t="str">
        <f t="shared" ca="1" si="6"/>
        <v>SHIP REGION 4</v>
      </c>
    </row>
    <row r="49" spans="1:16" x14ac:dyDescent="0.35">
      <c r="A49" s="9">
        <f t="shared" si="9"/>
        <v>43</v>
      </c>
      <c r="B49" s="6">
        <f t="shared" si="9"/>
        <v>43</v>
      </c>
      <c r="C49" s="7" t="str">
        <f t="shared" ca="1" si="0"/>
        <v>CUSTID 137</v>
      </c>
      <c r="D49" s="7" t="str">
        <f ca="1">CONCATENATE(D$6," ",SUMIF('CUST AND PROD REFS'!$C$7:$C$206,'DATA GENERATOR'!$C49,'CUST AND PROD REFS'!D$7:D$206))</f>
        <v>CUSTTYPE 5</v>
      </c>
      <c r="E49" s="7" t="str">
        <f ca="1">CONCATENATE(E$6," ",SUMIF('CUST AND PROD REFS'!$C$7:$C$206,'DATA GENERATOR'!$C49,'CUST AND PROD REFS'!E$7:E$206))</f>
        <v>CUSTIND 1</v>
      </c>
      <c r="F49" s="7" t="str">
        <f ca="1">CONCATENATE(F$6," ",SUMIF('CUST AND PROD REFS'!$C$7:$C$206,'DATA GENERATOR'!$C49,'CUST AND PROD REFS'!F$7:F$206))</f>
        <v>REGION 2</v>
      </c>
      <c r="G49" s="6" t="str">
        <f t="shared" ca="1" si="1"/>
        <v>SALESMAN 2</v>
      </c>
      <c r="H49" s="6" t="str">
        <f t="shared" ca="1" si="2"/>
        <v>PRODID 6</v>
      </c>
      <c r="I49" s="6" t="str">
        <f ca="1">CONCATENATE(I$6," ",SUMIF('CUST AND PROD REFS'!$H$7:$H$26,'DATA GENERATOR'!$H49,'CUST AND PROD REFS'!I$7:I$26))</f>
        <v>PRODTYPE 1</v>
      </c>
      <c r="J49" s="6" t="str">
        <f ca="1">CONCATENATE(J$6," ",SUMIF('CUST AND PROD REFS'!$H$7:$H$26,'DATA GENERATOR'!$H49,'CUST AND PROD REFS'!J$7:J$26))</f>
        <v>PRODMKT 3</v>
      </c>
      <c r="K49" s="6">
        <f ca="1">SUMIF('CUST AND PROD REFS'!$H$7:$H$26,'DATA GENERATOR'!$H49,'CUST AND PROD REFS'!K$7:K$26)</f>
        <v>13657</v>
      </c>
      <c r="L49" s="6">
        <f ca="1">SUMIF('CUST AND PROD REFS'!$H$7:$H$26,'DATA GENERATOR'!$H49,'CUST AND PROD REFS'!L$7:L$26)</f>
        <v>9150.19</v>
      </c>
      <c r="M49" s="7">
        <f t="shared" ca="1" si="3"/>
        <v>9</v>
      </c>
      <c r="N49" s="23">
        <f t="shared" ca="1" si="4"/>
        <v>11745.02</v>
      </c>
      <c r="O49" s="8">
        <f t="shared" ca="1" si="5"/>
        <v>105705.18000000001</v>
      </c>
      <c r="P49" s="40" t="str">
        <f t="shared" ca="1" si="6"/>
        <v>SHIP REGION 8</v>
      </c>
    </row>
    <row r="50" spans="1:16" x14ac:dyDescent="0.35">
      <c r="A50" s="9">
        <f t="shared" si="9"/>
        <v>44</v>
      </c>
      <c r="B50" s="6">
        <f t="shared" si="9"/>
        <v>44</v>
      </c>
      <c r="C50" s="7" t="str">
        <f t="shared" ca="1" si="0"/>
        <v>CUSTID 198</v>
      </c>
      <c r="D50" s="7" t="str">
        <f ca="1">CONCATENATE(D$6," ",SUMIF('CUST AND PROD REFS'!$C$7:$C$206,'DATA GENERATOR'!$C50,'CUST AND PROD REFS'!D$7:D$206))</f>
        <v>CUSTTYPE 1</v>
      </c>
      <c r="E50" s="7" t="str">
        <f ca="1">CONCATENATE(E$6," ",SUMIF('CUST AND PROD REFS'!$C$7:$C$206,'DATA GENERATOR'!$C50,'CUST AND PROD REFS'!E$7:E$206))</f>
        <v>CUSTIND 5</v>
      </c>
      <c r="F50" s="7" t="str">
        <f ca="1">CONCATENATE(F$6," ",SUMIF('CUST AND PROD REFS'!$C$7:$C$206,'DATA GENERATOR'!$C50,'CUST AND PROD REFS'!F$7:F$206))</f>
        <v>REGION 4</v>
      </c>
      <c r="G50" s="6" t="str">
        <f t="shared" ca="1" si="1"/>
        <v>SALESMAN 4</v>
      </c>
      <c r="H50" s="6" t="str">
        <f t="shared" ca="1" si="2"/>
        <v>PRODID 16</v>
      </c>
      <c r="I50" s="6" t="str">
        <f ca="1">CONCATENATE(I$6," ",SUMIF('CUST AND PROD REFS'!$H$7:$H$26,'DATA GENERATOR'!$H50,'CUST AND PROD REFS'!I$7:I$26))</f>
        <v>PRODTYPE 4</v>
      </c>
      <c r="J50" s="6" t="str">
        <f ca="1">CONCATENATE(J$6," ",SUMIF('CUST AND PROD REFS'!$H$7:$H$26,'DATA GENERATOR'!$H50,'CUST AND PROD REFS'!J$7:J$26))</f>
        <v>PRODMKT 6</v>
      </c>
      <c r="K50" s="6">
        <f ca="1">SUMIF('CUST AND PROD REFS'!$H$7:$H$26,'DATA GENERATOR'!$H50,'CUST AND PROD REFS'!K$7:K$26)</f>
        <v>13342</v>
      </c>
      <c r="L50" s="6">
        <f ca="1">SUMIF('CUST AND PROD REFS'!$H$7:$H$26,'DATA GENERATOR'!$H50,'CUST AND PROD REFS'!L$7:L$26)</f>
        <v>7738.36</v>
      </c>
      <c r="M50" s="7">
        <f t="shared" ca="1" si="3"/>
        <v>5</v>
      </c>
      <c r="N50" s="23">
        <f t="shared" ca="1" si="4"/>
        <v>12274.640000000001</v>
      </c>
      <c r="O50" s="8">
        <f t="shared" ca="1" si="5"/>
        <v>61373.200000000004</v>
      </c>
      <c r="P50" s="40" t="str">
        <f t="shared" ca="1" si="6"/>
        <v>SHIP REGION 5</v>
      </c>
    </row>
    <row r="51" spans="1:16" x14ac:dyDescent="0.35">
      <c r="A51" s="9">
        <f t="shared" si="9"/>
        <v>45</v>
      </c>
      <c r="B51" s="6">
        <f t="shared" si="9"/>
        <v>45</v>
      </c>
      <c r="C51" s="7" t="str">
        <f t="shared" ca="1" si="0"/>
        <v>CUSTID 56</v>
      </c>
      <c r="D51" s="7" t="str">
        <f ca="1">CONCATENATE(D$6," ",SUMIF('CUST AND PROD REFS'!$C$7:$C$206,'DATA GENERATOR'!$C51,'CUST AND PROD REFS'!D$7:D$206))</f>
        <v>CUSTTYPE 5</v>
      </c>
      <c r="E51" s="7" t="str">
        <f ca="1">CONCATENATE(E$6," ",SUMIF('CUST AND PROD REFS'!$C$7:$C$206,'DATA GENERATOR'!$C51,'CUST AND PROD REFS'!E$7:E$206))</f>
        <v>CUSTIND 4</v>
      </c>
      <c r="F51" s="7" t="str">
        <f ca="1">CONCATENATE(F$6," ",SUMIF('CUST AND PROD REFS'!$C$7:$C$206,'DATA GENERATOR'!$C51,'CUST AND PROD REFS'!F$7:F$206))</f>
        <v>REGION 3</v>
      </c>
      <c r="G51" s="6" t="str">
        <f t="shared" ca="1" si="1"/>
        <v>SALESMAN 3</v>
      </c>
      <c r="H51" s="6" t="str">
        <f t="shared" ca="1" si="2"/>
        <v>PRODID 18</v>
      </c>
      <c r="I51" s="6" t="str">
        <f ca="1">CONCATENATE(I$6," ",SUMIF('CUST AND PROD REFS'!$H$7:$H$26,'DATA GENERATOR'!$H51,'CUST AND PROD REFS'!I$7:I$26))</f>
        <v>PRODTYPE 1</v>
      </c>
      <c r="J51" s="6" t="str">
        <f ca="1">CONCATENATE(J$6," ",SUMIF('CUST AND PROD REFS'!$H$7:$H$26,'DATA GENERATOR'!$H51,'CUST AND PROD REFS'!J$7:J$26))</f>
        <v>PRODMKT 2</v>
      </c>
      <c r="K51" s="6">
        <f ca="1">SUMIF('CUST AND PROD REFS'!$H$7:$H$26,'DATA GENERATOR'!$H51,'CUST AND PROD REFS'!K$7:K$26)</f>
        <v>5325</v>
      </c>
      <c r="L51" s="6">
        <f ca="1">SUMIF('CUST AND PROD REFS'!$H$7:$H$26,'DATA GENERATOR'!$H51,'CUST AND PROD REFS'!L$7:L$26)</f>
        <v>3408</v>
      </c>
      <c r="M51" s="7">
        <f t="shared" ca="1" si="3"/>
        <v>7</v>
      </c>
      <c r="N51" s="23">
        <f t="shared" ca="1" si="4"/>
        <v>4579.5</v>
      </c>
      <c r="O51" s="8">
        <f t="shared" ca="1" si="5"/>
        <v>32056.5</v>
      </c>
      <c r="P51" s="40" t="str">
        <f t="shared" ca="1" si="6"/>
        <v>SHIP REGION 2</v>
      </c>
    </row>
    <row r="52" spans="1:16" x14ac:dyDescent="0.35">
      <c r="A52" s="9">
        <f t="shared" si="9"/>
        <v>46</v>
      </c>
      <c r="B52" s="6">
        <f t="shared" si="9"/>
        <v>46</v>
      </c>
      <c r="C52" s="7" t="str">
        <f t="shared" ca="1" si="0"/>
        <v>CUSTID 30</v>
      </c>
      <c r="D52" s="7" t="str">
        <f ca="1">CONCATENATE(D$6," ",SUMIF('CUST AND PROD REFS'!$C$7:$C$206,'DATA GENERATOR'!$C52,'CUST AND PROD REFS'!D$7:D$206))</f>
        <v>CUSTTYPE 5</v>
      </c>
      <c r="E52" s="7" t="str">
        <f ca="1">CONCATENATE(E$6," ",SUMIF('CUST AND PROD REFS'!$C$7:$C$206,'DATA GENERATOR'!$C52,'CUST AND PROD REFS'!E$7:E$206))</f>
        <v>CUSTIND 2</v>
      </c>
      <c r="F52" s="7" t="str">
        <f ca="1">CONCATENATE(F$6," ",SUMIF('CUST AND PROD REFS'!$C$7:$C$206,'DATA GENERATOR'!$C52,'CUST AND PROD REFS'!F$7:F$206))</f>
        <v>REGION 7</v>
      </c>
      <c r="G52" s="6" t="str">
        <f t="shared" ca="1" si="1"/>
        <v>SALESMAN 2</v>
      </c>
      <c r="H52" s="6" t="str">
        <f t="shared" ca="1" si="2"/>
        <v>PRODID 19</v>
      </c>
      <c r="I52" s="6" t="str">
        <f ca="1">CONCATENATE(I$6," ",SUMIF('CUST AND PROD REFS'!$H$7:$H$26,'DATA GENERATOR'!$H52,'CUST AND PROD REFS'!I$7:I$26))</f>
        <v>PRODTYPE 2</v>
      </c>
      <c r="J52" s="6" t="str">
        <f ca="1">CONCATENATE(J$6," ",SUMIF('CUST AND PROD REFS'!$H$7:$H$26,'DATA GENERATOR'!$H52,'CUST AND PROD REFS'!J$7:J$26))</f>
        <v>PRODMKT 4</v>
      </c>
      <c r="K52" s="6">
        <f ca="1">SUMIF('CUST AND PROD REFS'!$H$7:$H$26,'DATA GENERATOR'!$H52,'CUST AND PROD REFS'!K$7:K$26)</f>
        <v>4862</v>
      </c>
      <c r="L52" s="6">
        <f ca="1">SUMIF('CUST AND PROD REFS'!$H$7:$H$26,'DATA GENERATOR'!$H52,'CUST AND PROD REFS'!L$7:L$26)</f>
        <v>3306.16</v>
      </c>
      <c r="M52" s="7">
        <f t="shared" ca="1" si="3"/>
        <v>4</v>
      </c>
      <c r="N52" s="23">
        <f t="shared" ca="1" si="4"/>
        <v>4424.42</v>
      </c>
      <c r="O52" s="8">
        <f t="shared" ca="1" si="5"/>
        <v>17697.68</v>
      </c>
      <c r="P52" s="40" t="str">
        <f t="shared" ca="1" si="6"/>
        <v>SHIP REGION 1</v>
      </c>
    </row>
    <row r="53" spans="1:16" x14ac:dyDescent="0.35">
      <c r="A53" s="9">
        <f t="shared" si="9"/>
        <v>47</v>
      </c>
      <c r="B53" s="6">
        <f t="shared" si="9"/>
        <v>47</v>
      </c>
      <c r="C53" s="7" t="str">
        <f t="shared" ca="1" si="0"/>
        <v>CUSTID 86</v>
      </c>
      <c r="D53" s="7" t="str">
        <f ca="1">CONCATENATE(D$6," ",SUMIF('CUST AND PROD REFS'!$C$7:$C$206,'DATA GENERATOR'!$C53,'CUST AND PROD REFS'!D$7:D$206))</f>
        <v>CUSTTYPE 1</v>
      </c>
      <c r="E53" s="7" t="str">
        <f ca="1">CONCATENATE(E$6," ",SUMIF('CUST AND PROD REFS'!$C$7:$C$206,'DATA GENERATOR'!$C53,'CUST AND PROD REFS'!E$7:E$206))</f>
        <v>CUSTIND 1</v>
      </c>
      <c r="F53" s="7" t="str">
        <f ca="1">CONCATENATE(F$6," ",SUMIF('CUST AND PROD REFS'!$C$7:$C$206,'DATA GENERATOR'!$C53,'CUST AND PROD REFS'!F$7:F$206))</f>
        <v>REGION 8</v>
      </c>
      <c r="G53" s="6" t="str">
        <f t="shared" ca="1" si="1"/>
        <v>SALESMAN 3</v>
      </c>
      <c r="H53" s="6" t="str">
        <f t="shared" ca="1" si="2"/>
        <v>PRODID 17</v>
      </c>
      <c r="I53" s="6" t="str">
        <f ca="1">CONCATENATE(I$6," ",SUMIF('CUST AND PROD REFS'!$H$7:$H$26,'DATA GENERATOR'!$H53,'CUST AND PROD REFS'!I$7:I$26))</f>
        <v>PRODTYPE 3</v>
      </c>
      <c r="J53" s="6" t="str">
        <f ca="1">CONCATENATE(J$6," ",SUMIF('CUST AND PROD REFS'!$H$7:$H$26,'DATA GENERATOR'!$H53,'CUST AND PROD REFS'!J$7:J$26))</f>
        <v>PRODMKT 7</v>
      </c>
      <c r="K53" s="6">
        <f ca="1">SUMIF('CUST AND PROD REFS'!$H$7:$H$26,'DATA GENERATOR'!$H53,'CUST AND PROD REFS'!K$7:K$26)</f>
        <v>8017</v>
      </c>
      <c r="L53" s="6">
        <f ca="1">SUMIF('CUST AND PROD REFS'!$H$7:$H$26,'DATA GENERATOR'!$H53,'CUST AND PROD REFS'!L$7:L$26)</f>
        <v>4569.6899999999996</v>
      </c>
      <c r="M53" s="7">
        <f t="shared" ca="1" si="3"/>
        <v>2</v>
      </c>
      <c r="N53" s="23">
        <f t="shared" ca="1" si="4"/>
        <v>6814.45</v>
      </c>
      <c r="O53" s="8">
        <f t="shared" ca="1" si="5"/>
        <v>13628.9</v>
      </c>
      <c r="P53" s="40" t="str">
        <f t="shared" ca="1" si="6"/>
        <v>SHIP REGION 4</v>
      </c>
    </row>
    <row r="54" spans="1:16" x14ac:dyDescent="0.35">
      <c r="A54" s="9">
        <f t="shared" si="9"/>
        <v>48</v>
      </c>
      <c r="B54" s="6">
        <f t="shared" si="9"/>
        <v>48</v>
      </c>
      <c r="C54" s="7" t="str">
        <f t="shared" ca="1" si="0"/>
        <v>CUSTID 157</v>
      </c>
      <c r="D54" s="7" t="str">
        <f ca="1">CONCATENATE(D$6," ",SUMIF('CUST AND PROD REFS'!$C$7:$C$206,'DATA GENERATOR'!$C54,'CUST AND PROD REFS'!D$7:D$206))</f>
        <v>CUSTTYPE 5</v>
      </c>
      <c r="E54" s="7" t="str">
        <f ca="1">CONCATENATE(E$6," ",SUMIF('CUST AND PROD REFS'!$C$7:$C$206,'DATA GENERATOR'!$C54,'CUST AND PROD REFS'!E$7:E$206))</f>
        <v>CUSTIND 2</v>
      </c>
      <c r="F54" s="7" t="str">
        <f ca="1">CONCATENATE(F$6," ",SUMIF('CUST AND PROD REFS'!$C$7:$C$206,'DATA GENERATOR'!$C54,'CUST AND PROD REFS'!F$7:F$206))</f>
        <v>REGION 7</v>
      </c>
      <c r="G54" s="6" t="str">
        <f t="shared" ca="1" si="1"/>
        <v>SALESMAN 4</v>
      </c>
      <c r="H54" s="6" t="str">
        <f t="shared" ca="1" si="2"/>
        <v>PRODID 20</v>
      </c>
      <c r="I54" s="6" t="str">
        <f ca="1">CONCATENATE(I$6," ",SUMIF('CUST AND PROD REFS'!$H$7:$H$26,'DATA GENERATOR'!$H54,'CUST AND PROD REFS'!I$7:I$26))</f>
        <v>PRODTYPE 4</v>
      </c>
      <c r="J54" s="6" t="str">
        <f ca="1">CONCATENATE(J$6," ",SUMIF('CUST AND PROD REFS'!$H$7:$H$26,'DATA GENERATOR'!$H54,'CUST AND PROD REFS'!J$7:J$26))</f>
        <v>PRODMKT 1</v>
      </c>
      <c r="K54" s="6">
        <f ca="1">SUMIF('CUST AND PROD REFS'!$H$7:$H$26,'DATA GENERATOR'!$H54,'CUST AND PROD REFS'!K$7:K$26)</f>
        <v>2665</v>
      </c>
      <c r="L54" s="6">
        <f ca="1">SUMIF('CUST AND PROD REFS'!$H$7:$H$26,'DATA GENERATOR'!$H54,'CUST AND PROD REFS'!L$7:L$26)</f>
        <v>1732.25</v>
      </c>
      <c r="M54" s="7">
        <f t="shared" ca="1" si="3"/>
        <v>9</v>
      </c>
      <c r="N54" s="23">
        <f t="shared" ca="1" si="4"/>
        <v>2531.75</v>
      </c>
      <c r="O54" s="8">
        <f t="shared" ca="1" si="5"/>
        <v>22785.75</v>
      </c>
      <c r="P54" s="40" t="str">
        <f t="shared" ca="1" si="6"/>
        <v>SHIP REGION 5</v>
      </c>
    </row>
    <row r="55" spans="1:16" x14ac:dyDescent="0.35">
      <c r="A55" s="9">
        <f t="shared" si="9"/>
        <v>49</v>
      </c>
      <c r="B55" s="6">
        <f t="shared" si="9"/>
        <v>49</v>
      </c>
      <c r="C55" s="7" t="str">
        <f t="shared" ca="1" si="0"/>
        <v>CUSTID 17</v>
      </c>
      <c r="D55" s="7" t="str">
        <f ca="1">CONCATENATE(D$6," ",SUMIF('CUST AND PROD REFS'!$C$7:$C$206,'DATA GENERATOR'!$C55,'CUST AND PROD REFS'!D$7:D$206))</f>
        <v>CUSTTYPE 5</v>
      </c>
      <c r="E55" s="7" t="str">
        <f ca="1">CONCATENATE(E$6," ",SUMIF('CUST AND PROD REFS'!$C$7:$C$206,'DATA GENERATOR'!$C55,'CUST AND PROD REFS'!E$7:E$206))</f>
        <v>CUSTIND 3</v>
      </c>
      <c r="F55" s="7" t="str">
        <f ca="1">CONCATENATE(F$6," ",SUMIF('CUST AND PROD REFS'!$C$7:$C$206,'DATA GENERATOR'!$C55,'CUST AND PROD REFS'!F$7:F$206))</f>
        <v>REGION 4</v>
      </c>
      <c r="G55" s="6" t="str">
        <f t="shared" ca="1" si="1"/>
        <v>SALESMAN 2</v>
      </c>
      <c r="H55" s="6" t="str">
        <f t="shared" ca="1" si="2"/>
        <v>PRODID 13</v>
      </c>
      <c r="I55" s="6" t="str">
        <f ca="1">CONCATENATE(I$6," ",SUMIF('CUST AND PROD REFS'!$H$7:$H$26,'DATA GENERATOR'!$H55,'CUST AND PROD REFS'!I$7:I$26))</f>
        <v>PRODTYPE 4</v>
      </c>
      <c r="J55" s="6" t="str">
        <f ca="1">CONCATENATE(J$6," ",SUMIF('CUST AND PROD REFS'!$H$7:$H$26,'DATA GENERATOR'!$H55,'CUST AND PROD REFS'!J$7:J$26))</f>
        <v>PRODMKT 4</v>
      </c>
      <c r="K55" s="6">
        <f ca="1">SUMIF('CUST AND PROD REFS'!$H$7:$H$26,'DATA GENERATOR'!$H55,'CUST AND PROD REFS'!K$7:K$26)</f>
        <v>12711</v>
      </c>
      <c r="L55" s="6">
        <f ca="1">SUMIF('CUST AND PROD REFS'!$H$7:$H$26,'DATA GENERATOR'!$H55,'CUST AND PROD REFS'!L$7:L$26)</f>
        <v>7245.27</v>
      </c>
      <c r="M55" s="7">
        <f t="shared" ca="1" si="3"/>
        <v>5</v>
      </c>
      <c r="N55" s="23">
        <f t="shared" ca="1" si="4"/>
        <v>12456.78</v>
      </c>
      <c r="O55" s="8">
        <f t="shared" ca="1" si="5"/>
        <v>62283.9</v>
      </c>
      <c r="P55" s="40" t="str">
        <f t="shared" ca="1" si="6"/>
        <v>SHIP REGION 8</v>
      </c>
    </row>
    <row r="56" spans="1:16" x14ac:dyDescent="0.35">
      <c r="A56" s="9">
        <f t="shared" si="9"/>
        <v>50</v>
      </c>
      <c r="B56" s="6">
        <f t="shared" si="9"/>
        <v>50</v>
      </c>
      <c r="C56" s="7" t="str">
        <f t="shared" ca="1" si="0"/>
        <v>CUSTID 54</v>
      </c>
      <c r="D56" s="7" t="str">
        <f ca="1">CONCATENATE(D$6," ",SUMIF('CUST AND PROD REFS'!$C$7:$C$206,'DATA GENERATOR'!$C56,'CUST AND PROD REFS'!D$7:D$206))</f>
        <v>CUSTTYPE 5</v>
      </c>
      <c r="E56" s="7" t="str">
        <f ca="1">CONCATENATE(E$6," ",SUMIF('CUST AND PROD REFS'!$C$7:$C$206,'DATA GENERATOR'!$C56,'CUST AND PROD REFS'!E$7:E$206))</f>
        <v>CUSTIND 1</v>
      </c>
      <c r="F56" s="7" t="str">
        <f ca="1">CONCATENATE(F$6," ",SUMIF('CUST AND PROD REFS'!$C$7:$C$206,'DATA GENERATOR'!$C56,'CUST AND PROD REFS'!F$7:F$206))</f>
        <v>REGION 2</v>
      </c>
      <c r="G56" s="6" t="str">
        <f t="shared" ca="1" si="1"/>
        <v>SALESMAN 1</v>
      </c>
      <c r="H56" s="6" t="str">
        <f t="shared" ca="1" si="2"/>
        <v>PRODID 20</v>
      </c>
      <c r="I56" s="6" t="str">
        <f ca="1">CONCATENATE(I$6," ",SUMIF('CUST AND PROD REFS'!$H$7:$H$26,'DATA GENERATOR'!$H56,'CUST AND PROD REFS'!I$7:I$26))</f>
        <v>PRODTYPE 4</v>
      </c>
      <c r="J56" s="6" t="str">
        <f ca="1">CONCATENATE(J$6," ",SUMIF('CUST AND PROD REFS'!$H$7:$H$26,'DATA GENERATOR'!$H56,'CUST AND PROD REFS'!J$7:J$26))</f>
        <v>PRODMKT 1</v>
      </c>
      <c r="K56" s="6">
        <f ca="1">SUMIF('CUST AND PROD REFS'!$H$7:$H$26,'DATA GENERATOR'!$H56,'CUST AND PROD REFS'!K$7:K$26)</f>
        <v>2665</v>
      </c>
      <c r="L56" s="6">
        <f ca="1">SUMIF('CUST AND PROD REFS'!$H$7:$H$26,'DATA GENERATOR'!$H56,'CUST AND PROD REFS'!L$7:L$26)</f>
        <v>1732.25</v>
      </c>
      <c r="M56" s="7">
        <f t="shared" ca="1" si="3"/>
        <v>8</v>
      </c>
      <c r="N56" s="23">
        <f t="shared" ca="1" si="4"/>
        <v>2611.6999999999998</v>
      </c>
      <c r="O56" s="8">
        <f t="shared" ca="1" si="5"/>
        <v>20893.599999999999</v>
      </c>
      <c r="P56" s="40" t="str">
        <f t="shared" ca="1" si="6"/>
        <v>SHIP REGION 4</v>
      </c>
    </row>
    <row r="57" spans="1:16" x14ac:dyDescent="0.35">
      <c r="A57" s="9">
        <f t="shared" ref="A57:B72" si="10">A56+1</f>
        <v>51</v>
      </c>
      <c r="B57" s="6">
        <f t="shared" si="10"/>
        <v>51</v>
      </c>
      <c r="C57" s="7" t="str">
        <f t="shared" ca="1" si="0"/>
        <v>CUSTID 167</v>
      </c>
      <c r="D57" s="7" t="str">
        <f ca="1">CONCATENATE(D$6," ",SUMIF('CUST AND PROD REFS'!$C$7:$C$206,'DATA GENERATOR'!$C57,'CUST AND PROD REFS'!D$7:D$206))</f>
        <v>CUSTTYPE 2</v>
      </c>
      <c r="E57" s="7" t="str">
        <f ca="1">CONCATENATE(E$6," ",SUMIF('CUST AND PROD REFS'!$C$7:$C$206,'DATA GENERATOR'!$C57,'CUST AND PROD REFS'!E$7:E$206))</f>
        <v>CUSTIND 4</v>
      </c>
      <c r="F57" s="7" t="str">
        <f ca="1">CONCATENATE(F$6," ",SUMIF('CUST AND PROD REFS'!$C$7:$C$206,'DATA GENERATOR'!$C57,'CUST AND PROD REFS'!F$7:F$206))</f>
        <v>REGION 5</v>
      </c>
      <c r="G57" s="6" t="str">
        <f t="shared" ca="1" si="1"/>
        <v>SALESMAN 4</v>
      </c>
      <c r="H57" s="6" t="str">
        <f t="shared" ca="1" si="2"/>
        <v>PRODID 18</v>
      </c>
      <c r="I57" s="6" t="str">
        <f ca="1">CONCATENATE(I$6," ",SUMIF('CUST AND PROD REFS'!$H$7:$H$26,'DATA GENERATOR'!$H57,'CUST AND PROD REFS'!I$7:I$26))</f>
        <v>PRODTYPE 1</v>
      </c>
      <c r="J57" s="6" t="str">
        <f ca="1">CONCATENATE(J$6," ",SUMIF('CUST AND PROD REFS'!$H$7:$H$26,'DATA GENERATOR'!$H57,'CUST AND PROD REFS'!J$7:J$26))</f>
        <v>PRODMKT 2</v>
      </c>
      <c r="K57" s="6">
        <f ca="1">SUMIF('CUST AND PROD REFS'!$H$7:$H$26,'DATA GENERATOR'!$H57,'CUST AND PROD REFS'!K$7:K$26)</f>
        <v>5325</v>
      </c>
      <c r="L57" s="6">
        <f ca="1">SUMIF('CUST AND PROD REFS'!$H$7:$H$26,'DATA GENERATOR'!$H57,'CUST AND PROD REFS'!L$7:L$26)</f>
        <v>3408</v>
      </c>
      <c r="M57" s="7">
        <f t="shared" ca="1" si="3"/>
        <v>2</v>
      </c>
      <c r="N57" s="23">
        <f t="shared" ca="1" si="4"/>
        <v>5218.5</v>
      </c>
      <c r="O57" s="8">
        <f t="shared" ca="1" si="5"/>
        <v>10437</v>
      </c>
      <c r="P57" s="40" t="str">
        <f t="shared" ca="1" si="6"/>
        <v>SHIP REGION 5</v>
      </c>
    </row>
    <row r="58" spans="1:16" x14ac:dyDescent="0.35">
      <c r="A58" s="9">
        <f t="shared" si="10"/>
        <v>52</v>
      </c>
      <c r="B58" s="6">
        <f t="shared" si="10"/>
        <v>52</v>
      </c>
      <c r="C58" s="7" t="str">
        <f t="shared" ca="1" si="0"/>
        <v>CUSTID 131</v>
      </c>
      <c r="D58" s="7" t="str">
        <f ca="1">CONCATENATE(D$6," ",SUMIF('CUST AND PROD REFS'!$C$7:$C$206,'DATA GENERATOR'!$C58,'CUST AND PROD REFS'!D$7:D$206))</f>
        <v>CUSTTYPE 4</v>
      </c>
      <c r="E58" s="7" t="str">
        <f ca="1">CONCATENATE(E$6," ",SUMIF('CUST AND PROD REFS'!$C$7:$C$206,'DATA GENERATOR'!$C58,'CUST AND PROD REFS'!E$7:E$206))</f>
        <v>CUSTIND 5</v>
      </c>
      <c r="F58" s="7" t="str">
        <f ca="1">CONCATENATE(F$6," ",SUMIF('CUST AND PROD REFS'!$C$7:$C$206,'DATA GENERATOR'!$C58,'CUST AND PROD REFS'!F$7:F$206))</f>
        <v>REGION 3</v>
      </c>
      <c r="G58" s="6" t="str">
        <f t="shared" ca="1" si="1"/>
        <v>SALESMAN 2</v>
      </c>
      <c r="H58" s="6" t="str">
        <f t="shared" ca="1" si="2"/>
        <v>PRODID 15</v>
      </c>
      <c r="I58" s="6" t="str">
        <f ca="1">CONCATENATE(I$6," ",SUMIF('CUST AND PROD REFS'!$H$7:$H$26,'DATA GENERATOR'!$H58,'CUST AND PROD REFS'!I$7:I$26))</f>
        <v>PRODTYPE 3</v>
      </c>
      <c r="J58" s="6" t="str">
        <f ca="1">CONCATENATE(J$6," ",SUMIF('CUST AND PROD REFS'!$H$7:$H$26,'DATA GENERATOR'!$H58,'CUST AND PROD REFS'!J$7:J$26))</f>
        <v>PRODMKT 3</v>
      </c>
      <c r="K58" s="6">
        <f ca="1">SUMIF('CUST AND PROD REFS'!$H$7:$H$26,'DATA GENERATOR'!$H58,'CUST AND PROD REFS'!K$7:K$26)</f>
        <v>1965</v>
      </c>
      <c r="L58" s="6">
        <f ca="1">SUMIF('CUST AND PROD REFS'!$H$7:$H$26,'DATA GENERATOR'!$H58,'CUST AND PROD REFS'!L$7:L$26)</f>
        <v>1257.5999999999999</v>
      </c>
      <c r="M58" s="7">
        <f t="shared" ca="1" si="3"/>
        <v>1</v>
      </c>
      <c r="N58" s="23">
        <f t="shared" ca="1" si="4"/>
        <v>1886.3999999999999</v>
      </c>
      <c r="O58" s="8">
        <f t="shared" ca="1" si="5"/>
        <v>1886.3999999999999</v>
      </c>
      <c r="P58" s="40" t="str">
        <f t="shared" ca="1" si="6"/>
        <v>SHIP REGION 1</v>
      </c>
    </row>
    <row r="59" spans="1:16" x14ac:dyDescent="0.35">
      <c r="A59" s="9">
        <f t="shared" si="10"/>
        <v>53</v>
      </c>
      <c r="B59" s="6">
        <f t="shared" si="10"/>
        <v>53</v>
      </c>
      <c r="C59" s="7" t="str">
        <f t="shared" ca="1" si="0"/>
        <v>CUSTID 174</v>
      </c>
      <c r="D59" s="7" t="str">
        <f ca="1">CONCATENATE(D$6," ",SUMIF('CUST AND PROD REFS'!$C$7:$C$206,'DATA GENERATOR'!$C59,'CUST AND PROD REFS'!D$7:D$206))</f>
        <v>CUSTTYPE 1</v>
      </c>
      <c r="E59" s="7" t="str">
        <f ca="1">CONCATENATE(E$6," ",SUMIF('CUST AND PROD REFS'!$C$7:$C$206,'DATA GENERATOR'!$C59,'CUST AND PROD REFS'!E$7:E$206))</f>
        <v>CUSTIND 3</v>
      </c>
      <c r="F59" s="7" t="str">
        <f ca="1">CONCATENATE(F$6," ",SUMIF('CUST AND PROD REFS'!$C$7:$C$206,'DATA GENERATOR'!$C59,'CUST AND PROD REFS'!F$7:F$206))</f>
        <v>REGION 4</v>
      </c>
      <c r="G59" s="6" t="str">
        <f t="shared" ca="1" si="1"/>
        <v>SALESMAN 2</v>
      </c>
      <c r="H59" s="6" t="str">
        <f t="shared" ca="1" si="2"/>
        <v>PRODID 8</v>
      </c>
      <c r="I59" s="6" t="str">
        <f ca="1">CONCATENATE(I$6," ",SUMIF('CUST AND PROD REFS'!$H$7:$H$26,'DATA GENERATOR'!$H59,'CUST AND PROD REFS'!I$7:I$26))</f>
        <v>PRODTYPE 1</v>
      </c>
      <c r="J59" s="6" t="str">
        <f ca="1">CONCATENATE(J$6," ",SUMIF('CUST AND PROD REFS'!$H$7:$H$26,'DATA GENERATOR'!$H59,'CUST AND PROD REFS'!J$7:J$26))</f>
        <v>PRODMKT 7</v>
      </c>
      <c r="K59" s="6">
        <f ca="1">SUMIF('CUST AND PROD REFS'!$H$7:$H$26,'DATA GENERATOR'!$H59,'CUST AND PROD REFS'!K$7:K$26)</f>
        <v>9424</v>
      </c>
      <c r="L59" s="6">
        <f ca="1">SUMIF('CUST AND PROD REFS'!$H$7:$H$26,'DATA GENERATOR'!$H59,'CUST AND PROD REFS'!L$7:L$26)</f>
        <v>6031.36</v>
      </c>
      <c r="M59" s="7">
        <f t="shared" ca="1" si="3"/>
        <v>9</v>
      </c>
      <c r="N59" s="23">
        <f t="shared" ca="1" si="4"/>
        <v>8010.4</v>
      </c>
      <c r="O59" s="8">
        <f t="shared" ca="1" si="5"/>
        <v>72093.599999999991</v>
      </c>
      <c r="P59" s="40" t="str">
        <f t="shared" ca="1" si="6"/>
        <v>SHIP REGION 6</v>
      </c>
    </row>
    <row r="60" spans="1:16" x14ac:dyDescent="0.35">
      <c r="A60" s="9">
        <f t="shared" si="10"/>
        <v>54</v>
      </c>
      <c r="B60" s="6">
        <f t="shared" si="10"/>
        <v>54</v>
      </c>
      <c r="C60" s="7" t="str">
        <f t="shared" ca="1" si="0"/>
        <v>CUSTID 107</v>
      </c>
      <c r="D60" s="7" t="str">
        <f ca="1">CONCATENATE(D$6," ",SUMIF('CUST AND PROD REFS'!$C$7:$C$206,'DATA GENERATOR'!$C60,'CUST AND PROD REFS'!D$7:D$206))</f>
        <v>CUSTTYPE 3</v>
      </c>
      <c r="E60" s="7" t="str">
        <f ca="1">CONCATENATE(E$6," ",SUMIF('CUST AND PROD REFS'!$C$7:$C$206,'DATA GENERATOR'!$C60,'CUST AND PROD REFS'!E$7:E$206))</f>
        <v>CUSTIND 5</v>
      </c>
      <c r="F60" s="7" t="str">
        <f ca="1">CONCATENATE(F$6," ",SUMIF('CUST AND PROD REFS'!$C$7:$C$206,'DATA GENERATOR'!$C60,'CUST AND PROD REFS'!F$7:F$206))</f>
        <v>REGION 3</v>
      </c>
      <c r="G60" s="6" t="str">
        <f t="shared" ca="1" si="1"/>
        <v>SALESMAN 3</v>
      </c>
      <c r="H60" s="6" t="str">
        <f t="shared" ca="1" si="2"/>
        <v>PRODID 2</v>
      </c>
      <c r="I60" s="6" t="str">
        <f ca="1">CONCATENATE(I$6," ",SUMIF('CUST AND PROD REFS'!$H$7:$H$26,'DATA GENERATOR'!$H60,'CUST AND PROD REFS'!I$7:I$26))</f>
        <v>PRODTYPE 4</v>
      </c>
      <c r="J60" s="6" t="str">
        <f ca="1">CONCATENATE(J$6," ",SUMIF('CUST AND PROD REFS'!$H$7:$H$26,'DATA GENERATOR'!$H60,'CUST AND PROD REFS'!J$7:J$26))</f>
        <v>PRODMKT 6</v>
      </c>
      <c r="K60" s="6">
        <f ca="1">SUMIF('CUST AND PROD REFS'!$H$7:$H$26,'DATA GENERATOR'!$H60,'CUST AND PROD REFS'!K$7:K$26)</f>
        <v>5283</v>
      </c>
      <c r="L60" s="6">
        <f ca="1">SUMIF('CUST AND PROD REFS'!$H$7:$H$26,'DATA GENERATOR'!$H60,'CUST AND PROD REFS'!L$7:L$26)</f>
        <v>3169.8</v>
      </c>
      <c r="M60" s="7">
        <f t="shared" ca="1" si="3"/>
        <v>9</v>
      </c>
      <c r="N60" s="23">
        <f t="shared" ca="1" si="4"/>
        <v>5230.17</v>
      </c>
      <c r="O60" s="8">
        <f t="shared" ca="1" si="5"/>
        <v>47071.53</v>
      </c>
      <c r="P60" s="40" t="str">
        <f t="shared" ca="1" si="6"/>
        <v>SHIP REGION 4</v>
      </c>
    </row>
    <row r="61" spans="1:16" x14ac:dyDescent="0.35">
      <c r="A61" s="9">
        <f t="shared" si="10"/>
        <v>55</v>
      </c>
      <c r="B61" s="6">
        <f t="shared" si="10"/>
        <v>55</v>
      </c>
      <c r="C61" s="7" t="str">
        <f t="shared" ca="1" si="0"/>
        <v>CUSTID 10</v>
      </c>
      <c r="D61" s="7" t="str">
        <f ca="1">CONCATENATE(D$6," ",SUMIF('CUST AND PROD REFS'!$C$7:$C$206,'DATA GENERATOR'!$C61,'CUST AND PROD REFS'!D$7:D$206))</f>
        <v>CUSTTYPE 5</v>
      </c>
      <c r="E61" s="7" t="str">
        <f ca="1">CONCATENATE(E$6," ",SUMIF('CUST AND PROD REFS'!$C$7:$C$206,'DATA GENERATOR'!$C61,'CUST AND PROD REFS'!E$7:E$206))</f>
        <v>CUSTIND 2</v>
      </c>
      <c r="F61" s="7" t="str">
        <f ca="1">CONCATENATE(F$6," ",SUMIF('CUST AND PROD REFS'!$C$7:$C$206,'DATA GENERATOR'!$C61,'CUST AND PROD REFS'!F$7:F$206))</f>
        <v>REGION 6</v>
      </c>
      <c r="G61" s="6" t="str">
        <f t="shared" ca="1" si="1"/>
        <v>SALESMAN 1</v>
      </c>
      <c r="H61" s="6" t="str">
        <f t="shared" ca="1" si="2"/>
        <v>PRODID 4</v>
      </c>
      <c r="I61" s="6" t="str">
        <f ca="1">CONCATENATE(I$6," ",SUMIF('CUST AND PROD REFS'!$H$7:$H$26,'DATA GENERATOR'!$H61,'CUST AND PROD REFS'!I$7:I$26))</f>
        <v>PRODTYPE 2</v>
      </c>
      <c r="J61" s="6" t="str">
        <f ca="1">CONCATENATE(J$6," ",SUMIF('CUST AND PROD REFS'!$H$7:$H$26,'DATA GENERATOR'!$H61,'CUST AND PROD REFS'!J$7:J$26))</f>
        <v>PRODMKT 4</v>
      </c>
      <c r="K61" s="6">
        <f ca="1">SUMIF('CUST AND PROD REFS'!$H$7:$H$26,'DATA GENERATOR'!$H61,'CUST AND PROD REFS'!K$7:K$26)</f>
        <v>6175</v>
      </c>
      <c r="L61" s="6">
        <f ca="1">SUMIF('CUST AND PROD REFS'!$H$7:$H$26,'DATA GENERATOR'!$H61,'CUST AND PROD REFS'!L$7:L$26)</f>
        <v>3828.5</v>
      </c>
      <c r="M61" s="7">
        <f t="shared" ca="1" si="3"/>
        <v>9</v>
      </c>
      <c r="N61" s="23">
        <f t="shared" ca="1" si="4"/>
        <v>5310.5</v>
      </c>
      <c r="O61" s="8">
        <f t="shared" ca="1" si="5"/>
        <v>47794.5</v>
      </c>
      <c r="P61" s="40" t="str">
        <f t="shared" ca="1" si="6"/>
        <v>SHIP REGION 1</v>
      </c>
    </row>
    <row r="62" spans="1:16" x14ac:dyDescent="0.35">
      <c r="A62" s="9">
        <f t="shared" si="10"/>
        <v>56</v>
      </c>
      <c r="B62" s="6">
        <f t="shared" si="10"/>
        <v>56</v>
      </c>
      <c r="C62" s="7" t="str">
        <f t="shared" ca="1" si="0"/>
        <v>CUSTID 105</v>
      </c>
      <c r="D62" s="7" t="str">
        <f ca="1">CONCATENATE(D$6," ",SUMIF('CUST AND PROD REFS'!$C$7:$C$206,'DATA GENERATOR'!$C62,'CUST AND PROD REFS'!D$7:D$206))</f>
        <v>CUSTTYPE 2</v>
      </c>
      <c r="E62" s="7" t="str">
        <f ca="1">CONCATENATE(E$6," ",SUMIF('CUST AND PROD REFS'!$C$7:$C$206,'DATA GENERATOR'!$C62,'CUST AND PROD REFS'!E$7:E$206))</f>
        <v>CUSTIND 5</v>
      </c>
      <c r="F62" s="7" t="str">
        <f ca="1">CONCATENATE(F$6," ",SUMIF('CUST AND PROD REFS'!$C$7:$C$206,'DATA GENERATOR'!$C62,'CUST AND PROD REFS'!F$7:F$206))</f>
        <v>REGION 8</v>
      </c>
      <c r="G62" s="6" t="str">
        <f t="shared" ca="1" si="1"/>
        <v>SALESMAN 1</v>
      </c>
      <c r="H62" s="6" t="str">
        <f t="shared" ca="1" si="2"/>
        <v>PRODID 3</v>
      </c>
      <c r="I62" s="6" t="str">
        <f ca="1">CONCATENATE(I$6," ",SUMIF('CUST AND PROD REFS'!$H$7:$H$26,'DATA GENERATOR'!$H62,'CUST AND PROD REFS'!I$7:I$26))</f>
        <v>PRODTYPE 3</v>
      </c>
      <c r="J62" s="6" t="str">
        <f ca="1">CONCATENATE(J$6," ",SUMIF('CUST AND PROD REFS'!$H$7:$H$26,'DATA GENERATOR'!$H62,'CUST AND PROD REFS'!J$7:J$26))</f>
        <v>PRODMKT 6</v>
      </c>
      <c r="K62" s="6">
        <f ca="1">SUMIF('CUST AND PROD REFS'!$H$7:$H$26,'DATA GENERATOR'!$H62,'CUST AND PROD REFS'!K$7:K$26)</f>
        <v>18632</v>
      </c>
      <c r="L62" s="6">
        <f ca="1">SUMIF('CUST AND PROD REFS'!$H$7:$H$26,'DATA GENERATOR'!$H62,'CUST AND PROD REFS'!L$7:L$26)</f>
        <v>12110.8</v>
      </c>
      <c r="M62" s="7">
        <f t="shared" ca="1" si="3"/>
        <v>3</v>
      </c>
      <c r="N62" s="23">
        <f t="shared" ca="1" si="4"/>
        <v>16768.8</v>
      </c>
      <c r="O62" s="8">
        <f t="shared" ca="1" si="5"/>
        <v>50306.399999999994</v>
      </c>
      <c r="P62" s="40" t="str">
        <f t="shared" ca="1" si="6"/>
        <v>SHIP REGION 3</v>
      </c>
    </row>
    <row r="63" spans="1:16" x14ac:dyDescent="0.35">
      <c r="A63" s="9">
        <f t="shared" si="10"/>
        <v>57</v>
      </c>
      <c r="B63" s="6">
        <f t="shared" si="10"/>
        <v>57</v>
      </c>
      <c r="C63" s="7" t="str">
        <f t="shared" ca="1" si="0"/>
        <v>CUSTID 117</v>
      </c>
      <c r="D63" s="7" t="str">
        <f ca="1">CONCATENATE(D$6," ",SUMIF('CUST AND PROD REFS'!$C$7:$C$206,'DATA GENERATOR'!$C63,'CUST AND PROD REFS'!D$7:D$206))</f>
        <v>CUSTTYPE 2</v>
      </c>
      <c r="E63" s="7" t="str">
        <f ca="1">CONCATENATE(E$6," ",SUMIF('CUST AND PROD REFS'!$C$7:$C$206,'DATA GENERATOR'!$C63,'CUST AND PROD REFS'!E$7:E$206))</f>
        <v>CUSTIND 3</v>
      </c>
      <c r="F63" s="7" t="str">
        <f ca="1">CONCATENATE(F$6," ",SUMIF('CUST AND PROD REFS'!$C$7:$C$206,'DATA GENERATOR'!$C63,'CUST AND PROD REFS'!F$7:F$206))</f>
        <v>REGION 1</v>
      </c>
      <c r="G63" s="6" t="str">
        <f t="shared" ca="1" si="1"/>
        <v>SALESMAN 3</v>
      </c>
      <c r="H63" s="6" t="str">
        <f t="shared" ca="1" si="2"/>
        <v>PRODID 10</v>
      </c>
      <c r="I63" s="6" t="str">
        <f ca="1">CONCATENATE(I$6," ",SUMIF('CUST AND PROD REFS'!$H$7:$H$26,'DATA GENERATOR'!$H63,'CUST AND PROD REFS'!I$7:I$26))</f>
        <v>PRODTYPE 3</v>
      </c>
      <c r="J63" s="6" t="str">
        <f ca="1">CONCATENATE(J$6," ",SUMIF('CUST AND PROD REFS'!$H$7:$H$26,'DATA GENERATOR'!$H63,'CUST AND PROD REFS'!J$7:J$26))</f>
        <v>PRODMKT 3</v>
      </c>
      <c r="K63" s="6">
        <f ca="1">SUMIF('CUST AND PROD REFS'!$H$7:$H$26,'DATA GENERATOR'!$H63,'CUST AND PROD REFS'!K$7:K$26)</f>
        <v>21715</v>
      </c>
      <c r="L63" s="6">
        <f ca="1">SUMIF('CUST AND PROD REFS'!$H$7:$H$26,'DATA GENERATOR'!$H63,'CUST AND PROD REFS'!L$7:L$26)</f>
        <v>14549.05</v>
      </c>
      <c r="M63" s="7">
        <f t="shared" ca="1" si="3"/>
        <v>9</v>
      </c>
      <c r="N63" s="23">
        <f t="shared" ca="1" si="4"/>
        <v>19109.2</v>
      </c>
      <c r="O63" s="8">
        <f t="shared" ca="1" si="5"/>
        <v>171982.80000000002</v>
      </c>
      <c r="P63" s="40" t="str">
        <f t="shared" ca="1" si="6"/>
        <v>SHIP REGION 6</v>
      </c>
    </row>
    <row r="64" spans="1:16" x14ac:dyDescent="0.35">
      <c r="A64" s="9">
        <f t="shared" si="10"/>
        <v>58</v>
      </c>
      <c r="B64" s="6">
        <f t="shared" si="10"/>
        <v>58</v>
      </c>
      <c r="C64" s="7" t="str">
        <f t="shared" ca="1" si="0"/>
        <v>CUSTID 178</v>
      </c>
      <c r="D64" s="7" t="str">
        <f ca="1">CONCATENATE(D$6," ",SUMIF('CUST AND PROD REFS'!$C$7:$C$206,'DATA GENERATOR'!$C64,'CUST AND PROD REFS'!D$7:D$206))</f>
        <v>CUSTTYPE 1</v>
      </c>
      <c r="E64" s="7" t="str">
        <f ca="1">CONCATENATE(E$6," ",SUMIF('CUST AND PROD REFS'!$C$7:$C$206,'DATA GENERATOR'!$C64,'CUST AND PROD REFS'!E$7:E$206))</f>
        <v>CUSTIND 4</v>
      </c>
      <c r="F64" s="7" t="str">
        <f ca="1">CONCATENATE(F$6," ",SUMIF('CUST AND PROD REFS'!$C$7:$C$206,'DATA GENERATOR'!$C64,'CUST AND PROD REFS'!F$7:F$206))</f>
        <v>REGION 2</v>
      </c>
      <c r="G64" s="6" t="str">
        <f t="shared" ca="1" si="1"/>
        <v>SALESMAN 4</v>
      </c>
      <c r="H64" s="6" t="str">
        <f t="shared" ca="1" si="2"/>
        <v>PRODID 12</v>
      </c>
      <c r="I64" s="6" t="str">
        <f ca="1">CONCATENATE(I$6," ",SUMIF('CUST AND PROD REFS'!$H$7:$H$26,'DATA GENERATOR'!$H64,'CUST AND PROD REFS'!I$7:I$26))</f>
        <v>PRODTYPE 3</v>
      </c>
      <c r="J64" s="6" t="str">
        <f ca="1">CONCATENATE(J$6," ",SUMIF('CUST AND PROD REFS'!$H$7:$H$26,'DATA GENERATOR'!$H64,'CUST AND PROD REFS'!J$7:J$26))</f>
        <v>PRODMKT 2</v>
      </c>
      <c r="K64" s="6">
        <f ca="1">SUMIF('CUST AND PROD REFS'!$H$7:$H$26,'DATA GENERATOR'!$H64,'CUST AND PROD REFS'!K$7:K$26)</f>
        <v>17347</v>
      </c>
      <c r="L64" s="6">
        <f ca="1">SUMIF('CUST AND PROD REFS'!$H$7:$H$26,'DATA GENERATOR'!$H64,'CUST AND PROD REFS'!L$7:L$26)</f>
        <v>10928.61</v>
      </c>
      <c r="M64" s="7">
        <f t="shared" ca="1" si="3"/>
        <v>2</v>
      </c>
      <c r="N64" s="23">
        <f t="shared" ca="1" si="4"/>
        <v>17173.53</v>
      </c>
      <c r="O64" s="8">
        <f t="shared" ca="1" si="5"/>
        <v>34347.06</v>
      </c>
      <c r="P64" s="40" t="str">
        <f t="shared" ca="1" si="6"/>
        <v>SHIP REGION 2</v>
      </c>
    </row>
    <row r="65" spans="1:16" x14ac:dyDescent="0.35">
      <c r="A65" s="9">
        <f t="shared" si="10"/>
        <v>59</v>
      </c>
      <c r="B65" s="6">
        <f t="shared" si="10"/>
        <v>59</v>
      </c>
      <c r="C65" s="7" t="str">
        <f t="shared" ca="1" si="0"/>
        <v>CUSTID 12</v>
      </c>
      <c r="D65" s="7" t="str">
        <f ca="1">CONCATENATE(D$6," ",SUMIF('CUST AND PROD REFS'!$C$7:$C$206,'DATA GENERATOR'!$C65,'CUST AND PROD REFS'!D$7:D$206))</f>
        <v>CUSTTYPE 3</v>
      </c>
      <c r="E65" s="7" t="str">
        <f ca="1">CONCATENATE(E$6," ",SUMIF('CUST AND PROD REFS'!$C$7:$C$206,'DATA GENERATOR'!$C65,'CUST AND PROD REFS'!E$7:E$206))</f>
        <v>CUSTIND 5</v>
      </c>
      <c r="F65" s="7" t="str">
        <f ca="1">CONCATENATE(F$6," ",SUMIF('CUST AND PROD REFS'!$C$7:$C$206,'DATA GENERATOR'!$C65,'CUST AND PROD REFS'!F$7:F$206))</f>
        <v>REGION 8</v>
      </c>
      <c r="G65" s="6" t="str">
        <f t="shared" ca="1" si="1"/>
        <v>SALESMAN 1</v>
      </c>
      <c r="H65" s="6" t="str">
        <f t="shared" ca="1" si="2"/>
        <v>PRODID 1</v>
      </c>
      <c r="I65" s="6" t="str">
        <f ca="1">CONCATENATE(I$6," ",SUMIF('CUST AND PROD REFS'!$H$7:$H$26,'DATA GENERATOR'!$H65,'CUST AND PROD REFS'!I$7:I$26))</f>
        <v>PRODTYPE 2</v>
      </c>
      <c r="J65" s="6" t="str">
        <f ca="1">CONCATENATE(J$6," ",SUMIF('CUST AND PROD REFS'!$H$7:$H$26,'DATA GENERATOR'!$H65,'CUST AND PROD REFS'!J$7:J$26))</f>
        <v>PRODMKT 7</v>
      </c>
      <c r="K65" s="6">
        <f ca="1">SUMIF('CUST AND PROD REFS'!$H$7:$H$26,'DATA GENERATOR'!$H65,'CUST AND PROD REFS'!K$7:K$26)</f>
        <v>1355</v>
      </c>
      <c r="L65" s="6">
        <f ca="1">SUMIF('CUST AND PROD REFS'!$H$7:$H$26,'DATA GENERATOR'!$H65,'CUST AND PROD REFS'!L$7:L$26)</f>
        <v>840.1</v>
      </c>
      <c r="M65" s="7">
        <f t="shared" ca="1" si="3"/>
        <v>5</v>
      </c>
      <c r="N65" s="23">
        <f t="shared" ca="1" si="4"/>
        <v>1205.95</v>
      </c>
      <c r="O65" s="8">
        <f t="shared" ca="1" si="5"/>
        <v>6029.75</v>
      </c>
      <c r="P65" s="40" t="str">
        <f t="shared" ca="1" si="6"/>
        <v>SHIP REGION 5</v>
      </c>
    </row>
    <row r="66" spans="1:16" x14ac:dyDescent="0.35">
      <c r="A66" s="9">
        <f t="shared" si="10"/>
        <v>60</v>
      </c>
      <c r="B66" s="6">
        <f t="shared" si="10"/>
        <v>60</v>
      </c>
      <c r="C66" s="7" t="str">
        <f t="shared" ca="1" si="0"/>
        <v>CUSTID 140</v>
      </c>
      <c r="D66" s="7" t="str">
        <f ca="1">CONCATENATE(D$6," ",SUMIF('CUST AND PROD REFS'!$C$7:$C$206,'DATA GENERATOR'!$C66,'CUST AND PROD REFS'!D$7:D$206))</f>
        <v>CUSTTYPE 2</v>
      </c>
      <c r="E66" s="7" t="str">
        <f ca="1">CONCATENATE(E$6," ",SUMIF('CUST AND PROD REFS'!$C$7:$C$206,'DATA GENERATOR'!$C66,'CUST AND PROD REFS'!E$7:E$206))</f>
        <v>CUSTIND 5</v>
      </c>
      <c r="F66" s="7" t="str">
        <f ca="1">CONCATENATE(F$6," ",SUMIF('CUST AND PROD REFS'!$C$7:$C$206,'DATA GENERATOR'!$C66,'CUST AND PROD REFS'!F$7:F$206))</f>
        <v>REGION 7</v>
      </c>
      <c r="G66" s="6" t="str">
        <f t="shared" ca="1" si="1"/>
        <v>SALESMAN 3</v>
      </c>
      <c r="H66" s="6" t="str">
        <f t="shared" ca="1" si="2"/>
        <v>PRODID 7</v>
      </c>
      <c r="I66" s="6" t="str">
        <f ca="1">CONCATENATE(I$6," ",SUMIF('CUST AND PROD REFS'!$H$7:$H$26,'DATA GENERATOR'!$H66,'CUST AND PROD REFS'!I$7:I$26))</f>
        <v>PRODTYPE 4</v>
      </c>
      <c r="J66" s="6" t="str">
        <f ca="1">CONCATENATE(J$6," ",SUMIF('CUST AND PROD REFS'!$H$7:$H$26,'DATA GENERATOR'!$H66,'CUST AND PROD REFS'!J$7:J$26))</f>
        <v>PRODMKT 2</v>
      </c>
      <c r="K66" s="6">
        <f ca="1">SUMIF('CUST AND PROD REFS'!$H$7:$H$26,'DATA GENERATOR'!$H66,'CUST AND PROD REFS'!K$7:K$26)</f>
        <v>19973</v>
      </c>
      <c r="L66" s="6">
        <f ca="1">SUMIF('CUST AND PROD REFS'!$H$7:$H$26,'DATA GENERATOR'!$H66,'CUST AND PROD REFS'!L$7:L$26)</f>
        <v>10985.15</v>
      </c>
      <c r="M66" s="7">
        <f t="shared" ca="1" si="3"/>
        <v>9</v>
      </c>
      <c r="N66" s="23">
        <f t="shared" ca="1" si="4"/>
        <v>19174.079999999998</v>
      </c>
      <c r="O66" s="8">
        <f t="shared" ca="1" si="5"/>
        <v>172566.71999999997</v>
      </c>
      <c r="P66" s="40" t="str">
        <f t="shared" ca="1" si="6"/>
        <v>SHIP REGION 6</v>
      </c>
    </row>
    <row r="67" spans="1:16" x14ac:dyDescent="0.35">
      <c r="A67" s="9">
        <f t="shared" si="10"/>
        <v>61</v>
      </c>
      <c r="B67" s="6">
        <f t="shared" si="10"/>
        <v>61</v>
      </c>
      <c r="C67" s="7" t="str">
        <f t="shared" ca="1" si="0"/>
        <v>CUSTID 157</v>
      </c>
      <c r="D67" s="7" t="str">
        <f ca="1">CONCATENATE(D$6," ",SUMIF('CUST AND PROD REFS'!$C$7:$C$206,'DATA GENERATOR'!$C67,'CUST AND PROD REFS'!D$7:D$206))</f>
        <v>CUSTTYPE 5</v>
      </c>
      <c r="E67" s="7" t="str">
        <f ca="1">CONCATENATE(E$6," ",SUMIF('CUST AND PROD REFS'!$C$7:$C$206,'DATA GENERATOR'!$C67,'CUST AND PROD REFS'!E$7:E$206))</f>
        <v>CUSTIND 2</v>
      </c>
      <c r="F67" s="7" t="str">
        <f ca="1">CONCATENATE(F$6," ",SUMIF('CUST AND PROD REFS'!$C$7:$C$206,'DATA GENERATOR'!$C67,'CUST AND PROD REFS'!F$7:F$206))</f>
        <v>REGION 7</v>
      </c>
      <c r="G67" s="6" t="str">
        <f t="shared" ca="1" si="1"/>
        <v>SALESMAN 1</v>
      </c>
      <c r="H67" s="6" t="str">
        <f t="shared" ca="1" si="2"/>
        <v>PRODID 17</v>
      </c>
      <c r="I67" s="6" t="str">
        <f ca="1">CONCATENATE(I$6," ",SUMIF('CUST AND PROD REFS'!$H$7:$H$26,'DATA GENERATOR'!$H67,'CUST AND PROD REFS'!I$7:I$26))</f>
        <v>PRODTYPE 3</v>
      </c>
      <c r="J67" s="6" t="str">
        <f ca="1">CONCATENATE(J$6," ",SUMIF('CUST AND PROD REFS'!$H$7:$H$26,'DATA GENERATOR'!$H67,'CUST AND PROD REFS'!J$7:J$26))</f>
        <v>PRODMKT 7</v>
      </c>
      <c r="K67" s="6">
        <f ca="1">SUMIF('CUST AND PROD REFS'!$H$7:$H$26,'DATA GENERATOR'!$H67,'CUST AND PROD REFS'!K$7:K$26)</f>
        <v>8017</v>
      </c>
      <c r="L67" s="6">
        <f ca="1">SUMIF('CUST AND PROD REFS'!$H$7:$H$26,'DATA GENERATOR'!$H67,'CUST AND PROD REFS'!L$7:L$26)</f>
        <v>4569.6899999999996</v>
      </c>
      <c r="M67" s="7">
        <f t="shared" ca="1" si="3"/>
        <v>2</v>
      </c>
      <c r="N67" s="23">
        <f t="shared" ca="1" si="4"/>
        <v>7375.64</v>
      </c>
      <c r="O67" s="8">
        <f t="shared" ca="1" si="5"/>
        <v>14751.28</v>
      </c>
      <c r="P67" s="40" t="str">
        <f t="shared" ca="1" si="6"/>
        <v>SHIP REGION 1</v>
      </c>
    </row>
    <row r="68" spans="1:16" x14ac:dyDescent="0.35">
      <c r="A68" s="9">
        <f t="shared" si="10"/>
        <v>62</v>
      </c>
      <c r="B68" s="6">
        <f t="shared" si="10"/>
        <v>62</v>
      </c>
      <c r="C68" s="7" t="str">
        <f t="shared" ca="1" si="0"/>
        <v>CUSTID 158</v>
      </c>
      <c r="D68" s="7" t="str">
        <f ca="1">CONCATENATE(D$6," ",SUMIF('CUST AND PROD REFS'!$C$7:$C$206,'DATA GENERATOR'!$C68,'CUST AND PROD REFS'!D$7:D$206))</f>
        <v>CUSTTYPE 3</v>
      </c>
      <c r="E68" s="7" t="str">
        <f ca="1">CONCATENATE(E$6," ",SUMIF('CUST AND PROD REFS'!$C$7:$C$206,'DATA GENERATOR'!$C68,'CUST AND PROD REFS'!E$7:E$206))</f>
        <v>CUSTIND 1</v>
      </c>
      <c r="F68" s="7" t="str">
        <f ca="1">CONCATENATE(F$6," ",SUMIF('CUST AND PROD REFS'!$C$7:$C$206,'DATA GENERATOR'!$C68,'CUST AND PROD REFS'!F$7:F$206))</f>
        <v>REGION 7</v>
      </c>
      <c r="G68" s="6" t="str">
        <f t="shared" ca="1" si="1"/>
        <v>SALESMAN 3</v>
      </c>
      <c r="H68" s="6" t="str">
        <f t="shared" ca="1" si="2"/>
        <v>PRODID 19</v>
      </c>
      <c r="I68" s="6" t="str">
        <f ca="1">CONCATENATE(I$6," ",SUMIF('CUST AND PROD REFS'!$H$7:$H$26,'DATA GENERATOR'!$H68,'CUST AND PROD REFS'!I$7:I$26))</f>
        <v>PRODTYPE 2</v>
      </c>
      <c r="J68" s="6" t="str">
        <f ca="1">CONCATENATE(J$6," ",SUMIF('CUST AND PROD REFS'!$H$7:$H$26,'DATA GENERATOR'!$H68,'CUST AND PROD REFS'!J$7:J$26))</f>
        <v>PRODMKT 4</v>
      </c>
      <c r="K68" s="6">
        <f ca="1">SUMIF('CUST AND PROD REFS'!$H$7:$H$26,'DATA GENERATOR'!$H68,'CUST AND PROD REFS'!K$7:K$26)</f>
        <v>4862</v>
      </c>
      <c r="L68" s="6">
        <f ca="1">SUMIF('CUST AND PROD REFS'!$H$7:$H$26,'DATA GENERATOR'!$H68,'CUST AND PROD REFS'!L$7:L$26)</f>
        <v>3306.16</v>
      </c>
      <c r="M68" s="7">
        <f t="shared" ca="1" si="3"/>
        <v>5</v>
      </c>
      <c r="N68" s="23">
        <f t="shared" ca="1" si="4"/>
        <v>4716.1399999999994</v>
      </c>
      <c r="O68" s="8">
        <f t="shared" ca="1" si="5"/>
        <v>23580.699999999997</v>
      </c>
      <c r="P68" s="40" t="str">
        <f t="shared" ca="1" si="6"/>
        <v>SHIP REGION 3</v>
      </c>
    </row>
    <row r="69" spans="1:16" x14ac:dyDescent="0.35">
      <c r="A69" s="9">
        <f t="shared" si="10"/>
        <v>63</v>
      </c>
      <c r="B69" s="6">
        <f t="shared" si="10"/>
        <v>63</v>
      </c>
      <c r="C69" s="7" t="str">
        <f t="shared" ca="1" si="0"/>
        <v>CUSTID 194</v>
      </c>
      <c r="D69" s="7" t="str">
        <f ca="1">CONCATENATE(D$6," ",SUMIF('CUST AND PROD REFS'!$C$7:$C$206,'DATA GENERATOR'!$C69,'CUST AND PROD REFS'!D$7:D$206))</f>
        <v>CUSTTYPE 5</v>
      </c>
      <c r="E69" s="7" t="str">
        <f ca="1">CONCATENATE(E$6," ",SUMIF('CUST AND PROD REFS'!$C$7:$C$206,'DATA GENERATOR'!$C69,'CUST AND PROD REFS'!E$7:E$206))</f>
        <v>CUSTIND 4</v>
      </c>
      <c r="F69" s="7" t="str">
        <f ca="1">CONCATENATE(F$6," ",SUMIF('CUST AND PROD REFS'!$C$7:$C$206,'DATA GENERATOR'!$C69,'CUST AND PROD REFS'!F$7:F$206))</f>
        <v>REGION 1</v>
      </c>
      <c r="G69" s="6" t="str">
        <f t="shared" ca="1" si="1"/>
        <v>SALESMAN 2</v>
      </c>
      <c r="H69" s="6" t="str">
        <f t="shared" ca="1" si="2"/>
        <v>PRODID 12</v>
      </c>
      <c r="I69" s="6" t="str">
        <f ca="1">CONCATENATE(I$6," ",SUMIF('CUST AND PROD REFS'!$H$7:$H$26,'DATA GENERATOR'!$H69,'CUST AND PROD REFS'!I$7:I$26))</f>
        <v>PRODTYPE 3</v>
      </c>
      <c r="J69" s="6" t="str">
        <f ca="1">CONCATENATE(J$6," ",SUMIF('CUST AND PROD REFS'!$H$7:$H$26,'DATA GENERATOR'!$H69,'CUST AND PROD REFS'!J$7:J$26))</f>
        <v>PRODMKT 2</v>
      </c>
      <c r="K69" s="6">
        <f ca="1">SUMIF('CUST AND PROD REFS'!$H$7:$H$26,'DATA GENERATOR'!$H69,'CUST AND PROD REFS'!K$7:K$26)</f>
        <v>17347</v>
      </c>
      <c r="L69" s="6">
        <f ca="1">SUMIF('CUST AND PROD REFS'!$H$7:$H$26,'DATA GENERATOR'!$H69,'CUST AND PROD REFS'!L$7:L$26)</f>
        <v>10928.61</v>
      </c>
      <c r="M69" s="7">
        <f t="shared" ca="1" si="3"/>
        <v>4</v>
      </c>
      <c r="N69" s="23">
        <f t="shared" ca="1" si="4"/>
        <v>16653.12</v>
      </c>
      <c r="O69" s="8">
        <f t="shared" ca="1" si="5"/>
        <v>66612.479999999996</v>
      </c>
      <c r="P69" s="40" t="str">
        <f t="shared" ca="1" si="6"/>
        <v>SHIP REGION 1</v>
      </c>
    </row>
    <row r="70" spans="1:16" x14ac:dyDescent="0.35">
      <c r="A70" s="9">
        <f t="shared" si="10"/>
        <v>64</v>
      </c>
      <c r="B70" s="6">
        <f t="shared" si="10"/>
        <v>64</v>
      </c>
      <c r="C70" s="7" t="str">
        <f t="shared" ca="1" si="0"/>
        <v>CUSTID 143</v>
      </c>
      <c r="D70" s="7" t="str">
        <f ca="1">CONCATENATE(D$6," ",SUMIF('CUST AND PROD REFS'!$C$7:$C$206,'DATA GENERATOR'!$C70,'CUST AND PROD REFS'!D$7:D$206))</f>
        <v>CUSTTYPE 2</v>
      </c>
      <c r="E70" s="7" t="str">
        <f ca="1">CONCATENATE(E$6," ",SUMIF('CUST AND PROD REFS'!$C$7:$C$206,'DATA GENERATOR'!$C70,'CUST AND PROD REFS'!E$7:E$206))</f>
        <v>CUSTIND 5</v>
      </c>
      <c r="F70" s="7" t="str">
        <f ca="1">CONCATENATE(F$6," ",SUMIF('CUST AND PROD REFS'!$C$7:$C$206,'DATA GENERATOR'!$C70,'CUST AND PROD REFS'!F$7:F$206))</f>
        <v>REGION 7</v>
      </c>
      <c r="G70" s="6" t="str">
        <f t="shared" ca="1" si="1"/>
        <v>SALESMAN 4</v>
      </c>
      <c r="H70" s="6" t="str">
        <f t="shared" ca="1" si="2"/>
        <v>PRODID 1</v>
      </c>
      <c r="I70" s="6" t="str">
        <f ca="1">CONCATENATE(I$6," ",SUMIF('CUST AND PROD REFS'!$H$7:$H$26,'DATA GENERATOR'!$H70,'CUST AND PROD REFS'!I$7:I$26))</f>
        <v>PRODTYPE 2</v>
      </c>
      <c r="J70" s="6" t="str">
        <f ca="1">CONCATENATE(J$6," ",SUMIF('CUST AND PROD REFS'!$H$7:$H$26,'DATA GENERATOR'!$H70,'CUST AND PROD REFS'!J$7:J$26))</f>
        <v>PRODMKT 7</v>
      </c>
      <c r="K70" s="6">
        <f ca="1">SUMIF('CUST AND PROD REFS'!$H$7:$H$26,'DATA GENERATOR'!$H70,'CUST AND PROD REFS'!K$7:K$26)</f>
        <v>1355</v>
      </c>
      <c r="L70" s="6">
        <f ca="1">SUMIF('CUST AND PROD REFS'!$H$7:$H$26,'DATA GENERATOR'!$H70,'CUST AND PROD REFS'!L$7:L$26)</f>
        <v>840.1</v>
      </c>
      <c r="M70" s="7">
        <f t="shared" ca="1" si="3"/>
        <v>6</v>
      </c>
      <c r="N70" s="23">
        <f t="shared" ca="1" si="4"/>
        <v>1327.8999999999999</v>
      </c>
      <c r="O70" s="8">
        <f t="shared" ca="1" si="5"/>
        <v>7967.4</v>
      </c>
      <c r="P70" s="40" t="str">
        <f t="shared" ca="1" si="6"/>
        <v>SHIP REGION 6</v>
      </c>
    </row>
    <row r="71" spans="1:16" x14ac:dyDescent="0.35">
      <c r="A71" s="9">
        <f t="shared" si="10"/>
        <v>65</v>
      </c>
      <c r="B71" s="6">
        <f t="shared" si="10"/>
        <v>65</v>
      </c>
      <c r="C71" s="7" t="str">
        <f t="shared" ca="1" si="0"/>
        <v>CUSTID 41</v>
      </c>
      <c r="D71" s="7" t="str">
        <f ca="1">CONCATENATE(D$6," ",SUMIF('CUST AND PROD REFS'!$C$7:$C$206,'DATA GENERATOR'!$C71,'CUST AND PROD REFS'!D$7:D$206))</f>
        <v>CUSTTYPE 4</v>
      </c>
      <c r="E71" s="7" t="str">
        <f ca="1">CONCATENATE(E$6," ",SUMIF('CUST AND PROD REFS'!$C$7:$C$206,'DATA GENERATOR'!$C71,'CUST AND PROD REFS'!E$7:E$206))</f>
        <v>CUSTIND 2</v>
      </c>
      <c r="F71" s="7" t="str">
        <f ca="1">CONCATENATE(F$6," ",SUMIF('CUST AND PROD REFS'!$C$7:$C$206,'DATA GENERATOR'!$C71,'CUST AND PROD REFS'!F$7:F$206))</f>
        <v>REGION 2</v>
      </c>
      <c r="G71" s="6" t="str">
        <f t="shared" ca="1" si="1"/>
        <v>SALESMAN 1</v>
      </c>
      <c r="H71" s="6" t="str">
        <f t="shared" ca="1" si="2"/>
        <v>PRODID 8</v>
      </c>
      <c r="I71" s="6" t="str">
        <f ca="1">CONCATENATE(I$6," ",SUMIF('CUST AND PROD REFS'!$H$7:$H$26,'DATA GENERATOR'!$H71,'CUST AND PROD REFS'!I$7:I$26))</f>
        <v>PRODTYPE 1</v>
      </c>
      <c r="J71" s="6" t="str">
        <f ca="1">CONCATENATE(J$6," ",SUMIF('CUST AND PROD REFS'!$H$7:$H$26,'DATA GENERATOR'!$H71,'CUST AND PROD REFS'!J$7:J$26))</f>
        <v>PRODMKT 7</v>
      </c>
      <c r="K71" s="6">
        <f ca="1">SUMIF('CUST AND PROD REFS'!$H$7:$H$26,'DATA GENERATOR'!$H71,'CUST AND PROD REFS'!K$7:K$26)</f>
        <v>9424</v>
      </c>
      <c r="L71" s="6">
        <f ca="1">SUMIF('CUST AND PROD REFS'!$H$7:$H$26,'DATA GENERATOR'!$H71,'CUST AND PROD REFS'!L$7:L$26)</f>
        <v>6031.36</v>
      </c>
      <c r="M71" s="7">
        <f t="shared" ca="1" si="3"/>
        <v>2</v>
      </c>
      <c r="N71" s="23">
        <f t="shared" ca="1" si="4"/>
        <v>8010.4</v>
      </c>
      <c r="O71" s="8">
        <f t="shared" ca="1" si="5"/>
        <v>16020.8</v>
      </c>
      <c r="P71" s="40" t="str">
        <f t="shared" ca="1" si="6"/>
        <v>SHIP REGION 4</v>
      </c>
    </row>
    <row r="72" spans="1:16" x14ac:dyDescent="0.35">
      <c r="A72" s="9">
        <f t="shared" si="10"/>
        <v>66</v>
      </c>
      <c r="B72" s="6">
        <f t="shared" si="10"/>
        <v>66</v>
      </c>
      <c r="C72" s="7" t="str">
        <f t="shared" ref="C72:C135" ca="1" si="11">CONCATENATE(C$6," ",INT(RAND()*(C$3-C$2)+C$2))</f>
        <v>CUSTID 191</v>
      </c>
      <c r="D72" s="7" t="str">
        <f ca="1">CONCATENATE(D$6," ",SUMIF('CUST AND PROD REFS'!$C$7:$C$206,'DATA GENERATOR'!$C72,'CUST AND PROD REFS'!D$7:D$206))</f>
        <v>CUSTTYPE 5</v>
      </c>
      <c r="E72" s="7" t="str">
        <f ca="1">CONCATENATE(E$6," ",SUMIF('CUST AND PROD REFS'!$C$7:$C$206,'DATA GENERATOR'!$C72,'CUST AND PROD REFS'!E$7:E$206))</f>
        <v>CUSTIND 1</v>
      </c>
      <c r="F72" s="7" t="str">
        <f ca="1">CONCATENATE(F$6," ",SUMIF('CUST AND PROD REFS'!$C$7:$C$206,'DATA GENERATOR'!$C72,'CUST AND PROD REFS'!F$7:F$206))</f>
        <v>REGION 2</v>
      </c>
      <c r="G72" s="6" t="str">
        <f t="shared" ref="G72:G135" ca="1" si="12">CONCATENATE(G$6," ",INT(RAND()*(G$3-G$2)+G$2))</f>
        <v>SALESMAN 1</v>
      </c>
      <c r="H72" s="6" t="str">
        <f t="shared" ref="H72:H135" ca="1" si="13">CONCATENATE(H$6," ",INT(RAND()*(H$3+1-H$2)+H$2))</f>
        <v>PRODID 4</v>
      </c>
      <c r="I72" s="6" t="str">
        <f ca="1">CONCATENATE(I$6," ",SUMIF('CUST AND PROD REFS'!$H$7:$H$26,'DATA GENERATOR'!$H72,'CUST AND PROD REFS'!I$7:I$26))</f>
        <v>PRODTYPE 2</v>
      </c>
      <c r="J72" s="6" t="str">
        <f ca="1">CONCATENATE(J$6," ",SUMIF('CUST AND PROD REFS'!$H$7:$H$26,'DATA GENERATOR'!$H72,'CUST AND PROD REFS'!J$7:J$26))</f>
        <v>PRODMKT 4</v>
      </c>
      <c r="K72" s="6">
        <f ca="1">SUMIF('CUST AND PROD REFS'!$H$7:$H$26,'DATA GENERATOR'!$H72,'CUST AND PROD REFS'!K$7:K$26)</f>
        <v>6175</v>
      </c>
      <c r="L72" s="6">
        <f ca="1">SUMIF('CUST AND PROD REFS'!$H$7:$H$26,'DATA GENERATOR'!$H72,'CUST AND PROD REFS'!L$7:L$26)</f>
        <v>3828.5</v>
      </c>
      <c r="M72" s="7">
        <f t="shared" ref="M72:M135" ca="1" si="14">INT(RAND()*(M$3-M$2)+M$2)</f>
        <v>8</v>
      </c>
      <c r="N72" s="23">
        <f t="shared" ref="N72:N135" ca="1" si="15">K72*(1-(INT(RAND()*(N$3+1-N$2)+N$2)/100))</f>
        <v>5928</v>
      </c>
      <c r="O72" s="8">
        <f t="shared" ref="O72:O135" ca="1" si="16">M72*N72</f>
        <v>47424</v>
      </c>
      <c r="P72" s="40" t="str">
        <f t="shared" ref="P72:P135" ca="1" si="17">CONCATENATE(P$6," ",INT(RAND()*(P$3+1-P$2)+P$2))</f>
        <v>SHIP REGION 8</v>
      </c>
    </row>
    <row r="73" spans="1:16" x14ac:dyDescent="0.35">
      <c r="A73" s="9">
        <f t="shared" ref="A73:B88" si="18">A72+1</f>
        <v>67</v>
      </c>
      <c r="B73" s="6">
        <f t="shared" si="18"/>
        <v>67</v>
      </c>
      <c r="C73" s="7" t="str">
        <f t="shared" ca="1" si="11"/>
        <v>CUSTID 138</v>
      </c>
      <c r="D73" s="7" t="str">
        <f ca="1">CONCATENATE(D$6," ",SUMIF('CUST AND PROD REFS'!$C$7:$C$206,'DATA GENERATOR'!$C73,'CUST AND PROD REFS'!D$7:D$206))</f>
        <v>CUSTTYPE 1</v>
      </c>
      <c r="E73" s="7" t="str">
        <f ca="1">CONCATENATE(E$6," ",SUMIF('CUST AND PROD REFS'!$C$7:$C$206,'DATA GENERATOR'!$C73,'CUST AND PROD REFS'!E$7:E$206))</f>
        <v>CUSTIND 4</v>
      </c>
      <c r="F73" s="7" t="str">
        <f ca="1">CONCATENATE(F$6," ",SUMIF('CUST AND PROD REFS'!$C$7:$C$206,'DATA GENERATOR'!$C73,'CUST AND PROD REFS'!F$7:F$206))</f>
        <v>REGION 7</v>
      </c>
      <c r="G73" s="6" t="str">
        <f t="shared" ca="1" si="12"/>
        <v>SALESMAN 2</v>
      </c>
      <c r="H73" s="6" t="str">
        <f t="shared" ca="1" si="13"/>
        <v>PRODID 20</v>
      </c>
      <c r="I73" s="6" t="str">
        <f ca="1">CONCATENATE(I$6," ",SUMIF('CUST AND PROD REFS'!$H$7:$H$26,'DATA GENERATOR'!$H73,'CUST AND PROD REFS'!I$7:I$26))</f>
        <v>PRODTYPE 4</v>
      </c>
      <c r="J73" s="6" t="str">
        <f ca="1">CONCATENATE(J$6," ",SUMIF('CUST AND PROD REFS'!$H$7:$H$26,'DATA GENERATOR'!$H73,'CUST AND PROD REFS'!J$7:J$26))</f>
        <v>PRODMKT 1</v>
      </c>
      <c r="K73" s="6">
        <f ca="1">SUMIF('CUST AND PROD REFS'!$H$7:$H$26,'DATA GENERATOR'!$H73,'CUST AND PROD REFS'!K$7:K$26)</f>
        <v>2665</v>
      </c>
      <c r="L73" s="6">
        <f ca="1">SUMIF('CUST AND PROD REFS'!$H$7:$H$26,'DATA GENERATOR'!$H73,'CUST AND PROD REFS'!L$7:L$26)</f>
        <v>1732.25</v>
      </c>
      <c r="M73" s="7">
        <f t="shared" ca="1" si="14"/>
        <v>8</v>
      </c>
      <c r="N73" s="23">
        <f t="shared" ca="1" si="15"/>
        <v>2531.75</v>
      </c>
      <c r="O73" s="8">
        <f t="shared" ca="1" si="16"/>
        <v>20254</v>
      </c>
      <c r="P73" s="40" t="str">
        <f t="shared" ca="1" si="17"/>
        <v>SHIP REGION 6</v>
      </c>
    </row>
    <row r="74" spans="1:16" x14ac:dyDescent="0.35">
      <c r="A74" s="9">
        <f t="shared" si="18"/>
        <v>68</v>
      </c>
      <c r="B74" s="6">
        <f t="shared" si="18"/>
        <v>68</v>
      </c>
      <c r="C74" s="7" t="str">
        <f t="shared" ca="1" si="11"/>
        <v>CUSTID 13</v>
      </c>
      <c r="D74" s="7" t="str">
        <f ca="1">CONCATENATE(D$6," ",SUMIF('CUST AND PROD REFS'!$C$7:$C$206,'DATA GENERATOR'!$C74,'CUST AND PROD REFS'!D$7:D$206))</f>
        <v>CUSTTYPE 1</v>
      </c>
      <c r="E74" s="7" t="str">
        <f ca="1">CONCATENATE(E$6," ",SUMIF('CUST AND PROD REFS'!$C$7:$C$206,'DATA GENERATOR'!$C74,'CUST AND PROD REFS'!E$7:E$206))</f>
        <v>CUSTIND 1</v>
      </c>
      <c r="F74" s="7" t="str">
        <f ca="1">CONCATENATE(F$6," ",SUMIF('CUST AND PROD REFS'!$C$7:$C$206,'DATA GENERATOR'!$C74,'CUST AND PROD REFS'!F$7:F$206))</f>
        <v>REGION 3</v>
      </c>
      <c r="G74" s="6" t="str">
        <f t="shared" ca="1" si="12"/>
        <v>SALESMAN 1</v>
      </c>
      <c r="H74" s="6" t="str">
        <f t="shared" ca="1" si="13"/>
        <v>PRODID 4</v>
      </c>
      <c r="I74" s="6" t="str">
        <f ca="1">CONCATENATE(I$6," ",SUMIF('CUST AND PROD REFS'!$H$7:$H$26,'DATA GENERATOR'!$H74,'CUST AND PROD REFS'!I$7:I$26))</f>
        <v>PRODTYPE 2</v>
      </c>
      <c r="J74" s="6" t="str">
        <f ca="1">CONCATENATE(J$6," ",SUMIF('CUST AND PROD REFS'!$H$7:$H$26,'DATA GENERATOR'!$H74,'CUST AND PROD REFS'!J$7:J$26))</f>
        <v>PRODMKT 4</v>
      </c>
      <c r="K74" s="6">
        <f ca="1">SUMIF('CUST AND PROD REFS'!$H$7:$H$26,'DATA GENERATOR'!$H74,'CUST AND PROD REFS'!K$7:K$26)</f>
        <v>6175</v>
      </c>
      <c r="L74" s="6">
        <f ca="1">SUMIF('CUST AND PROD REFS'!$H$7:$H$26,'DATA GENERATOR'!$H74,'CUST AND PROD REFS'!L$7:L$26)</f>
        <v>3828.5</v>
      </c>
      <c r="M74" s="7">
        <f t="shared" ca="1" si="14"/>
        <v>4</v>
      </c>
      <c r="N74" s="23">
        <f t="shared" ca="1" si="15"/>
        <v>5866.25</v>
      </c>
      <c r="O74" s="8">
        <f t="shared" ca="1" si="16"/>
        <v>23465</v>
      </c>
      <c r="P74" s="40" t="str">
        <f t="shared" ca="1" si="17"/>
        <v>SHIP REGION 8</v>
      </c>
    </row>
    <row r="75" spans="1:16" x14ac:dyDescent="0.35">
      <c r="A75" s="9">
        <f t="shared" si="18"/>
        <v>69</v>
      </c>
      <c r="B75" s="6">
        <f t="shared" si="18"/>
        <v>69</v>
      </c>
      <c r="C75" s="7" t="str">
        <f t="shared" ca="1" si="11"/>
        <v>CUSTID 137</v>
      </c>
      <c r="D75" s="7" t="str">
        <f ca="1">CONCATENATE(D$6," ",SUMIF('CUST AND PROD REFS'!$C$7:$C$206,'DATA GENERATOR'!$C75,'CUST AND PROD REFS'!D$7:D$206))</f>
        <v>CUSTTYPE 5</v>
      </c>
      <c r="E75" s="7" t="str">
        <f ca="1">CONCATENATE(E$6," ",SUMIF('CUST AND PROD REFS'!$C$7:$C$206,'DATA GENERATOR'!$C75,'CUST AND PROD REFS'!E$7:E$206))</f>
        <v>CUSTIND 1</v>
      </c>
      <c r="F75" s="7" t="str">
        <f ca="1">CONCATENATE(F$6," ",SUMIF('CUST AND PROD REFS'!$C$7:$C$206,'DATA GENERATOR'!$C75,'CUST AND PROD REFS'!F$7:F$206))</f>
        <v>REGION 2</v>
      </c>
      <c r="G75" s="6" t="str">
        <f t="shared" ca="1" si="12"/>
        <v>SALESMAN 1</v>
      </c>
      <c r="H75" s="6" t="str">
        <f t="shared" ca="1" si="13"/>
        <v>PRODID 19</v>
      </c>
      <c r="I75" s="6" t="str">
        <f ca="1">CONCATENATE(I$6," ",SUMIF('CUST AND PROD REFS'!$H$7:$H$26,'DATA GENERATOR'!$H75,'CUST AND PROD REFS'!I$7:I$26))</f>
        <v>PRODTYPE 2</v>
      </c>
      <c r="J75" s="6" t="str">
        <f ca="1">CONCATENATE(J$6," ",SUMIF('CUST AND PROD REFS'!$H$7:$H$26,'DATA GENERATOR'!$H75,'CUST AND PROD REFS'!J$7:J$26))</f>
        <v>PRODMKT 4</v>
      </c>
      <c r="K75" s="6">
        <f ca="1">SUMIF('CUST AND PROD REFS'!$H$7:$H$26,'DATA GENERATOR'!$H75,'CUST AND PROD REFS'!K$7:K$26)</f>
        <v>4862</v>
      </c>
      <c r="L75" s="6">
        <f ca="1">SUMIF('CUST AND PROD REFS'!$H$7:$H$26,'DATA GENERATOR'!$H75,'CUST AND PROD REFS'!L$7:L$26)</f>
        <v>3306.16</v>
      </c>
      <c r="M75" s="7">
        <f t="shared" ca="1" si="14"/>
        <v>9</v>
      </c>
      <c r="N75" s="23">
        <f t="shared" ca="1" si="15"/>
        <v>4229.9399999999996</v>
      </c>
      <c r="O75" s="8">
        <f t="shared" ca="1" si="16"/>
        <v>38069.46</v>
      </c>
      <c r="P75" s="40" t="str">
        <f t="shared" ca="1" si="17"/>
        <v>SHIP REGION 3</v>
      </c>
    </row>
    <row r="76" spans="1:16" x14ac:dyDescent="0.35">
      <c r="A76" s="9">
        <f t="shared" si="18"/>
        <v>70</v>
      </c>
      <c r="B76" s="6">
        <f t="shared" si="18"/>
        <v>70</v>
      </c>
      <c r="C76" s="7" t="str">
        <f t="shared" ca="1" si="11"/>
        <v>CUSTID 5</v>
      </c>
      <c r="D76" s="7" t="str">
        <f ca="1">CONCATENATE(D$6," ",SUMIF('CUST AND PROD REFS'!$C$7:$C$206,'DATA GENERATOR'!$C76,'CUST AND PROD REFS'!D$7:D$206))</f>
        <v>CUSTTYPE 4</v>
      </c>
      <c r="E76" s="7" t="str">
        <f ca="1">CONCATENATE(E$6," ",SUMIF('CUST AND PROD REFS'!$C$7:$C$206,'DATA GENERATOR'!$C76,'CUST AND PROD REFS'!E$7:E$206))</f>
        <v>CUSTIND 1</v>
      </c>
      <c r="F76" s="7" t="str">
        <f ca="1">CONCATENATE(F$6," ",SUMIF('CUST AND PROD REFS'!$C$7:$C$206,'DATA GENERATOR'!$C76,'CUST AND PROD REFS'!F$7:F$206))</f>
        <v>REGION 1</v>
      </c>
      <c r="G76" s="6" t="str">
        <f t="shared" ca="1" si="12"/>
        <v>SALESMAN 2</v>
      </c>
      <c r="H76" s="6" t="str">
        <f t="shared" ca="1" si="13"/>
        <v>PRODID 10</v>
      </c>
      <c r="I76" s="6" t="str">
        <f ca="1">CONCATENATE(I$6," ",SUMIF('CUST AND PROD REFS'!$H$7:$H$26,'DATA GENERATOR'!$H76,'CUST AND PROD REFS'!I$7:I$26))</f>
        <v>PRODTYPE 3</v>
      </c>
      <c r="J76" s="6" t="str">
        <f ca="1">CONCATENATE(J$6," ",SUMIF('CUST AND PROD REFS'!$H$7:$H$26,'DATA GENERATOR'!$H76,'CUST AND PROD REFS'!J$7:J$26))</f>
        <v>PRODMKT 3</v>
      </c>
      <c r="K76" s="6">
        <f ca="1">SUMIF('CUST AND PROD REFS'!$H$7:$H$26,'DATA GENERATOR'!$H76,'CUST AND PROD REFS'!K$7:K$26)</f>
        <v>21715</v>
      </c>
      <c r="L76" s="6">
        <f ca="1">SUMIF('CUST AND PROD REFS'!$H$7:$H$26,'DATA GENERATOR'!$H76,'CUST AND PROD REFS'!L$7:L$26)</f>
        <v>14549.05</v>
      </c>
      <c r="M76" s="7">
        <f t="shared" ca="1" si="14"/>
        <v>8</v>
      </c>
      <c r="N76" s="23">
        <f t="shared" ca="1" si="15"/>
        <v>18457.75</v>
      </c>
      <c r="O76" s="8">
        <f t="shared" ca="1" si="16"/>
        <v>147662</v>
      </c>
      <c r="P76" s="40" t="str">
        <f t="shared" ca="1" si="17"/>
        <v>SHIP REGION 6</v>
      </c>
    </row>
    <row r="77" spans="1:16" x14ac:dyDescent="0.35">
      <c r="A77" s="9">
        <f t="shared" si="18"/>
        <v>71</v>
      </c>
      <c r="B77" s="6">
        <f t="shared" si="18"/>
        <v>71</v>
      </c>
      <c r="C77" s="7" t="str">
        <f t="shared" ca="1" si="11"/>
        <v>CUSTID 170</v>
      </c>
      <c r="D77" s="7" t="str">
        <f ca="1">CONCATENATE(D$6," ",SUMIF('CUST AND PROD REFS'!$C$7:$C$206,'DATA GENERATOR'!$C77,'CUST AND PROD REFS'!D$7:D$206))</f>
        <v>CUSTTYPE 1</v>
      </c>
      <c r="E77" s="7" t="str">
        <f ca="1">CONCATENATE(E$6," ",SUMIF('CUST AND PROD REFS'!$C$7:$C$206,'DATA GENERATOR'!$C77,'CUST AND PROD REFS'!E$7:E$206))</f>
        <v>CUSTIND 2</v>
      </c>
      <c r="F77" s="7" t="str">
        <f ca="1">CONCATENATE(F$6," ",SUMIF('CUST AND PROD REFS'!$C$7:$C$206,'DATA GENERATOR'!$C77,'CUST AND PROD REFS'!F$7:F$206))</f>
        <v>REGION 6</v>
      </c>
      <c r="G77" s="6" t="str">
        <f t="shared" ca="1" si="12"/>
        <v>SALESMAN 2</v>
      </c>
      <c r="H77" s="6" t="str">
        <f t="shared" ca="1" si="13"/>
        <v>PRODID 9</v>
      </c>
      <c r="I77" s="6" t="str">
        <f ca="1">CONCATENATE(I$6," ",SUMIF('CUST AND PROD REFS'!$H$7:$H$26,'DATA GENERATOR'!$H77,'CUST AND PROD REFS'!I$7:I$26))</f>
        <v>PRODTYPE 2</v>
      </c>
      <c r="J77" s="6" t="str">
        <f ca="1">CONCATENATE(J$6," ",SUMIF('CUST AND PROD REFS'!$H$7:$H$26,'DATA GENERATOR'!$H77,'CUST AND PROD REFS'!J$7:J$26))</f>
        <v>PRODMKT 2</v>
      </c>
      <c r="K77" s="6">
        <f ca="1">SUMIF('CUST AND PROD REFS'!$H$7:$H$26,'DATA GENERATOR'!$H77,'CUST AND PROD REFS'!K$7:K$26)</f>
        <v>15689</v>
      </c>
      <c r="L77" s="6">
        <f ca="1">SUMIF('CUST AND PROD REFS'!$H$7:$H$26,'DATA GENERATOR'!$H77,'CUST AND PROD REFS'!L$7:L$26)</f>
        <v>10668.52</v>
      </c>
      <c r="M77" s="7">
        <f t="shared" ca="1" si="14"/>
        <v>1</v>
      </c>
      <c r="N77" s="23">
        <f t="shared" ca="1" si="15"/>
        <v>14120.1</v>
      </c>
      <c r="O77" s="8">
        <f t="shared" ca="1" si="16"/>
        <v>14120.1</v>
      </c>
      <c r="P77" s="40" t="str">
        <f t="shared" ca="1" si="17"/>
        <v>SHIP REGION 5</v>
      </c>
    </row>
    <row r="78" spans="1:16" x14ac:dyDescent="0.35">
      <c r="A78" s="9">
        <f t="shared" si="18"/>
        <v>72</v>
      </c>
      <c r="B78" s="6">
        <f t="shared" si="18"/>
        <v>72</v>
      </c>
      <c r="C78" s="7" t="str">
        <f t="shared" ca="1" si="11"/>
        <v>CUSTID 105</v>
      </c>
      <c r="D78" s="7" t="str">
        <f ca="1">CONCATENATE(D$6," ",SUMIF('CUST AND PROD REFS'!$C$7:$C$206,'DATA GENERATOR'!$C78,'CUST AND PROD REFS'!D$7:D$206))</f>
        <v>CUSTTYPE 2</v>
      </c>
      <c r="E78" s="7" t="str">
        <f ca="1">CONCATENATE(E$6," ",SUMIF('CUST AND PROD REFS'!$C$7:$C$206,'DATA GENERATOR'!$C78,'CUST AND PROD REFS'!E$7:E$206))</f>
        <v>CUSTIND 5</v>
      </c>
      <c r="F78" s="7" t="str">
        <f ca="1">CONCATENATE(F$6," ",SUMIF('CUST AND PROD REFS'!$C$7:$C$206,'DATA GENERATOR'!$C78,'CUST AND PROD REFS'!F$7:F$206))</f>
        <v>REGION 8</v>
      </c>
      <c r="G78" s="6" t="str">
        <f t="shared" ca="1" si="12"/>
        <v>SALESMAN 4</v>
      </c>
      <c r="H78" s="6" t="str">
        <f t="shared" ca="1" si="13"/>
        <v>PRODID 13</v>
      </c>
      <c r="I78" s="6" t="str">
        <f ca="1">CONCATENATE(I$6," ",SUMIF('CUST AND PROD REFS'!$H$7:$H$26,'DATA GENERATOR'!$H78,'CUST AND PROD REFS'!I$7:I$26))</f>
        <v>PRODTYPE 4</v>
      </c>
      <c r="J78" s="6" t="str">
        <f ca="1">CONCATENATE(J$6," ",SUMIF('CUST AND PROD REFS'!$H$7:$H$26,'DATA GENERATOR'!$H78,'CUST AND PROD REFS'!J$7:J$26))</f>
        <v>PRODMKT 4</v>
      </c>
      <c r="K78" s="6">
        <f ca="1">SUMIF('CUST AND PROD REFS'!$H$7:$H$26,'DATA GENERATOR'!$H78,'CUST AND PROD REFS'!K$7:K$26)</f>
        <v>12711</v>
      </c>
      <c r="L78" s="6">
        <f ca="1">SUMIF('CUST AND PROD REFS'!$H$7:$H$26,'DATA GENERATOR'!$H78,'CUST AND PROD REFS'!L$7:L$26)</f>
        <v>7245.27</v>
      </c>
      <c r="M78" s="7">
        <f t="shared" ca="1" si="14"/>
        <v>8</v>
      </c>
      <c r="N78" s="23">
        <f t="shared" ca="1" si="15"/>
        <v>12202.56</v>
      </c>
      <c r="O78" s="8">
        <f t="shared" ca="1" si="16"/>
        <v>97620.479999999996</v>
      </c>
      <c r="P78" s="40" t="str">
        <f t="shared" ca="1" si="17"/>
        <v>SHIP REGION 8</v>
      </c>
    </row>
    <row r="79" spans="1:16" x14ac:dyDescent="0.35">
      <c r="A79" s="9">
        <f t="shared" si="18"/>
        <v>73</v>
      </c>
      <c r="B79" s="6">
        <f t="shared" si="18"/>
        <v>73</v>
      </c>
      <c r="C79" s="7" t="str">
        <f t="shared" ca="1" si="11"/>
        <v>CUSTID 16</v>
      </c>
      <c r="D79" s="7" t="str">
        <f ca="1">CONCATENATE(D$6," ",SUMIF('CUST AND PROD REFS'!$C$7:$C$206,'DATA GENERATOR'!$C79,'CUST AND PROD REFS'!D$7:D$206))</f>
        <v>CUSTTYPE 1</v>
      </c>
      <c r="E79" s="7" t="str">
        <f ca="1">CONCATENATE(E$6," ",SUMIF('CUST AND PROD REFS'!$C$7:$C$206,'DATA GENERATOR'!$C79,'CUST AND PROD REFS'!E$7:E$206))</f>
        <v>CUSTIND 2</v>
      </c>
      <c r="F79" s="7" t="str">
        <f ca="1">CONCATENATE(F$6," ",SUMIF('CUST AND PROD REFS'!$C$7:$C$206,'DATA GENERATOR'!$C79,'CUST AND PROD REFS'!F$7:F$206))</f>
        <v>REGION 3</v>
      </c>
      <c r="G79" s="6" t="str">
        <f t="shared" ca="1" si="12"/>
        <v>SALESMAN 1</v>
      </c>
      <c r="H79" s="6" t="str">
        <f t="shared" ca="1" si="13"/>
        <v>PRODID 13</v>
      </c>
      <c r="I79" s="6" t="str">
        <f ca="1">CONCATENATE(I$6," ",SUMIF('CUST AND PROD REFS'!$H$7:$H$26,'DATA GENERATOR'!$H79,'CUST AND PROD REFS'!I$7:I$26))</f>
        <v>PRODTYPE 4</v>
      </c>
      <c r="J79" s="6" t="str">
        <f ca="1">CONCATENATE(J$6," ",SUMIF('CUST AND PROD REFS'!$H$7:$H$26,'DATA GENERATOR'!$H79,'CUST AND PROD REFS'!J$7:J$26))</f>
        <v>PRODMKT 4</v>
      </c>
      <c r="K79" s="6">
        <f ca="1">SUMIF('CUST AND PROD REFS'!$H$7:$H$26,'DATA GENERATOR'!$H79,'CUST AND PROD REFS'!K$7:K$26)</f>
        <v>12711</v>
      </c>
      <c r="L79" s="6">
        <f ca="1">SUMIF('CUST AND PROD REFS'!$H$7:$H$26,'DATA GENERATOR'!$H79,'CUST AND PROD REFS'!L$7:L$26)</f>
        <v>7245.27</v>
      </c>
      <c r="M79" s="7">
        <f t="shared" ca="1" si="14"/>
        <v>3</v>
      </c>
      <c r="N79" s="23">
        <f t="shared" ca="1" si="15"/>
        <v>12202.56</v>
      </c>
      <c r="O79" s="8">
        <f t="shared" ca="1" si="16"/>
        <v>36607.68</v>
      </c>
      <c r="P79" s="40" t="str">
        <f t="shared" ca="1" si="17"/>
        <v>SHIP REGION 1</v>
      </c>
    </row>
    <row r="80" spans="1:16" x14ac:dyDescent="0.35">
      <c r="A80" s="9">
        <f t="shared" si="18"/>
        <v>74</v>
      </c>
      <c r="B80" s="6">
        <f t="shared" si="18"/>
        <v>74</v>
      </c>
      <c r="C80" s="7" t="str">
        <f t="shared" ca="1" si="11"/>
        <v>CUSTID 103</v>
      </c>
      <c r="D80" s="7" t="str">
        <f ca="1">CONCATENATE(D$6," ",SUMIF('CUST AND PROD REFS'!$C$7:$C$206,'DATA GENERATOR'!$C80,'CUST AND PROD REFS'!D$7:D$206))</f>
        <v>CUSTTYPE 5</v>
      </c>
      <c r="E80" s="7" t="str">
        <f ca="1">CONCATENATE(E$6," ",SUMIF('CUST AND PROD REFS'!$C$7:$C$206,'DATA GENERATOR'!$C80,'CUST AND PROD REFS'!E$7:E$206))</f>
        <v>CUSTIND 3</v>
      </c>
      <c r="F80" s="7" t="str">
        <f ca="1">CONCATENATE(F$6," ",SUMIF('CUST AND PROD REFS'!$C$7:$C$206,'DATA GENERATOR'!$C80,'CUST AND PROD REFS'!F$7:F$206))</f>
        <v>REGION 4</v>
      </c>
      <c r="G80" s="6" t="str">
        <f t="shared" ca="1" si="12"/>
        <v>SALESMAN 3</v>
      </c>
      <c r="H80" s="6" t="str">
        <f t="shared" ca="1" si="13"/>
        <v>PRODID 7</v>
      </c>
      <c r="I80" s="6" t="str">
        <f ca="1">CONCATENATE(I$6," ",SUMIF('CUST AND PROD REFS'!$H$7:$H$26,'DATA GENERATOR'!$H80,'CUST AND PROD REFS'!I$7:I$26))</f>
        <v>PRODTYPE 4</v>
      </c>
      <c r="J80" s="6" t="str">
        <f ca="1">CONCATENATE(J$6," ",SUMIF('CUST AND PROD REFS'!$H$7:$H$26,'DATA GENERATOR'!$H80,'CUST AND PROD REFS'!J$7:J$26))</f>
        <v>PRODMKT 2</v>
      </c>
      <c r="K80" s="6">
        <f ca="1">SUMIF('CUST AND PROD REFS'!$H$7:$H$26,'DATA GENERATOR'!$H80,'CUST AND PROD REFS'!K$7:K$26)</f>
        <v>19973</v>
      </c>
      <c r="L80" s="6">
        <f ca="1">SUMIF('CUST AND PROD REFS'!$H$7:$H$26,'DATA GENERATOR'!$H80,'CUST AND PROD REFS'!L$7:L$26)</f>
        <v>10985.15</v>
      </c>
      <c r="M80" s="7">
        <f t="shared" ca="1" si="14"/>
        <v>5</v>
      </c>
      <c r="N80" s="23">
        <f t="shared" ca="1" si="15"/>
        <v>18175.43</v>
      </c>
      <c r="O80" s="8">
        <f t="shared" ca="1" si="16"/>
        <v>90877.15</v>
      </c>
      <c r="P80" s="40" t="str">
        <f t="shared" ca="1" si="17"/>
        <v>SHIP REGION 2</v>
      </c>
    </row>
    <row r="81" spans="1:16" x14ac:dyDescent="0.35">
      <c r="A81" s="9">
        <f t="shared" si="18"/>
        <v>75</v>
      </c>
      <c r="B81" s="6">
        <f t="shared" si="18"/>
        <v>75</v>
      </c>
      <c r="C81" s="7" t="str">
        <f t="shared" ca="1" si="11"/>
        <v>CUSTID 146</v>
      </c>
      <c r="D81" s="7" t="str">
        <f ca="1">CONCATENATE(D$6," ",SUMIF('CUST AND PROD REFS'!$C$7:$C$206,'DATA GENERATOR'!$C81,'CUST AND PROD REFS'!D$7:D$206))</f>
        <v>CUSTTYPE 3</v>
      </c>
      <c r="E81" s="7" t="str">
        <f ca="1">CONCATENATE(E$6," ",SUMIF('CUST AND PROD REFS'!$C$7:$C$206,'DATA GENERATOR'!$C81,'CUST AND PROD REFS'!E$7:E$206))</f>
        <v>CUSTIND 2</v>
      </c>
      <c r="F81" s="7" t="str">
        <f ca="1">CONCATENATE(F$6," ",SUMIF('CUST AND PROD REFS'!$C$7:$C$206,'DATA GENERATOR'!$C81,'CUST AND PROD REFS'!F$7:F$206))</f>
        <v>REGION 1</v>
      </c>
      <c r="G81" s="6" t="str">
        <f t="shared" ca="1" si="12"/>
        <v>SALESMAN 1</v>
      </c>
      <c r="H81" s="6" t="str">
        <f t="shared" ca="1" si="13"/>
        <v>PRODID 9</v>
      </c>
      <c r="I81" s="6" t="str">
        <f ca="1">CONCATENATE(I$6," ",SUMIF('CUST AND PROD REFS'!$H$7:$H$26,'DATA GENERATOR'!$H81,'CUST AND PROD REFS'!I$7:I$26))</f>
        <v>PRODTYPE 2</v>
      </c>
      <c r="J81" s="6" t="str">
        <f ca="1">CONCATENATE(J$6," ",SUMIF('CUST AND PROD REFS'!$H$7:$H$26,'DATA GENERATOR'!$H81,'CUST AND PROD REFS'!J$7:J$26))</f>
        <v>PRODMKT 2</v>
      </c>
      <c r="K81" s="6">
        <f ca="1">SUMIF('CUST AND PROD REFS'!$H$7:$H$26,'DATA GENERATOR'!$H81,'CUST AND PROD REFS'!K$7:K$26)</f>
        <v>15689</v>
      </c>
      <c r="L81" s="6">
        <f ca="1">SUMIF('CUST AND PROD REFS'!$H$7:$H$26,'DATA GENERATOR'!$H81,'CUST AND PROD REFS'!L$7:L$26)</f>
        <v>10668.52</v>
      </c>
      <c r="M81" s="7">
        <f t="shared" ca="1" si="14"/>
        <v>4</v>
      </c>
      <c r="N81" s="23">
        <f t="shared" ca="1" si="15"/>
        <v>15375.22</v>
      </c>
      <c r="O81" s="8">
        <f t="shared" ca="1" si="16"/>
        <v>61500.88</v>
      </c>
      <c r="P81" s="40" t="str">
        <f t="shared" ca="1" si="17"/>
        <v>SHIP REGION 5</v>
      </c>
    </row>
    <row r="82" spans="1:16" x14ac:dyDescent="0.35">
      <c r="A82" s="9">
        <f t="shared" si="18"/>
        <v>76</v>
      </c>
      <c r="B82" s="6">
        <f t="shared" si="18"/>
        <v>76</v>
      </c>
      <c r="C82" s="7" t="str">
        <f t="shared" ca="1" si="11"/>
        <v>CUSTID 124</v>
      </c>
      <c r="D82" s="7" t="str">
        <f ca="1">CONCATENATE(D$6," ",SUMIF('CUST AND PROD REFS'!$C$7:$C$206,'DATA GENERATOR'!$C82,'CUST AND PROD REFS'!D$7:D$206))</f>
        <v>CUSTTYPE 4</v>
      </c>
      <c r="E82" s="7" t="str">
        <f ca="1">CONCATENATE(E$6," ",SUMIF('CUST AND PROD REFS'!$C$7:$C$206,'DATA GENERATOR'!$C82,'CUST AND PROD REFS'!E$7:E$206))</f>
        <v>CUSTIND 4</v>
      </c>
      <c r="F82" s="7" t="str">
        <f ca="1">CONCATENATE(F$6," ",SUMIF('CUST AND PROD REFS'!$C$7:$C$206,'DATA GENERATOR'!$C82,'CUST AND PROD REFS'!F$7:F$206))</f>
        <v>REGION 4</v>
      </c>
      <c r="G82" s="6" t="str">
        <f t="shared" ca="1" si="12"/>
        <v>SALESMAN 3</v>
      </c>
      <c r="H82" s="6" t="str">
        <f t="shared" ca="1" si="13"/>
        <v>PRODID 11</v>
      </c>
      <c r="I82" s="6" t="str">
        <f ca="1">CONCATENATE(I$6," ",SUMIF('CUST AND PROD REFS'!$H$7:$H$26,'DATA GENERATOR'!$H82,'CUST AND PROD REFS'!I$7:I$26))</f>
        <v>PRODTYPE 1</v>
      </c>
      <c r="J82" s="6" t="str">
        <f ca="1">CONCATENATE(J$6," ",SUMIF('CUST AND PROD REFS'!$H$7:$H$26,'DATA GENERATOR'!$H82,'CUST AND PROD REFS'!J$7:J$26))</f>
        <v>PRODMKT 5</v>
      </c>
      <c r="K82" s="6">
        <f ca="1">SUMIF('CUST AND PROD REFS'!$H$7:$H$26,'DATA GENERATOR'!$H82,'CUST AND PROD REFS'!K$7:K$26)</f>
        <v>10318</v>
      </c>
      <c r="L82" s="6">
        <f ca="1">SUMIF('CUST AND PROD REFS'!$H$7:$H$26,'DATA GENERATOR'!$H82,'CUST AND PROD REFS'!L$7:L$26)</f>
        <v>6913.06</v>
      </c>
      <c r="M82" s="7">
        <f t="shared" ca="1" si="14"/>
        <v>5</v>
      </c>
      <c r="N82" s="23">
        <f t="shared" ca="1" si="15"/>
        <v>9389.380000000001</v>
      </c>
      <c r="O82" s="8">
        <f t="shared" ca="1" si="16"/>
        <v>46946.900000000009</v>
      </c>
      <c r="P82" s="40" t="str">
        <f t="shared" ca="1" si="17"/>
        <v>SHIP REGION 6</v>
      </c>
    </row>
    <row r="83" spans="1:16" x14ac:dyDescent="0.35">
      <c r="A83" s="9">
        <f t="shared" si="18"/>
        <v>77</v>
      </c>
      <c r="B83" s="6">
        <f t="shared" si="18"/>
        <v>77</v>
      </c>
      <c r="C83" s="7" t="str">
        <f t="shared" ca="1" si="11"/>
        <v>CUSTID 43</v>
      </c>
      <c r="D83" s="7" t="str">
        <f ca="1">CONCATENATE(D$6," ",SUMIF('CUST AND PROD REFS'!$C$7:$C$206,'DATA GENERATOR'!$C83,'CUST AND PROD REFS'!D$7:D$206))</f>
        <v>CUSTTYPE 3</v>
      </c>
      <c r="E83" s="7" t="str">
        <f ca="1">CONCATENATE(E$6," ",SUMIF('CUST AND PROD REFS'!$C$7:$C$206,'DATA GENERATOR'!$C83,'CUST AND PROD REFS'!E$7:E$206))</f>
        <v>CUSTIND 1</v>
      </c>
      <c r="F83" s="7" t="str">
        <f ca="1">CONCATENATE(F$6," ",SUMIF('CUST AND PROD REFS'!$C$7:$C$206,'DATA GENERATOR'!$C83,'CUST AND PROD REFS'!F$7:F$206))</f>
        <v>REGION 6</v>
      </c>
      <c r="G83" s="6" t="str">
        <f t="shared" ca="1" si="12"/>
        <v>SALESMAN 2</v>
      </c>
      <c r="H83" s="6" t="str">
        <f t="shared" ca="1" si="13"/>
        <v>PRODID 11</v>
      </c>
      <c r="I83" s="6" t="str">
        <f ca="1">CONCATENATE(I$6," ",SUMIF('CUST AND PROD REFS'!$H$7:$H$26,'DATA GENERATOR'!$H83,'CUST AND PROD REFS'!I$7:I$26))</f>
        <v>PRODTYPE 1</v>
      </c>
      <c r="J83" s="6" t="str">
        <f ca="1">CONCATENATE(J$6," ",SUMIF('CUST AND PROD REFS'!$H$7:$H$26,'DATA GENERATOR'!$H83,'CUST AND PROD REFS'!J$7:J$26))</f>
        <v>PRODMKT 5</v>
      </c>
      <c r="K83" s="6">
        <f ca="1">SUMIF('CUST AND PROD REFS'!$H$7:$H$26,'DATA GENERATOR'!$H83,'CUST AND PROD REFS'!K$7:K$26)</f>
        <v>10318</v>
      </c>
      <c r="L83" s="6">
        <f ca="1">SUMIF('CUST AND PROD REFS'!$H$7:$H$26,'DATA GENERATOR'!$H83,'CUST AND PROD REFS'!L$7:L$26)</f>
        <v>6913.06</v>
      </c>
      <c r="M83" s="7">
        <f t="shared" ca="1" si="14"/>
        <v>4</v>
      </c>
      <c r="N83" s="23">
        <f t="shared" ca="1" si="15"/>
        <v>9389.380000000001</v>
      </c>
      <c r="O83" s="8">
        <f t="shared" ca="1" si="16"/>
        <v>37557.520000000004</v>
      </c>
      <c r="P83" s="40" t="str">
        <f t="shared" ca="1" si="17"/>
        <v>SHIP REGION 5</v>
      </c>
    </row>
    <row r="84" spans="1:16" x14ac:dyDescent="0.35">
      <c r="A84" s="9">
        <f t="shared" si="18"/>
        <v>78</v>
      </c>
      <c r="B84" s="6">
        <f t="shared" si="18"/>
        <v>78</v>
      </c>
      <c r="C84" s="7" t="str">
        <f t="shared" ca="1" si="11"/>
        <v>CUSTID 89</v>
      </c>
      <c r="D84" s="7" t="str">
        <f ca="1">CONCATENATE(D$6," ",SUMIF('CUST AND PROD REFS'!$C$7:$C$206,'DATA GENERATOR'!$C84,'CUST AND PROD REFS'!D$7:D$206))</f>
        <v>CUSTTYPE 5</v>
      </c>
      <c r="E84" s="7" t="str">
        <f ca="1">CONCATENATE(E$6," ",SUMIF('CUST AND PROD REFS'!$C$7:$C$206,'DATA GENERATOR'!$C84,'CUST AND PROD REFS'!E$7:E$206))</f>
        <v>CUSTIND 4</v>
      </c>
      <c r="F84" s="7" t="str">
        <f ca="1">CONCATENATE(F$6," ",SUMIF('CUST AND PROD REFS'!$C$7:$C$206,'DATA GENERATOR'!$C84,'CUST AND PROD REFS'!F$7:F$206))</f>
        <v>REGION 2</v>
      </c>
      <c r="G84" s="6" t="str">
        <f t="shared" ca="1" si="12"/>
        <v>SALESMAN 4</v>
      </c>
      <c r="H84" s="6" t="str">
        <f t="shared" ca="1" si="13"/>
        <v>PRODID 2</v>
      </c>
      <c r="I84" s="6" t="str">
        <f ca="1">CONCATENATE(I$6," ",SUMIF('CUST AND PROD REFS'!$H$7:$H$26,'DATA GENERATOR'!$H84,'CUST AND PROD REFS'!I$7:I$26))</f>
        <v>PRODTYPE 4</v>
      </c>
      <c r="J84" s="6" t="str">
        <f ca="1">CONCATENATE(J$6," ",SUMIF('CUST AND PROD REFS'!$H$7:$H$26,'DATA GENERATOR'!$H84,'CUST AND PROD REFS'!J$7:J$26))</f>
        <v>PRODMKT 6</v>
      </c>
      <c r="K84" s="6">
        <f ca="1">SUMIF('CUST AND PROD REFS'!$H$7:$H$26,'DATA GENERATOR'!$H84,'CUST AND PROD REFS'!K$7:K$26)</f>
        <v>5283</v>
      </c>
      <c r="L84" s="6">
        <f ca="1">SUMIF('CUST AND PROD REFS'!$H$7:$H$26,'DATA GENERATOR'!$H84,'CUST AND PROD REFS'!L$7:L$26)</f>
        <v>3169.8</v>
      </c>
      <c r="M84" s="7">
        <f t="shared" ca="1" si="14"/>
        <v>8</v>
      </c>
      <c r="N84" s="23">
        <f t="shared" ca="1" si="15"/>
        <v>5177.34</v>
      </c>
      <c r="O84" s="8">
        <f t="shared" ca="1" si="16"/>
        <v>41418.720000000001</v>
      </c>
      <c r="P84" s="40" t="str">
        <f t="shared" ca="1" si="17"/>
        <v>SHIP REGION 1</v>
      </c>
    </row>
    <row r="85" spans="1:16" x14ac:dyDescent="0.35">
      <c r="A85" s="9">
        <f t="shared" si="18"/>
        <v>79</v>
      </c>
      <c r="B85" s="6">
        <f t="shared" si="18"/>
        <v>79</v>
      </c>
      <c r="C85" s="7" t="str">
        <f t="shared" ca="1" si="11"/>
        <v>CUSTID 52</v>
      </c>
      <c r="D85" s="7" t="str">
        <f ca="1">CONCATENATE(D$6," ",SUMIF('CUST AND PROD REFS'!$C$7:$C$206,'DATA GENERATOR'!$C85,'CUST AND PROD REFS'!D$7:D$206))</f>
        <v>CUSTTYPE 2</v>
      </c>
      <c r="E85" s="7" t="str">
        <f ca="1">CONCATENATE(E$6," ",SUMIF('CUST AND PROD REFS'!$C$7:$C$206,'DATA GENERATOR'!$C85,'CUST AND PROD REFS'!E$7:E$206))</f>
        <v>CUSTIND 3</v>
      </c>
      <c r="F85" s="7" t="str">
        <f ca="1">CONCATENATE(F$6," ",SUMIF('CUST AND PROD REFS'!$C$7:$C$206,'DATA GENERATOR'!$C85,'CUST AND PROD REFS'!F$7:F$206))</f>
        <v>REGION 5</v>
      </c>
      <c r="G85" s="6" t="str">
        <f t="shared" ca="1" si="12"/>
        <v>SALESMAN 4</v>
      </c>
      <c r="H85" s="6" t="str">
        <f t="shared" ca="1" si="13"/>
        <v>PRODID 11</v>
      </c>
      <c r="I85" s="6" t="str">
        <f ca="1">CONCATENATE(I$6," ",SUMIF('CUST AND PROD REFS'!$H$7:$H$26,'DATA GENERATOR'!$H85,'CUST AND PROD REFS'!I$7:I$26))</f>
        <v>PRODTYPE 1</v>
      </c>
      <c r="J85" s="6" t="str">
        <f ca="1">CONCATENATE(J$6," ",SUMIF('CUST AND PROD REFS'!$H$7:$H$26,'DATA GENERATOR'!$H85,'CUST AND PROD REFS'!J$7:J$26))</f>
        <v>PRODMKT 5</v>
      </c>
      <c r="K85" s="6">
        <f ca="1">SUMIF('CUST AND PROD REFS'!$H$7:$H$26,'DATA GENERATOR'!$H85,'CUST AND PROD REFS'!K$7:K$26)</f>
        <v>10318</v>
      </c>
      <c r="L85" s="6">
        <f ca="1">SUMIF('CUST AND PROD REFS'!$H$7:$H$26,'DATA GENERATOR'!$H85,'CUST AND PROD REFS'!L$7:L$26)</f>
        <v>6913.06</v>
      </c>
      <c r="M85" s="7">
        <f t="shared" ca="1" si="14"/>
        <v>9</v>
      </c>
      <c r="N85" s="23">
        <f t="shared" ca="1" si="15"/>
        <v>10214.82</v>
      </c>
      <c r="O85" s="8">
        <f t="shared" ca="1" si="16"/>
        <v>91933.38</v>
      </c>
      <c r="P85" s="40" t="str">
        <f t="shared" ca="1" si="17"/>
        <v>SHIP REGION 6</v>
      </c>
    </row>
    <row r="86" spans="1:16" x14ac:dyDescent="0.35">
      <c r="A86" s="9">
        <f t="shared" si="18"/>
        <v>80</v>
      </c>
      <c r="B86" s="6">
        <f t="shared" si="18"/>
        <v>80</v>
      </c>
      <c r="C86" s="7" t="str">
        <f t="shared" ca="1" si="11"/>
        <v>CUSTID 10</v>
      </c>
      <c r="D86" s="7" t="str">
        <f ca="1">CONCATENATE(D$6," ",SUMIF('CUST AND PROD REFS'!$C$7:$C$206,'DATA GENERATOR'!$C86,'CUST AND PROD REFS'!D$7:D$206))</f>
        <v>CUSTTYPE 5</v>
      </c>
      <c r="E86" s="7" t="str">
        <f ca="1">CONCATENATE(E$6," ",SUMIF('CUST AND PROD REFS'!$C$7:$C$206,'DATA GENERATOR'!$C86,'CUST AND PROD REFS'!E$7:E$206))</f>
        <v>CUSTIND 2</v>
      </c>
      <c r="F86" s="7" t="str">
        <f ca="1">CONCATENATE(F$6," ",SUMIF('CUST AND PROD REFS'!$C$7:$C$206,'DATA GENERATOR'!$C86,'CUST AND PROD REFS'!F$7:F$206))</f>
        <v>REGION 6</v>
      </c>
      <c r="G86" s="6" t="str">
        <f t="shared" ca="1" si="12"/>
        <v>SALESMAN 2</v>
      </c>
      <c r="H86" s="6" t="str">
        <f t="shared" ca="1" si="13"/>
        <v>PRODID 11</v>
      </c>
      <c r="I86" s="6" t="str">
        <f ca="1">CONCATENATE(I$6," ",SUMIF('CUST AND PROD REFS'!$H$7:$H$26,'DATA GENERATOR'!$H86,'CUST AND PROD REFS'!I$7:I$26))</f>
        <v>PRODTYPE 1</v>
      </c>
      <c r="J86" s="6" t="str">
        <f ca="1">CONCATENATE(J$6," ",SUMIF('CUST AND PROD REFS'!$H$7:$H$26,'DATA GENERATOR'!$H86,'CUST AND PROD REFS'!J$7:J$26))</f>
        <v>PRODMKT 5</v>
      </c>
      <c r="K86" s="6">
        <f ca="1">SUMIF('CUST AND PROD REFS'!$H$7:$H$26,'DATA GENERATOR'!$H86,'CUST AND PROD REFS'!K$7:K$26)</f>
        <v>10318</v>
      </c>
      <c r="L86" s="6">
        <f ca="1">SUMIF('CUST AND PROD REFS'!$H$7:$H$26,'DATA GENERATOR'!$H86,'CUST AND PROD REFS'!L$7:L$26)</f>
        <v>6913.06</v>
      </c>
      <c r="M86" s="7">
        <f t="shared" ca="1" si="14"/>
        <v>8</v>
      </c>
      <c r="N86" s="23">
        <f t="shared" ca="1" si="15"/>
        <v>8873.48</v>
      </c>
      <c r="O86" s="8">
        <f t="shared" ca="1" si="16"/>
        <v>70987.839999999997</v>
      </c>
      <c r="P86" s="40" t="str">
        <f t="shared" ca="1" si="17"/>
        <v>SHIP REGION 5</v>
      </c>
    </row>
    <row r="87" spans="1:16" x14ac:dyDescent="0.35">
      <c r="A87" s="9">
        <f t="shared" si="18"/>
        <v>81</v>
      </c>
      <c r="B87" s="6">
        <f t="shared" si="18"/>
        <v>81</v>
      </c>
      <c r="C87" s="7" t="str">
        <f t="shared" ca="1" si="11"/>
        <v>CUSTID 166</v>
      </c>
      <c r="D87" s="7" t="str">
        <f ca="1">CONCATENATE(D$6," ",SUMIF('CUST AND PROD REFS'!$C$7:$C$206,'DATA GENERATOR'!$C87,'CUST AND PROD REFS'!D$7:D$206))</f>
        <v>CUSTTYPE 3</v>
      </c>
      <c r="E87" s="7" t="str">
        <f ca="1">CONCATENATE(E$6," ",SUMIF('CUST AND PROD REFS'!$C$7:$C$206,'DATA GENERATOR'!$C87,'CUST AND PROD REFS'!E$7:E$206))</f>
        <v>CUSTIND 2</v>
      </c>
      <c r="F87" s="7" t="str">
        <f ca="1">CONCATENATE(F$6," ",SUMIF('CUST AND PROD REFS'!$C$7:$C$206,'DATA GENERATOR'!$C87,'CUST AND PROD REFS'!F$7:F$206))</f>
        <v>REGION 3</v>
      </c>
      <c r="G87" s="6" t="str">
        <f t="shared" ca="1" si="12"/>
        <v>SALESMAN 3</v>
      </c>
      <c r="H87" s="6" t="str">
        <f t="shared" ca="1" si="13"/>
        <v>PRODID 10</v>
      </c>
      <c r="I87" s="6" t="str">
        <f ca="1">CONCATENATE(I$6," ",SUMIF('CUST AND PROD REFS'!$H$7:$H$26,'DATA GENERATOR'!$H87,'CUST AND PROD REFS'!I$7:I$26))</f>
        <v>PRODTYPE 3</v>
      </c>
      <c r="J87" s="6" t="str">
        <f ca="1">CONCATENATE(J$6," ",SUMIF('CUST AND PROD REFS'!$H$7:$H$26,'DATA GENERATOR'!$H87,'CUST AND PROD REFS'!J$7:J$26))</f>
        <v>PRODMKT 3</v>
      </c>
      <c r="K87" s="6">
        <f ca="1">SUMIF('CUST AND PROD REFS'!$H$7:$H$26,'DATA GENERATOR'!$H87,'CUST AND PROD REFS'!K$7:K$26)</f>
        <v>21715</v>
      </c>
      <c r="L87" s="6">
        <f ca="1">SUMIF('CUST AND PROD REFS'!$H$7:$H$26,'DATA GENERATOR'!$H87,'CUST AND PROD REFS'!L$7:L$26)</f>
        <v>14549.05</v>
      </c>
      <c r="M87" s="7">
        <f t="shared" ca="1" si="14"/>
        <v>1</v>
      </c>
      <c r="N87" s="23">
        <f t="shared" ca="1" si="15"/>
        <v>18457.75</v>
      </c>
      <c r="O87" s="8">
        <f t="shared" ca="1" si="16"/>
        <v>18457.75</v>
      </c>
      <c r="P87" s="40" t="str">
        <f t="shared" ca="1" si="17"/>
        <v>SHIP REGION 2</v>
      </c>
    </row>
    <row r="88" spans="1:16" x14ac:dyDescent="0.35">
      <c r="A88" s="9">
        <f t="shared" si="18"/>
        <v>82</v>
      </c>
      <c r="B88" s="6">
        <f t="shared" si="18"/>
        <v>82</v>
      </c>
      <c r="C88" s="7" t="str">
        <f t="shared" ca="1" si="11"/>
        <v>CUSTID 180</v>
      </c>
      <c r="D88" s="7" t="str">
        <f ca="1">CONCATENATE(D$6," ",SUMIF('CUST AND PROD REFS'!$C$7:$C$206,'DATA GENERATOR'!$C88,'CUST AND PROD REFS'!D$7:D$206))</f>
        <v>CUSTTYPE 3</v>
      </c>
      <c r="E88" s="7" t="str">
        <f ca="1">CONCATENATE(E$6," ",SUMIF('CUST AND PROD REFS'!$C$7:$C$206,'DATA GENERATOR'!$C88,'CUST AND PROD REFS'!E$7:E$206))</f>
        <v>CUSTIND 1</v>
      </c>
      <c r="F88" s="7" t="str">
        <f ca="1">CONCATENATE(F$6," ",SUMIF('CUST AND PROD REFS'!$C$7:$C$206,'DATA GENERATOR'!$C88,'CUST AND PROD REFS'!F$7:F$206))</f>
        <v>REGION 7</v>
      </c>
      <c r="G88" s="6" t="str">
        <f t="shared" ca="1" si="12"/>
        <v>SALESMAN 2</v>
      </c>
      <c r="H88" s="6" t="str">
        <f t="shared" ca="1" si="13"/>
        <v>PRODID 16</v>
      </c>
      <c r="I88" s="6" t="str">
        <f ca="1">CONCATENATE(I$6," ",SUMIF('CUST AND PROD REFS'!$H$7:$H$26,'DATA GENERATOR'!$H88,'CUST AND PROD REFS'!I$7:I$26))</f>
        <v>PRODTYPE 4</v>
      </c>
      <c r="J88" s="6" t="str">
        <f ca="1">CONCATENATE(J$6," ",SUMIF('CUST AND PROD REFS'!$H$7:$H$26,'DATA GENERATOR'!$H88,'CUST AND PROD REFS'!J$7:J$26))</f>
        <v>PRODMKT 6</v>
      </c>
      <c r="K88" s="6">
        <f ca="1">SUMIF('CUST AND PROD REFS'!$H$7:$H$26,'DATA GENERATOR'!$H88,'CUST AND PROD REFS'!K$7:K$26)</f>
        <v>13342</v>
      </c>
      <c r="L88" s="6">
        <f ca="1">SUMIF('CUST AND PROD REFS'!$H$7:$H$26,'DATA GENERATOR'!$H88,'CUST AND PROD REFS'!L$7:L$26)</f>
        <v>7738.36</v>
      </c>
      <c r="M88" s="7">
        <f t="shared" ca="1" si="14"/>
        <v>1</v>
      </c>
      <c r="N88" s="23">
        <f t="shared" ca="1" si="15"/>
        <v>12408.06</v>
      </c>
      <c r="O88" s="8">
        <f t="shared" ca="1" si="16"/>
        <v>12408.06</v>
      </c>
      <c r="P88" s="40" t="str">
        <f t="shared" ca="1" si="17"/>
        <v>SHIP REGION 2</v>
      </c>
    </row>
    <row r="89" spans="1:16" x14ac:dyDescent="0.35">
      <c r="A89" s="9">
        <f t="shared" ref="A89:B104" si="19">A88+1</f>
        <v>83</v>
      </c>
      <c r="B89" s="6">
        <f t="shared" si="19"/>
        <v>83</v>
      </c>
      <c r="C89" s="7" t="str">
        <f t="shared" ca="1" si="11"/>
        <v>CUSTID 165</v>
      </c>
      <c r="D89" s="7" t="str">
        <f ca="1">CONCATENATE(D$6," ",SUMIF('CUST AND PROD REFS'!$C$7:$C$206,'DATA GENERATOR'!$C89,'CUST AND PROD REFS'!D$7:D$206))</f>
        <v>CUSTTYPE 5</v>
      </c>
      <c r="E89" s="7" t="str">
        <f ca="1">CONCATENATE(E$6," ",SUMIF('CUST AND PROD REFS'!$C$7:$C$206,'DATA GENERATOR'!$C89,'CUST AND PROD REFS'!E$7:E$206))</f>
        <v>CUSTIND 1</v>
      </c>
      <c r="F89" s="7" t="str">
        <f ca="1">CONCATENATE(F$6," ",SUMIF('CUST AND PROD REFS'!$C$7:$C$206,'DATA GENERATOR'!$C89,'CUST AND PROD REFS'!F$7:F$206))</f>
        <v>REGION 4</v>
      </c>
      <c r="G89" s="6" t="str">
        <f t="shared" ca="1" si="12"/>
        <v>SALESMAN 1</v>
      </c>
      <c r="H89" s="6" t="str">
        <f t="shared" ca="1" si="13"/>
        <v>PRODID 2</v>
      </c>
      <c r="I89" s="6" t="str">
        <f ca="1">CONCATENATE(I$6," ",SUMIF('CUST AND PROD REFS'!$H$7:$H$26,'DATA GENERATOR'!$H89,'CUST AND PROD REFS'!I$7:I$26))</f>
        <v>PRODTYPE 4</v>
      </c>
      <c r="J89" s="6" t="str">
        <f ca="1">CONCATENATE(J$6," ",SUMIF('CUST AND PROD REFS'!$H$7:$H$26,'DATA GENERATOR'!$H89,'CUST AND PROD REFS'!J$7:J$26))</f>
        <v>PRODMKT 6</v>
      </c>
      <c r="K89" s="6">
        <f ca="1">SUMIF('CUST AND PROD REFS'!$H$7:$H$26,'DATA GENERATOR'!$H89,'CUST AND PROD REFS'!K$7:K$26)</f>
        <v>5283</v>
      </c>
      <c r="L89" s="6">
        <f ca="1">SUMIF('CUST AND PROD REFS'!$H$7:$H$26,'DATA GENERATOR'!$H89,'CUST AND PROD REFS'!L$7:L$26)</f>
        <v>3169.8</v>
      </c>
      <c r="M89" s="7">
        <f t="shared" ca="1" si="14"/>
        <v>6</v>
      </c>
      <c r="N89" s="23">
        <f t="shared" ca="1" si="15"/>
        <v>5177.34</v>
      </c>
      <c r="O89" s="8">
        <f t="shared" ca="1" si="16"/>
        <v>31064.04</v>
      </c>
      <c r="P89" s="40" t="str">
        <f t="shared" ca="1" si="17"/>
        <v>SHIP REGION 6</v>
      </c>
    </row>
    <row r="90" spans="1:16" x14ac:dyDescent="0.35">
      <c r="A90" s="9">
        <f t="shared" si="19"/>
        <v>84</v>
      </c>
      <c r="B90" s="6">
        <f t="shared" si="19"/>
        <v>84</v>
      </c>
      <c r="C90" s="7" t="str">
        <f t="shared" ca="1" si="11"/>
        <v>CUSTID 88</v>
      </c>
      <c r="D90" s="7" t="str">
        <f ca="1">CONCATENATE(D$6," ",SUMIF('CUST AND PROD REFS'!$C$7:$C$206,'DATA GENERATOR'!$C90,'CUST AND PROD REFS'!D$7:D$206))</f>
        <v>CUSTTYPE 5</v>
      </c>
      <c r="E90" s="7" t="str">
        <f ca="1">CONCATENATE(E$6," ",SUMIF('CUST AND PROD REFS'!$C$7:$C$206,'DATA GENERATOR'!$C90,'CUST AND PROD REFS'!E$7:E$206))</f>
        <v>CUSTIND 4</v>
      </c>
      <c r="F90" s="7" t="str">
        <f ca="1">CONCATENATE(F$6," ",SUMIF('CUST AND PROD REFS'!$C$7:$C$206,'DATA GENERATOR'!$C90,'CUST AND PROD REFS'!F$7:F$206))</f>
        <v>REGION 5</v>
      </c>
      <c r="G90" s="6" t="str">
        <f t="shared" ca="1" si="12"/>
        <v>SALESMAN 4</v>
      </c>
      <c r="H90" s="6" t="str">
        <f t="shared" ca="1" si="13"/>
        <v>PRODID 13</v>
      </c>
      <c r="I90" s="6" t="str">
        <f ca="1">CONCATENATE(I$6," ",SUMIF('CUST AND PROD REFS'!$H$7:$H$26,'DATA GENERATOR'!$H90,'CUST AND PROD REFS'!I$7:I$26))</f>
        <v>PRODTYPE 4</v>
      </c>
      <c r="J90" s="6" t="str">
        <f ca="1">CONCATENATE(J$6," ",SUMIF('CUST AND PROD REFS'!$H$7:$H$26,'DATA GENERATOR'!$H90,'CUST AND PROD REFS'!J$7:J$26))</f>
        <v>PRODMKT 4</v>
      </c>
      <c r="K90" s="6">
        <f ca="1">SUMIF('CUST AND PROD REFS'!$H$7:$H$26,'DATA GENERATOR'!$H90,'CUST AND PROD REFS'!K$7:K$26)</f>
        <v>12711</v>
      </c>
      <c r="L90" s="6">
        <f ca="1">SUMIF('CUST AND PROD REFS'!$H$7:$H$26,'DATA GENERATOR'!$H90,'CUST AND PROD REFS'!L$7:L$26)</f>
        <v>7245.27</v>
      </c>
      <c r="M90" s="7">
        <f t="shared" ca="1" si="14"/>
        <v>5</v>
      </c>
      <c r="N90" s="23">
        <f t="shared" ca="1" si="15"/>
        <v>11058.57</v>
      </c>
      <c r="O90" s="8">
        <f t="shared" ca="1" si="16"/>
        <v>55292.85</v>
      </c>
      <c r="P90" s="40" t="str">
        <f t="shared" ca="1" si="17"/>
        <v>SHIP REGION 3</v>
      </c>
    </row>
    <row r="91" spans="1:16" x14ac:dyDescent="0.35">
      <c r="A91" s="9">
        <f t="shared" si="19"/>
        <v>85</v>
      </c>
      <c r="B91" s="6">
        <f t="shared" si="19"/>
        <v>85</v>
      </c>
      <c r="C91" s="7" t="str">
        <f t="shared" ca="1" si="11"/>
        <v>CUSTID 69</v>
      </c>
      <c r="D91" s="7" t="str">
        <f ca="1">CONCATENATE(D$6," ",SUMIF('CUST AND PROD REFS'!$C$7:$C$206,'DATA GENERATOR'!$C91,'CUST AND PROD REFS'!D$7:D$206))</f>
        <v>CUSTTYPE 4</v>
      </c>
      <c r="E91" s="7" t="str">
        <f ca="1">CONCATENATE(E$6," ",SUMIF('CUST AND PROD REFS'!$C$7:$C$206,'DATA GENERATOR'!$C91,'CUST AND PROD REFS'!E$7:E$206))</f>
        <v>CUSTIND 2</v>
      </c>
      <c r="F91" s="7" t="str">
        <f ca="1">CONCATENATE(F$6," ",SUMIF('CUST AND PROD REFS'!$C$7:$C$206,'DATA GENERATOR'!$C91,'CUST AND PROD REFS'!F$7:F$206))</f>
        <v>REGION 4</v>
      </c>
      <c r="G91" s="6" t="str">
        <f t="shared" ca="1" si="12"/>
        <v>SALESMAN 1</v>
      </c>
      <c r="H91" s="6" t="str">
        <f t="shared" ca="1" si="13"/>
        <v>PRODID 5</v>
      </c>
      <c r="I91" s="6" t="str">
        <f ca="1">CONCATENATE(I$6," ",SUMIF('CUST AND PROD REFS'!$H$7:$H$26,'DATA GENERATOR'!$H91,'CUST AND PROD REFS'!I$7:I$26))</f>
        <v>PRODTYPE 3</v>
      </c>
      <c r="J91" s="6" t="str">
        <f ca="1">CONCATENATE(J$6," ",SUMIF('CUST AND PROD REFS'!$H$7:$H$26,'DATA GENERATOR'!$H91,'CUST AND PROD REFS'!J$7:J$26))</f>
        <v>PRODMKT 3</v>
      </c>
      <c r="K91" s="6">
        <f ca="1">SUMIF('CUST AND PROD REFS'!$H$7:$H$26,'DATA GENERATOR'!$H91,'CUST AND PROD REFS'!K$7:K$26)</f>
        <v>21215</v>
      </c>
      <c r="L91" s="6">
        <f ca="1">SUMIF('CUST AND PROD REFS'!$H$7:$H$26,'DATA GENERATOR'!$H91,'CUST AND PROD REFS'!L$7:L$26)</f>
        <v>14001.9</v>
      </c>
      <c r="M91" s="7">
        <f t="shared" ca="1" si="14"/>
        <v>2</v>
      </c>
      <c r="N91" s="23">
        <f t="shared" ca="1" si="15"/>
        <v>20154.25</v>
      </c>
      <c r="O91" s="8">
        <f t="shared" ca="1" si="16"/>
        <v>40308.5</v>
      </c>
      <c r="P91" s="40" t="str">
        <f t="shared" ca="1" si="17"/>
        <v>SHIP REGION 3</v>
      </c>
    </row>
    <row r="92" spans="1:16" x14ac:dyDescent="0.35">
      <c r="A92" s="9">
        <f t="shared" si="19"/>
        <v>86</v>
      </c>
      <c r="B92" s="6">
        <f t="shared" si="19"/>
        <v>86</v>
      </c>
      <c r="C92" s="7" t="str">
        <f t="shared" ca="1" si="11"/>
        <v>CUSTID 130</v>
      </c>
      <c r="D92" s="7" t="str">
        <f ca="1">CONCATENATE(D$6," ",SUMIF('CUST AND PROD REFS'!$C$7:$C$206,'DATA GENERATOR'!$C92,'CUST AND PROD REFS'!D$7:D$206))</f>
        <v>CUSTTYPE 4</v>
      </c>
      <c r="E92" s="7" t="str">
        <f ca="1">CONCATENATE(E$6," ",SUMIF('CUST AND PROD REFS'!$C$7:$C$206,'DATA GENERATOR'!$C92,'CUST AND PROD REFS'!E$7:E$206))</f>
        <v>CUSTIND 4</v>
      </c>
      <c r="F92" s="7" t="str">
        <f ca="1">CONCATENATE(F$6," ",SUMIF('CUST AND PROD REFS'!$C$7:$C$206,'DATA GENERATOR'!$C92,'CUST AND PROD REFS'!F$7:F$206))</f>
        <v>REGION 1</v>
      </c>
      <c r="G92" s="6" t="str">
        <f t="shared" ca="1" si="12"/>
        <v>SALESMAN 3</v>
      </c>
      <c r="H92" s="6" t="str">
        <f t="shared" ca="1" si="13"/>
        <v>PRODID 8</v>
      </c>
      <c r="I92" s="6" t="str">
        <f ca="1">CONCATENATE(I$6," ",SUMIF('CUST AND PROD REFS'!$H$7:$H$26,'DATA GENERATOR'!$H92,'CUST AND PROD REFS'!I$7:I$26))</f>
        <v>PRODTYPE 1</v>
      </c>
      <c r="J92" s="6" t="str">
        <f ca="1">CONCATENATE(J$6," ",SUMIF('CUST AND PROD REFS'!$H$7:$H$26,'DATA GENERATOR'!$H92,'CUST AND PROD REFS'!J$7:J$26))</f>
        <v>PRODMKT 7</v>
      </c>
      <c r="K92" s="6">
        <f ca="1">SUMIF('CUST AND PROD REFS'!$H$7:$H$26,'DATA GENERATOR'!$H92,'CUST AND PROD REFS'!K$7:K$26)</f>
        <v>9424</v>
      </c>
      <c r="L92" s="6">
        <f ca="1">SUMIF('CUST AND PROD REFS'!$H$7:$H$26,'DATA GENERATOR'!$H92,'CUST AND PROD REFS'!L$7:L$26)</f>
        <v>6031.36</v>
      </c>
      <c r="M92" s="7">
        <f t="shared" ca="1" si="14"/>
        <v>2</v>
      </c>
      <c r="N92" s="23">
        <f t="shared" ca="1" si="15"/>
        <v>8387.36</v>
      </c>
      <c r="O92" s="8">
        <f t="shared" ca="1" si="16"/>
        <v>16774.72</v>
      </c>
      <c r="P92" s="40" t="str">
        <f t="shared" ca="1" si="17"/>
        <v>SHIP REGION 7</v>
      </c>
    </row>
    <row r="93" spans="1:16" x14ac:dyDescent="0.35">
      <c r="A93" s="9">
        <f t="shared" si="19"/>
        <v>87</v>
      </c>
      <c r="B93" s="6">
        <f t="shared" si="19"/>
        <v>87</v>
      </c>
      <c r="C93" s="7" t="str">
        <f t="shared" ca="1" si="11"/>
        <v>CUSTID 112</v>
      </c>
      <c r="D93" s="7" t="str">
        <f ca="1">CONCATENATE(D$6," ",SUMIF('CUST AND PROD REFS'!$C$7:$C$206,'DATA GENERATOR'!$C93,'CUST AND PROD REFS'!D$7:D$206))</f>
        <v>CUSTTYPE 4</v>
      </c>
      <c r="E93" s="7" t="str">
        <f ca="1">CONCATENATE(E$6," ",SUMIF('CUST AND PROD REFS'!$C$7:$C$206,'DATA GENERATOR'!$C93,'CUST AND PROD REFS'!E$7:E$206))</f>
        <v>CUSTIND 1</v>
      </c>
      <c r="F93" s="7" t="str">
        <f ca="1">CONCATENATE(F$6," ",SUMIF('CUST AND PROD REFS'!$C$7:$C$206,'DATA GENERATOR'!$C93,'CUST AND PROD REFS'!F$7:F$206))</f>
        <v>REGION 8</v>
      </c>
      <c r="G93" s="6" t="str">
        <f t="shared" ca="1" si="12"/>
        <v>SALESMAN 4</v>
      </c>
      <c r="H93" s="6" t="str">
        <f t="shared" ca="1" si="13"/>
        <v>PRODID 11</v>
      </c>
      <c r="I93" s="6" t="str">
        <f ca="1">CONCATENATE(I$6," ",SUMIF('CUST AND PROD REFS'!$H$7:$H$26,'DATA GENERATOR'!$H93,'CUST AND PROD REFS'!I$7:I$26))</f>
        <v>PRODTYPE 1</v>
      </c>
      <c r="J93" s="6" t="str">
        <f ca="1">CONCATENATE(J$6," ",SUMIF('CUST AND PROD REFS'!$H$7:$H$26,'DATA GENERATOR'!$H93,'CUST AND PROD REFS'!J$7:J$26))</f>
        <v>PRODMKT 5</v>
      </c>
      <c r="K93" s="6">
        <f ca="1">SUMIF('CUST AND PROD REFS'!$H$7:$H$26,'DATA GENERATOR'!$H93,'CUST AND PROD REFS'!K$7:K$26)</f>
        <v>10318</v>
      </c>
      <c r="L93" s="6">
        <f ca="1">SUMIF('CUST AND PROD REFS'!$H$7:$H$26,'DATA GENERATOR'!$H93,'CUST AND PROD REFS'!L$7:L$26)</f>
        <v>6913.06</v>
      </c>
      <c r="M93" s="7">
        <f t="shared" ca="1" si="14"/>
        <v>6</v>
      </c>
      <c r="N93" s="23">
        <f t="shared" ca="1" si="15"/>
        <v>9492.5600000000013</v>
      </c>
      <c r="O93" s="8">
        <f t="shared" ca="1" si="16"/>
        <v>56955.360000000008</v>
      </c>
      <c r="P93" s="40" t="str">
        <f t="shared" ca="1" si="17"/>
        <v>SHIP REGION 7</v>
      </c>
    </row>
    <row r="94" spans="1:16" x14ac:dyDescent="0.35">
      <c r="A94" s="9">
        <f t="shared" si="19"/>
        <v>88</v>
      </c>
      <c r="B94" s="6">
        <f t="shared" si="19"/>
        <v>88</v>
      </c>
      <c r="C94" s="7" t="str">
        <f t="shared" ca="1" si="11"/>
        <v>CUSTID 15</v>
      </c>
      <c r="D94" s="7" t="str">
        <f ca="1">CONCATENATE(D$6," ",SUMIF('CUST AND PROD REFS'!$C$7:$C$206,'DATA GENERATOR'!$C94,'CUST AND PROD REFS'!D$7:D$206))</f>
        <v>CUSTTYPE 3</v>
      </c>
      <c r="E94" s="7" t="str">
        <f ca="1">CONCATENATE(E$6," ",SUMIF('CUST AND PROD REFS'!$C$7:$C$206,'DATA GENERATOR'!$C94,'CUST AND PROD REFS'!E$7:E$206))</f>
        <v>CUSTIND 3</v>
      </c>
      <c r="F94" s="7" t="str">
        <f ca="1">CONCATENATE(F$6," ",SUMIF('CUST AND PROD REFS'!$C$7:$C$206,'DATA GENERATOR'!$C94,'CUST AND PROD REFS'!F$7:F$206))</f>
        <v>REGION 2</v>
      </c>
      <c r="G94" s="6" t="str">
        <f t="shared" ca="1" si="12"/>
        <v>SALESMAN 2</v>
      </c>
      <c r="H94" s="6" t="str">
        <f t="shared" ca="1" si="13"/>
        <v>PRODID 7</v>
      </c>
      <c r="I94" s="6" t="str">
        <f ca="1">CONCATENATE(I$6," ",SUMIF('CUST AND PROD REFS'!$H$7:$H$26,'DATA GENERATOR'!$H94,'CUST AND PROD REFS'!I$7:I$26))</f>
        <v>PRODTYPE 4</v>
      </c>
      <c r="J94" s="6" t="str">
        <f ca="1">CONCATENATE(J$6," ",SUMIF('CUST AND PROD REFS'!$H$7:$H$26,'DATA GENERATOR'!$H94,'CUST AND PROD REFS'!J$7:J$26))</f>
        <v>PRODMKT 2</v>
      </c>
      <c r="K94" s="6">
        <f ca="1">SUMIF('CUST AND PROD REFS'!$H$7:$H$26,'DATA GENERATOR'!$H94,'CUST AND PROD REFS'!K$7:K$26)</f>
        <v>19973</v>
      </c>
      <c r="L94" s="6">
        <f ca="1">SUMIF('CUST AND PROD REFS'!$H$7:$H$26,'DATA GENERATOR'!$H94,'CUST AND PROD REFS'!L$7:L$26)</f>
        <v>10985.15</v>
      </c>
      <c r="M94" s="7">
        <f t="shared" ca="1" si="14"/>
        <v>4</v>
      </c>
      <c r="N94" s="23">
        <f t="shared" ca="1" si="15"/>
        <v>19573.54</v>
      </c>
      <c r="O94" s="8">
        <f t="shared" ca="1" si="16"/>
        <v>78294.16</v>
      </c>
      <c r="P94" s="40" t="str">
        <f t="shared" ca="1" si="17"/>
        <v>SHIP REGION 2</v>
      </c>
    </row>
    <row r="95" spans="1:16" x14ac:dyDescent="0.35">
      <c r="A95" s="9">
        <f t="shared" si="19"/>
        <v>89</v>
      </c>
      <c r="B95" s="6">
        <f t="shared" si="19"/>
        <v>89</v>
      </c>
      <c r="C95" s="7" t="str">
        <f t="shared" ca="1" si="11"/>
        <v>CUSTID 18</v>
      </c>
      <c r="D95" s="7" t="str">
        <f ca="1">CONCATENATE(D$6," ",SUMIF('CUST AND PROD REFS'!$C$7:$C$206,'DATA GENERATOR'!$C95,'CUST AND PROD REFS'!D$7:D$206))</f>
        <v>CUSTTYPE 4</v>
      </c>
      <c r="E95" s="7" t="str">
        <f ca="1">CONCATENATE(E$6," ",SUMIF('CUST AND PROD REFS'!$C$7:$C$206,'DATA GENERATOR'!$C95,'CUST AND PROD REFS'!E$7:E$206))</f>
        <v>CUSTIND 4</v>
      </c>
      <c r="F95" s="7" t="str">
        <f ca="1">CONCATENATE(F$6," ",SUMIF('CUST AND PROD REFS'!$C$7:$C$206,'DATA GENERATOR'!$C95,'CUST AND PROD REFS'!F$7:F$206))</f>
        <v>REGION 4</v>
      </c>
      <c r="G95" s="6" t="str">
        <f t="shared" ca="1" si="12"/>
        <v>SALESMAN 2</v>
      </c>
      <c r="H95" s="6" t="str">
        <f t="shared" ca="1" si="13"/>
        <v>PRODID 15</v>
      </c>
      <c r="I95" s="6" t="str">
        <f ca="1">CONCATENATE(I$6," ",SUMIF('CUST AND PROD REFS'!$H$7:$H$26,'DATA GENERATOR'!$H95,'CUST AND PROD REFS'!I$7:I$26))</f>
        <v>PRODTYPE 3</v>
      </c>
      <c r="J95" s="6" t="str">
        <f ca="1">CONCATENATE(J$6," ",SUMIF('CUST AND PROD REFS'!$H$7:$H$26,'DATA GENERATOR'!$H95,'CUST AND PROD REFS'!J$7:J$26))</f>
        <v>PRODMKT 3</v>
      </c>
      <c r="K95" s="6">
        <f ca="1">SUMIF('CUST AND PROD REFS'!$H$7:$H$26,'DATA GENERATOR'!$H95,'CUST AND PROD REFS'!K$7:K$26)</f>
        <v>1965</v>
      </c>
      <c r="L95" s="6">
        <f ca="1">SUMIF('CUST AND PROD REFS'!$H$7:$H$26,'DATA GENERATOR'!$H95,'CUST AND PROD REFS'!L$7:L$26)</f>
        <v>1257.5999999999999</v>
      </c>
      <c r="M95" s="7">
        <f t="shared" ca="1" si="14"/>
        <v>8</v>
      </c>
      <c r="N95" s="23">
        <f t="shared" ca="1" si="15"/>
        <v>1748.8500000000001</v>
      </c>
      <c r="O95" s="8">
        <f t="shared" ca="1" si="16"/>
        <v>13990.800000000001</v>
      </c>
      <c r="P95" s="40" t="str">
        <f t="shared" ca="1" si="17"/>
        <v>SHIP REGION 1</v>
      </c>
    </row>
    <row r="96" spans="1:16" x14ac:dyDescent="0.35">
      <c r="A96" s="9">
        <f t="shared" si="19"/>
        <v>90</v>
      </c>
      <c r="B96" s="6">
        <f t="shared" si="19"/>
        <v>90</v>
      </c>
      <c r="C96" s="7" t="str">
        <f t="shared" ca="1" si="11"/>
        <v>CUSTID 24</v>
      </c>
      <c r="D96" s="7" t="str">
        <f ca="1">CONCATENATE(D$6," ",SUMIF('CUST AND PROD REFS'!$C$7:$C$206,'DATA GENERATOR'!$C96,'CUST AND PROD REFS'!D$7:D$206))</f>
        <v>CUSTTYPE 2</v>
      </c>
      <c r="E96" s="7" t="str">
        <f ca="1">CONCATENATE(E$6," ",SUMIF('CUST AND PROD REFS'!$C$7:$C$206,'DATA GENERATOR'!$C96,'CUST AND PROD REFS'!E$7:E$206))</f>
        <v>CUSTIND 5</v>
      </c>
      <c r="F96" s="7" t="str">
        <f ca="1">CONCATENATE(F$6," ",SUMIF('CUST AND PROD REFS'!$C$7:$C$206,'DATA GENERATOR'!$C96,'CUST AND PROD REFS'!F$7:F$206))</f>
        <v>REGION 8</v>
      </c>
      <c r="G96" s="6" t="str">
        <f t="shared" ca="1" si="12"/>
        <v>SALESMAN 2</v>
      </c>
      <c r="H96" s="6" t="str">
        <f t="shared" ca="1" si="13"/>
        <v>PRODID 17</v>
      </c>
      <c r="I96" s="6" t="str">
        <f ca="1">CONCATENATE(I$6," ",SUMIF('CUST AND PROD REFS'!$H$7:$H$26,'DATA GENERATOR'!$H96,'CUST AND PROD REFS'!I$7:I$26))</f>
        <v>PRODTYPE 3</v>
      </c>
      <c r="J96" s="6" t="str">
        <f ca="1">CONCATENATE(J$6," ",SUMIF('CUST AND PROD REFS'!$H$7:$H$26,'DATA GENERATOR'!$H96,'CUST AND PROD REFS'!J$7:J$26))</f>
        <v>PRODMKT 7</v>
      </c>
      <c r="K96" s="6">
        <f ca="1">SUMIF('CUST AND PROD REFS'!$H$7:$H$26,'DATA GENERATOR'!$H96,'CUST AND PROD REFS'!K$7:K$26)</f>
        <v>8017</v>
      </c>
      <c r="L96" s="6">
        <f ca="1">SUMIF('CUST AND PROD REFS'!$H$7:$H$26,'DATA GENERATOR'!$H96,'CUST AND PROD REFS'!L$7:L$26)</f>
        <v>4569.6899999999996</v>
      </c>
      <c r="M96" s="7">
        <f t="shared" ca="1" si="14"/>
        <v>4</v>
      </c>
      <c r="N96" s="23">
        <f t="shared" ca="1" si="15"/>
        <v>7215.3</v>
      </c>
      <c r="O96" s="8">
        <f t="shared" ca="1" si="16"/>
        <v>28861.200000000001</v>
      </c>
      <c r="P96" s="40" t="str">
        <f t="shared" ca="1" si="17"/>
        <v>SHIP REGION 6</v>
      </c>
    </row>
    <row r="97" spans="1:16" x14ac:dyDescent="0.35">
      <c r="A97" s="9">
        <f t="shared" si="19"/>
        <v>91</v>
      </c>
      <c r="B97" s="6">
        <f t="shared" si="19"/>
        <v>91</v>
      </c>
      <c r="C97" s="7" t="str">
        <f t="shared" ca="1" si="11"/>
        <v>CUSTID 62</v>
      </c>
      <c r="D97" s="7" t="str">
        <f ca="1">CONCATENATE(D$6," ",SUMIF('CUST AND PROD REFS'!$C$7:$C$206,'DATA GENERATOR'!$C97,'CUST AND PROD REFS'!D$7:D$206))</f>
        <v>CUSTTYPE 5</v>
      </c>
      <c r="E97" s="7" t="str">
        <f ca="1">CONCATENATE(E$6," ",SUMIF('CUST AND PROD REFS'!$C$7:$C$206,'DATA GENERATOR'!$C97,'CUST AND PROD REFS'!E$7:E$206))</f>
        <v>CUSTIND 3</v>
      </c>
      <c r="F97" s="7" t="str">
        <f ca="1">CONCATENATE(F$6," ",SUMIF('CUST AND PROD REFS'!$C$7:$C$206,'DATA GENERATOR'!$C97,'CUST AND PROD REFS'!F$7:F$206))</f>
        <v>REGION 4</v>
      </c>
      <c r="G97" s="6" t="str">
        <f t="shared" ca="1" si="12"/>
        <v>SALESMAN 1</v>
      </c>
      <c r="H97" s="6" t="str">
        <f t="shared" ca="1" si="13"/>
        <v>PRODID 7</v>
      </c>
      <c r="I97" s="6" t="str">
        <f ca="1">CONCATENATE(I$6," ",SUMIF('CUST AND PROD REFS'!$H$7:$H$26,'DATA GENERATOR'!$H97,'CUST AND PROD REFS'!I$7:I$26))</f>
        <v>PRODTYPE 4</v>
      </c>
      <c r="J97" s="6" t="str">
        <f ca="1">CONCATENATE(J$6," ",SUMIF('CUST AND PROD REFS'!$H$7:$H$26,'DATA GENERATOR'!$H97,'CUST AND PROD REFS'!J$7:J$26))</f>
        <v>PRODMKT 2</v>
      </c>
      <c r="K97" s="6">
        <f ca="1">SUMIF('CUST AND PROD REFS'!$H$7:$H$26,'DATA GENERATOR'!$H97,'CUST AND PROD REFS'!K$7:K$26)</f>
        <v>19973</v>
      </c>
      <c r="L97" s="6">
        <f ca="1">SUMIF('CUST AND PROD REFS'!$H$7:$H$26,'DATA GENERATOR'!$H97,'CUST AND PROD REFS'!L$7:L$26)</f>
        <v>10985.15</v>
      </c>
      <c r="M97" s="7">
        <f t="shared" ca="1" si="14"/>
        <v>8</v>
      </c>
      <c r="N97" s="23">
        <f t="shared" ca="1" si="15"/>
        <v>18974.349999999999</v>
      </c>
      <c r="O97" s="8">
        <f t="shared" ca="1" si="16"/>
        <v>151794.79999999999</v>
      </c>
      <c r="P97" s="40" t="str">
        <f t="shared" ca="1" si="17"/>
        <v>SHIP REGION 6</v>
      </c>
    </row>
    <row r="98" spans="1:16" x14ac:dyDescent="0.35">
      <c r="A98" s="9">
        <f t="shared" si="19"/>
        <v>92</v>
      </c>
      <c r="B98" s="6">
        <f t="shared" si="19"/>
        <v>92</v>
      </c>
      <c r="C98" s="7" t="str">
        <f t="shared" ca="1" si="11"/>
        <v>CUSTID 99</v>
      </c>
      <c r="D98" s="7" t="str">
        <f ca="1">CONCATENATE(D$6," ",SUMIF('CUST AND PROD REFS'!$C$7:$C$206,'DATA GENERATOR'!$C98,'CUST AND PROD REFS'!D$7:D$206))</f>
        <v>CUSTTYPE 1</v>
      </c>
      <c r="E98" s="7" t="str">
        <f ca="1">CONCATENATE(E$6," ",SUMIF('CUST AND PROD REFS'!$C$7:$C$206,'DATA GENERATOR'!$C98,'CUST AND PROD REFS'!E$7:E$206))</f>
        <v>CUSTIND 4</v>
      </c>
      <c r="F98" s="7" t="str">
        <f ca="1">CONCATENATE(F$6," ",SUMIF('CUST AND PROD REFS'!$C$7:$C$206,'DATA GENERATOR'!$C98,'CUST AND PROD REFS'!F$7:F$206))</f>
        <v>REGION 5</v>
      </c>
      <c r="G98" s="6" t="str">
        <f t="shared" ca="1" si="12"/>
        <v>SALESMAN 2</v>
      </c>
      <c r="H98" s="6" t="str">
        <f t="shared" ca="1" si="13"/>
        <v>PRODID 9</v>
      </c>
      <c r="I98" s="6" t="str">
        <f ca="1">CONCATENATE(I$6," ",SUMIF('CUST AND PROD REFS'!$H$7:$H$26,'DATA GENERATOR'!$H98,'CUST AND PROD REFS'!I$7:I$26))</f>
        <v>PRODTYPE 2</v>
      </c>
      <c r="J98" s="6" t="str">
        <f ca="1">CONCATENATE(J$6," ",SUMIF('CUST AND PROD REFS'!$H$7:$H$26,'DATA GENERATOR'!$H98,'CUST AND PROD REFS'!J$7:J$26))</f>
        <v>PRODMKT 2</v>
      </c>
      <c r="K98" s="6">
        <f ca="1">SUMIF('CUST AND PROD REFS'!$H$7:$H$26,'DATA GENERATOR'!$H98,'CUST AND PROD REFS'!K$7:K$26)</f>
        <v>15689</v>
      </c>
      <c r="L98" s="6">
        <f ca="1">SUMIF('CUST AND PROD REFS'!$H$7:$H$26,'DATA GENERATOR'!$H98,'CUST AND PROD REFS'!L$7:L$26)</f>
        <v>10668.52</v>
      </c>
      <c r="M98" s="7">
        <f t="shared" ca="1" si="14"/>
        <v>4</v>
      </c>
      <c r="N98" s="23">
        <f t="shared" ca="1" si="15"/>
        <v>14433.880000000001</v>
      </c>
      <c r="O98" s="8">
        <f t="shared" ca="1" si="16"/>
        <v>57735.520000000004</v>
      </c>
      <c r="P98" s="40" t="str">
        <f t="shared" ca="1" si="17"/>
        <v>SHIP REGION 3</v>
      </c>
    </row>
    <row r="99" spans="1:16" x14ac:dyDescent="0.35">
      <c r="A99" s="9">
        <f t="shared" si="19"/>
        <v>93</v>
      </c>
      <c r="B99" s="6">
        <f t="shared" si="19"/>
        <v>93</v>
      </c>
      <c r="C99" s="7" t="str">
        <f t="shared" ca="1" si="11"/>
        <v>CUSTID 55</v>
      </c>
      <c r="D99" s="7" t="str">
        <f ca="1">CONCATENATE(D$6," ",SUMIF('CUST AND PROD REFS'!$C$7:$C$206,'DATA GENERATOR'!$C99,'CUST AND PROD REFS'!D$7:D$206))</f>
        <v>CUSTTYPE 5</v>
      </c>
      <c r="E99" s="7" t="str">
        <f ca="1">CONCATENATE(E$6," ",SUMIF('CUST AND PROD REFS'!$C$7:$C$206,'DATA GENERATOR'!$C99,'CUST AND PROD REFS'!E$7:E$206))</f>
        <v>CUSTIND 5</v>
      </c>
      <c r="F99" s="7" t="str">
        <f ca="1">CONCATENATE(F$6," ",SUMIF('CUST AND PROD REFS'!$C$7:$C$206,'DATA GENERATOR'!$C99,'CUST AND PROD REFS'!F$7:F$206))</f>
        <v>REGION 3</v>
      </c>
      <c r="G99" s="6" t="str">
        <f t="shared" ca="1" si="12"/>
        <v>SALESMAN 3</v>
      </c>
      <c r="H99" s="6" t="str">
        <f t="shared" ca="1" si="13"/>
        <v>PRODID 11</v>
      </c>
      <c r="I99" s="6" t="str">
        <f ca="1">CONCATENATE(I$6," ",SUMIF('CUST AND PROD REFS'!$H$7:$H$26,'DATA GENERATOR'!$H99,'CUST AND PROD REFS'!I$7:I$26))</f>
        <v>PRODTYPE 1</v>
      </c>
      <c r="J99" s="6" t="str">
        <f ca="1">CONCATENATE(J$6," ",SUMIF('CUST AND PROD REFS'!$H$7:$H$26,'DATA GENERATOR'!$H99,'CUST AND PROD REFS'!J$7:J$26))</f>
        <v>PRODMKT 5</v>
      </c>
      <c r="K99" s="6">
        <f ca="1">SUMIF('CUST AND PROD REFS'!$H$7:$H$26,'DATA GENERATOR'!$H99,'CUST AND PROD REFS'!K$7:K$26)</f>
        <v>10318</v>
      </c>
      <c r="L99" s="6">
        <f ca="1">SUMIF('CUST AND PROD REFS'!$H$7:$H$26,'DATA GENERATOR'!$H99,'CUST AND PROD REFS'!L$7:L$26)</f>
        <v>6913.06</v>
      </c>
      <c r="M99" s="7">
        <f t="shared" ca="1" si="14"/>
        <v>2</v>
      </c>
      <c r="N99" s="23">
        <f t="shared" ca="1" si="15"/>
        <v>9389.380000000001</v>
      </c>
      <c r="O99" s="8">
        <f t="shared" ca="1" si="16"/>
        <v>18778.760000000002</v>
      </c>
      <c r="P99" s="40" t="str">
        <f t="shared" ca="1" si="17"/>
        <v>SHIP REGION 5</v>
      </c>
    </row>
    <row r="100" spans="1:16" x14ac:dyDescent="0.35">
      <c r="A100" s="9">
        <f t="shared" si="19"/>
        <v>94</v>
      </c>
      <c r="B100" s="6">
        <f t="shared" si="19"/>
        <v>94</v>
      </c>
      <c r="C100" s="7" t="str">
        <f t="shared" ca="1" si="11"/>
        <v>CUSTID 60</v>
      </c>
      <c r="D100" s="7" t="str">
        <f ca="1">CONCATENATE(D$6," ",SUMIF('CUST AND PROD REFS'!$C$7:$C$206,'DATA GENERATOR'!$C100,'CUST AND PROD REFS'!D$7:D$206))</f>
        <v>CUSTTYPE 1</v>
      </c>
      <c r="E100" s="7" t="str">
        <f ca="1">CONCATENATE(E$6," ",SUMIF('CUST AND PROD REFS'!$C$7:$C$206,'DATA GENERATOR'!$C100,'CUST AND PROD REFS'!E$7:E$206))</f>
        <v>CUSTIND 1</v>
      </c>
      <c r="F100" s="7" t="str">
        <f ca="1">CONCATENATE(F$6," ",SUMIF('CUST AND PROD REFS'!$C$7:$C$206,'DATA GENERATOR'!$C100,'CUST AND PROD REFS'!F$7:F$206))</f>
        <v>REGION 8</v>
      </c>
      <c r="G100" s="6" t="str">
        <f t="shared" ca="1" si="12"/>
        <v>SALESMAN 3</v>
      </c>
      <c r="H100" s="6" t="str">
        <f t="shared" ca="1" si="13"/>
        <v>PRODID 16</v>
      </c>
      <c r="I100" s="6" t="str">
        <f ca="1">CONCATENATE(I$6," ",SUMIF('CUST AND PROD REFS'!$H$7:$H$26,'DATA GENERATOR'!$H100,'CUST AND PROD REFS'!I$7:I$26))</f>
        <v>PRODTYPE 4</v>
      </c>
      <c r="J100" s="6" t="str">
        <f ca="1">CONCATENATE(J$6," ",SUMIF('CUST AND PROD REFS'!$H$7:$H$26,'DATA GENERATOR'!$H100,'CUST AND PROD REFS'!J$7:J$26))</f>
        <v>PRODMKT 6</v>
      </c>
      <c r="K100" s="6">
        <f ca="1">SUMIF('CUST AND PROD REFS'!$H$7:$H$26,'DATA GENERATOR'!$H100,'CUST AND PROD REFS'!K$7:K$26)</f>
        <v>13342</v>
      </c>
      <c r="L100" s="6">
        <f ca="1">SUMIF('CUST AND PROD REFS'!$H$7:$H$26,'DATA GENERATOR'!$H100,'CUST AND PROD REFS'!L$7:L$26)</f>
        <v>7738.36</v>
      </c>
      <c r="M100" s="7">
        <f t="shared" ca="1" si="14"/>
        <v>2</v>
      </c>
      <c r="N100" s="23">
        <f t="shared" ca="1" si="15"/>
        <v>12808.32</v>
      </c>
      <c r="O100" s="8">
        <f t="shared" ca="1" si="16"/>
        <v>25616.639999999999</v>
      </c>
      <c r="P100" s="40" t="str">
        <f t="shared" ca="1" si="17"/>
        <v>SHIP REGION 2</v>
      </c>
    </row>
    <row r="101" spans="1:16" x14ac:dyDescent="0.35">
      <c r="A101" s="9">
        <f t="shared" si="19"/>
        <v>95</v>
      </c>
      <c r="B101" s="6">
        <f t="shared" si="19"/>
        <v>95</v>
      </c>
      <c r="C101" s="7" t="str">
        <f t="shared" ca="1" si="11"/>
        <v>CUSTID 87</v>
      </c>
      <c r="D101" s="7" t="str">
        <f ca="1">CONCATENATE(D$6," ",SUMIF('CUST AND PROD REFS'!$C$7:$C$206,'DATA GENERATOR'!$C101,'CUST AND PROD REFS'!D$7:D$206))</f>
        <v>CUSTTYPE 1</v>
      </c>
      <c r="E101" s="7" t="str">
        <f ca="1">CONCATENATE(E$6," ",SUMIF('CUST AND PROD REFS'!$C$7:$C$206,'DATA GENERATOR'!$C101,'CUST AND PROD REFS'!E$7:E$206))</f>
        <v>CUSTIND 2</v>
      </c>
      <c r="F101" s="7" t="str">
        <f ca="1">CONCATENATE(F$6," ",SUMIF('CUST AND PROD REFS'!$C$7:$C$206,'DATA GENERATOR'!$C101,'CUST AND PROD REFS'!F$7:F$206))</f>
        <v>REGION 3</v>
      </c>
      <c r="G101" s="6" t="str">
        <f t="shared" ca="1" si="12"/>
        <v>SALESMAN 4</v>
      </c>
      <c r="H101" s="6" t="str">
        <f t="shared" ca="1" si="13"/>
        <v>PRODID 15</v>
      </c>
      <c r="I101" s="6" t="str">
        <f ca="1">CONCATENATE(I$6," ",SUMIF('CUST AND PROD REFS'!$H$7:$H$26,'DATA GENERATOR'!$H101,'CUST AND PROD REFS'!I$7:I$26))</f>
        <v>PRODTYPE 3</v>
      </c>
      <c r="J101" s="6" t="str">
        <f ca="1">CONCATENATE(J$6," ",SUMIF('CUST AND PROD REFS'!$H$7:$H$26,'DATA GENERATOR'!$H101,'CUST AND PROD REFS'!J$7:J$26))</f>
        <v>PRODMKT 3</v>
      </c>
      <c r="K101" s="6">
        <f ca="1">SUMIF('CUST AND PROD REFS'!$H$7:$H$26,'DATA GENERATOR'!$H101,'CUST AND PROD REFS'!K$7:K$26)</f>
        <v>1965</v>
      </c>
      <c r="L101" s="6">
        <f ca="1">SUMIF('CUST AND PROD REFS'!$H$7:$H$26,'DATA GENERATOR'!$H101,'CUST AND PROD REFS'!L$7:L$26)</f>
        <v>1257.5999999999999</v>
      </c>
      <c r="M101" s="7">
        <f t="shared" ca="1" si="14"/>
        <v>1</v>
      </c>
      <c r="N101" s="23">
        <f t="shared" ca="1" si="15"/>
        <v>1847.1</v>
      </c>
      <c r="O101" s="8">
        <f t="shared" ca="1" si="16"/>
        <v>1847.1</v>
      </c>
      <c r="P101" s="40" t="str">
        <f t="shared" ca="1" si="17"/>
        <v>SHIP REGION 2</v>
      </c>
    </row>
    <row r="102" spans="1:16" x14ac:dyDescent="0.35">
      <c r="A102" s="9">
        <f t="shared" si="19"/>
        <v>96</v>
      </c>
      <c r="B102" s="6">
        <f t="shared" si="19"/>
        <v>96</v>
      </c>
      <c r="C102" s="7" t="str">
        <f t="shared" ca="1" si="11"/>
        <v>CUSTID 129</v>
      </c>
      <c r="D102" s="7" t="str">
        <f ca="1">CONCATENATE(D$6," ",SUMIF('CUST AND PROD REFS'!$C$7:$C$206,'DATA GENERATOR'!$C102,'CUST AND PROD REFS'!D$7:D$206))</f>
        <v>CUSTTYPE 5</v>
      </c>
      <c r="E102" s="7" t="str">
        <f ca="1">CONCATENATE(E$6," ",SUMIF('CUST AND PROD REFS'!$C$7:$C$206,'DATA GENERATOR'!$C102,'CUST AND PROD REFS'!E$7:E$206))</f>
        <v>CUSTIND 5</v>
      </c>
      <c r="F102" s="7" t="str">
        <f ca="1">CONCATENATE(F$6," ",SUMIF('CUST AND PROD REFS'!$C$7:$C$206,'DATA GENERATOR'!$C102,'CUST AND PROD REFS'!F$7:F$206))</f>
        <v>REGION 8</v>
      </c>
      <c r="G102" s="6" t="str">
        <f t="shared" ca="1" si="12"/>
        <v>SALESMAN 1</v>
      </c>
      <c r="H102" s="6" t="str">
        <f t="shared" ca="1" si="13"/>
        <v>PRODID 10</v>
      </c>
      <c r="I102" s="6" t="str">
        <f ca="1">CONCATENATE(I$6," ",SUMIF('CUST AND PROD REFS'!$H$7:$H$26,'DATA GENERATOR'!$H102,'CUST AND PROD REFS'!I$7:I$26))</f>
        <v>PRODTYPE 3</v>
      </c>
      <c r="J102" s="6" t="str">
        <f ca="1">CONCATENATE(J$6," ",SUMIF('CUST AND PROD REFS'!$H$7:$H$26,'DATA GENERATOR'!$H102,'CUST AND PROD REFS'!J$7:J$26))</f>
        <v>PRODMKT 3</v>
      </c>
      <c r="K102" s="6">
        <f ca="1">SUMIF('CUST AND PROD REFS'!$H$7:$H$26,'DATA GENERATOR'!$H102,'CUST AND PROD REFS'!K$7:K$26)</f>
        <v>21715</v>
      </c>
      <c r="L102" s="6">
        <f ca="1">SUMIF('CUST AND PROD REFS'!$H$7:$H$26,'DATA GENERATOR'!$H102,'CUST AND PROD REFS'!L$7:L$26)</f>
        <v>14549.05</v>
      </c>
      <c r="M102" s="7">
        <f t="shared" ca="1" si="14"/>
        <v>3</v>
      </c>
      <c r="N102" s="23">
        <f t="shared" ca="1" si="15"/>
        <v>18674.900000000001</v>
      </c>
      <c r="O102" s="8">
        <f t="shared" ca="1" si="16"/>
        <v>56024.700000000004</v>
      </c>
      <c r="P102" s="40" t="str">
        <f t="shared" ca="1" si="17"/>
        <v>SHIP REGION 6</v>
      </c>
    </row>
    <row r="103" spans="1:16" x14ac:dyDescent="0.35">
      <c r="A103" s="9">
        <f t="shared" si="19"/>
        <v>97</v>
      </c>
      <c r="B103" s="6">
        <f t="shared" si="19"/>
        <v>97</v>
      </c>
      <c r="C103" s="7" t="str">
        <f t="shared" ca="1" si="11"/>
        <v>CUSTID 18</v>
      </c>
      <c r="D103" s="7" t="str">
        <f ca="1">CONCATENATE(D$6," ",SUMIF('CUST AND PROD REFS'!$C$7:$C$206,'DATA GENERATOR'!$C103,'CUST AND PROD REFS'!D$7:D$206))</f>
        <v>CUSTTYPE 4</v>
      </c>
      <c r="E103" s="7" t="str">
        <f ca="1">CONCATENATE(E$6," ",SUMIF('CUST AND PROD REFS'!$C$7:$C$206,'DATA GENERATOR'!$C103,'CUST AND PROD REFS'!E$7:E$206))</f>
        <v>CUSTIND 4</v>
      </c>
      <c r="F103" s="7" t="str">
        <f ca="1">CONCATENATE(F$6," ",SUMIF('CUST AND PROD REFS'!$C$7:$C$206,'DATA GENERATOR'!$C103,'CUST AND PROD REFS'!F$7:F$206))</f>
        <v>REGION 4</v>
      </c>
      <c r="G103" s="6" t="str">
        <f t="shared" ca="1" si="12"/>
        <v>SALESMAN 2</v>
      </c>
      <c r="H103" s="6" t="str">
        <f t="shared" ca="1" si="13"/>
        <v>PRODID 2</v>
      </c>
      <c r="I103" s="6" t="str">
        <f ca="1">CONCATENATE(I$6," ",SUMIF('CUST AND PROD REFS'!$H$7:$H$26,'DATA GENERATOR'!$H103,'CUST AND PROD REFS'!I$7:I$26))</f>
        <v>PRODTYPE 4</v>
      </c>
      <c r="J103" s="6" t="str">
        <f ca="1">CONCATENATE(J$6," ",SUMIF('CUST AND PROD REFS'!$H$7:$H$26,'DATA GENERATOR'!$H103,'CUST AND PROD REFS'!J$7:J$26))</f>
        <v>PRODMKT 6</v>
      </c>
      <c r="K103" s="6">
        <f ca="1">SUMIF('CUST AND PROD REFS'!$H$7:$H$26,'DATA GENERATOR'!$H103,'CUST AND PROD REFS'!K$7:K$26)</f>
        <v>5283</v>
      </c>
      <c r="L103" s="6">
        <f ca="1">SUMIF('CUST AND PROD REFS'!$H$7:$H$26,'DATA GENERATOR'!$H103,'CUST AND PROD REFS'!L$7:L$26)</f>
        <v>3169.8</v>
      </c>
      <c r="M103" s="7">
        <f t="shared" ca="1" si="14"/>
        <v>1</v>
      </c>
      <c r="N103" s="23">
        <f t="shared" ca="1" si="15"/>
        <v>5124.51</v>
      </c>
      <c r="O103" s="8">
        <f t="shared" ca="1" si="16"/>
        <v>5124.51</v>
      </c>
      <c r="P103" s="40" t="str">
        <f t="shared" ca="1" si="17"/>
        <v>SHIP REGION 5</v>
      </c>
    </row>
    <row r="104" spans="1:16" x14ac:dyDescent="0.35">
      <c r="A104" s="9">
        <f t="shared" si="19"/>
        <v>98</v>
      </c>
      <c r="B104" s="6">
        <f t="shared" si="19"/>
        <v>98</v>
      </c>
      <c r="C104" s="7" t="str">
        <f t="shared" ca="1" si="11"/>
        <v>CUSTID 40</v>
      </c>
      <c r="D104" s="7" t="str">
        <f ca="1">CONCATENATE(D$6," ",SUMIF('CUST AND PROD REFS'!$C$7:$C$206,'DATA GENERATOR'!$C104,'CUST AND PROD REFS'!D$7:D$206))</f>
        <v>CUSTTYPE 3</v>
      </c>
      <c r="E104" s="7" t="str">
        <f ca="1">CONCATENATE(E$6," ",SUMIF('CUST AND PROD REFS'!$C$7:$C$206,'DATA GENERATOR'!$C104,'CUST AND PROD REFS'!E$7:E$206))</f>
        <v>CUSTIND 5</v>
      </c>
      <c r="F104" s="7" t="str">
        <f ca="1">CONCATENATE(F$6," ",SUMIF('CUST AND PROD REFS'!$C$7:$C$206,'DATA GENERATOR'!$C104,'CUST AND PROD REFS'!F$7:F$206))</f>
        <v>REGION 5</v>
      </c>
      <c r="G104" s="6" t="str">
        <f t="shared" ca="1" si="12"/>
        <v>SALESMAN 4</v>
      </c>
      <c r="H104" s="6" t="str">
        <f t="shared" ca="1" si="13"/>
        <v>PRODID 13</v>
      </c>
      <c r="I104" s="6" t="str">
        <f ca="1">CONCATENATE(I$6," ",SUMIF('CUST AND PROD REFS'!$H$7:$H$26,'DATA GENERATOR'!$H104,'CUST AND PROD REFS'!I$7:I$26))</f>
        <v>PRODTYPE 4</v>
      </c>
      <c r="J104" s="6" t="str">
        <f ca="1">CONCATENATE(J$6," ",SUMIF('CUST AND PROD REFS'!$H$7:$H$26,'DATA GENERATOR'!$H104,'CUST AND PROD REFS'!J$7:J$26))</f>
        <v>PRODMKT 4</v>
      </c>
      <c r="K104" s="6">
        <f ca="1">SUMIF('CUST AND PROD REFS'!$H$7:$H$26,'DATA GENERATOR'!$H104,'CUST AND PROD REFS'!K$7:K$26)</f>
        <v>12711</v>
      </c>
      <c r="L104" s="6">
        <f ca="1">SUMIF('CUST AND PROD REFS'!$H$7:$H$26,'DATA GENERATOR'!$H104,'CUST AND PROD REFS'!L$7:L$26)</f>
        <v>7245.27</v>
      </c>
      <c r="M104" s="7">
        <f t="shared" ca="1" si="14"/>
        <v>4</v>
      </c>
      <c r="N104" s="23">
        <f t="shared" ca="1" si="15"/>
        <v>11185.68</v>
      </c>
      <c r="O104" s="8">
        <f t="shared" ca="1" si="16"/>
        <v>44742.720000000001</v>
      </c>
      <c r="P104" s="40" t="str">
        <f t="shared" ca="1" si="17"/>
        <v>SHIP REGION 6</v>
      </c>
    </row>
    <row r="105" spans="1:16" x14ac:dyDescent="0.35">
      <c r="A105" s="9">
        <f t="shared" ref="A105:B120" si="20">A104+1</f>
        <v>99</v>
      </c>
      <c r="B105" s="6">
        <f t="shared" si="20"/>
        <v>99</v>
      </c>
      <c r="C105" s="7" t="str">
        <f t="shared" ca="1" si="11"/>
        <v>CUSTID 132</v>
      </c>
      <c r="D105" s="7" t="str">
        <f ca="1">CONCATENATE(D$6," ",SUMIF('CUST AND PROD REFS'!$C$7:$C$206,'DATA GENERATOR'!$C105,'CUST AND PROD REFS'!D$7:D$206))</f>
        <v>CUSTTYPE 4</v>
      </c>
      <c r="E105" s="7" t="str">
        <f ca="1">CONCATENATE(E$6," ",SUMIF('CUST AND PROD REFS'!$C$7:$C$206,'DATA GENERATOR'!$C105,'CUST AND PROD REFS'!E$7:E$206))</f>
        <v>CUSTIND 1</v>
      </c>
      <c r="F105" s="7" t="str">
        <f ca="1">CONCATENATE(F$6," ",SUMIF('CUST AND PROD REFS'!$C$7:$C$206,'DATA GENERATOR'!$C105,'CUST AND PROD REFS'!F$7:F$206))</f>
        <v>REGION 1</v>
      </c>
      <c r="G105" s="6" t="str">
        <f t="shared" ca="1" si="12"/>
        <v>SALESMAN 3</v>
      </c>
      <c r="H105" s="6" t="str">
        <f t="shared" ca="1" si="13"/>
        <v>PRODID 18</v>
      </c>
      <c r="I105" s="6" t="str">
        <f ca="1">CONCATENATE(I$6," ",SUMIF('CUST AND PROD REFS'!$H$7:$H$26,'DATA GENERATOR'!$H105,'CUST AND PROD REFS'!I$7:I$26))</f>
        <v>PRODTYPE 1</v>
      </c>
      <c r="J105" s="6" t="str">
        <f ca="1">CONCATENATE(J$6," ",SUMIF('CUST AND PROD REFS'!$H$7:$H$26,'DATA GENERATOR'!$H105,'CUST AND PROD REFS'!J$7:J$26))</f>
        <v>PRODMKT 2</v>
      </c>
      <c r="K105" s="6">
        <f ca="1">SUMIF('CUST AND PROD REFS'!$H$7:$H$26,'DATA GENERATOR'!$H105,'CUST AND PROD REFS'!K$7:K$26)</f>
        <v>5325</v>
      </c>
      <c r="L105" s="6">
        <f ca="1">SUMIF('CUST AND PROD REFS'!$H$7:$H$26,'DATA GENERATOR'!$H105,'CUST AND PROD REFS'!L$7:L$26)</f>
        <v>3408</v>
      </c>
      <c r="M105" s="7">
        <f t="shared" ca="1" si="14"/>
        <v>1</v>
      </c>
      <c r="N105" s="23">
        <f t="shared" ca="1" si="15"/>
        <v>4686</v>
      </c>
      <c r="O105" s="8">
        <f t="shared" ca="1" si="16"/>
        <v>4686</v>
      </c>
      <c r="P105" s="40" t="str">
        <f t="shared" ca="1" si="17"/>
        <v>SHIP REGION 1</v>
      </c>
    </row>
    <row r="106" spans="1:16" x14ac:dyDescent="0.35">
      <c r="A106" s="9">
        <f t="shared" si="20"/>
        <v>100</v>
      </c>
      <c r="B106" s="6">
        <f t="shared" si="20"/>
        <v>100</v>
      </c>
      <c r="C106" s="7" t="str">
        <f t="shared" ca="1" si="11"/>
        <v>CUSTID 163</v>
      </c>
      <c r="D106" s="7" t="str">
        <f ca="1">CONCATENATE(D$6," ",SUMIF('CUST AND PROD REFS'!$C$7:$C$206,'DATA GENERATOR'!$C106,'CUST AND PROD REFS'!D$7:D$206))</f>
        <v>CUSTTYPE 1</v>
      </c>
      <c r="E106" s="7" t="str">
        <f ca="1">CONCATENATE(E$6," ",SUMIF('CUST AND PROD REFS'!$C$7:$C$206,'DATA GENERATOR'!$C106,'CUST AND PROD REFS'!E$7:E$206))</f>
        <v>CUSTIND 3</v>
      </c>
      <c r="F106" s="7" t="str">
        <f ca="1">CONCATENATE(F$6," ",SUMIF('CUST AND PROD REFS'!$C$7:$C$206,'DATA GENERATOR'!$C106,'CUST AND PROD REFS'!F$7:F$206))</f>
        <v>REGION 5</v>
      </c>
      <c r="G106" s="6" t="str">
        <f t="shared" ca="1" si="12"/>
        <v>SALESMAN 2</v>
      </c>
      <c r="H106" s="6" t="str">
        <f t="shared" ca="1" si="13"/>
        <v>PRODID 3</v>
      </c>
      <c r="I106" s="6" t="str">
        <f ca="1">CONCATENATE(I$6," ",SUMIF('CUST AND PROD REFS'!$H$7:$H$26,'DATA GENERATOR'!$H106,'CUST AND PROD REFS'!I$7:I$26))</f>
        <v>PRODTYPE 3</v>
      </c>
      <c r="J106" s="6" t="str">
        <f ca="1">CONCATENATE(J$6," ",SUMIF('CUST AND PROD REFS'!$H$7:$H$26,'DATA GENERATOR'!$H106,'CUST AND PROD REFS'!J$7:J$26))</f>
        <v>PRODMKT 6</v>
      </c>
      <c r="K106" s="6">
        <f ca="1">SUMIF('CUST AND PROD REFS'!$H$7:$H$26,'DATA GENERATOR'!$H106,'CUST AND PROD REFS'!K$7:K$26)</f>
        <v>18632</v>
      </c>
      <c r="L106" s="6">
        <f ca="1">SUMIF('CUST AND PROD REFS'!$H$7:$H$26,'DATA GENERATOR'!$H106,'CUST AND PROD REFS'!L$7:L$26)</f>
        <v>12110.8</v>
      </c>
      <c r="M106" s="7">
        <f t="shared" ca="1" si="14"/>
        <v>7</v>
      </c>
      <c r="N106" s="23">
        <f t="shared" ca="1" si="15"/>
        <v>18073.04</v>
      </c>
      <c r="O106" s="8">
        <f t="shared" ca="1" si="16"/>
        <v>126511.28</v>
      </c>
      <c r="P106" s="40" t="str">
        <f t="shared" ca="1" si="17"/>
        <v>SHIP REGION 5</v>
      </c>
    </row>
    <row r="107" spans="1:16" x14ac:dyDescent="0.35">
      <c r="A107" s="9">
        <f t="shared" si="20"/>
        <v>101</v>
      </c>
      <c r="B107" s="6">
        <f t="shared" si="20"/>
        <v>101</v>
      </c>
      <c r="C107" s="7" t="str">
        <f t="shared" ca="1" si="11"/>
        <v>CUSTID 198</v>
      </c>
      <c r="D107" s="7" t="str">
        <f ca="1">CONCATENATE(D$6," ",SUMIF('CUST AND PROD REFS'!$C$7:$C$206,'DATA GENERATOR'!$C107,'CUST AND PROD REFS'!D$7:D$206))</f>
        <v>CUSTTYPE 1</v>
      </c>
      <c r="E107" s="7" t="str">
        <f ca="1">CONCATENATE(E$6," ",SUMIF('CUST AND PROD REFS'!$C$7:$C$206,'DATA GENERATOR'!$C107,'CUST AND PROD REFS'!E$7:E$206))</f>
        <v>CUSTIND 5</v>
      </c>
      <c r="F107" s="7" t="str">
        <f ca="1">CONCATENATE(F$6," ",SUMIF('CUST AND PROD REFS'!$C$7:$C$206,'DATA GENERATOR'!$C107,'CUST AND PROD REFS'!F$7:F$206))</f>
        <v>REGION 4</v>
      </c>
      <c r="G107" s="6" t="str">
        <f t="shared" ca="1" si="12"/>
        <v>SALESMAN 2</v>
      </c>
      <c r="H107" s="6" t="str">
        <f t="shared" ca="1" si="13"/>
        <v>PRODID 20</v>
      </c>
      <c r="I107" s="6" t="str">
        <f ca="1">CONCATENATE(I$6," ",SUMIF('CUST AND PROD REFS'!$H$7:$H$26,'DATA GENERATOR'!$H107,'CUST AND PROD REFS'!I$7:I$26))</f>
        <v>PRODTYPE 4</v>
      </c>
      <c r="J107" s="6" t="str">
        <f ca="1">CONCATENATE(J$6," ",SUMIF('CUST AND PROD REFS'!$H$7:$H$26,'DATA GENERATOR'!$H107,'CUST AND PROD REFS'!J$7:J$26))</f>
        <v>PRODMKT 1</v>
      </c>
      <c r="K107" s="6">
        <f ca="1">SUMIF('CUST AND PROD REFS'!$H$7:$H$26,'DATA GENERATOR'!$H107,'CUST AND PROD REFS'!K$7:K$26)</f>
        <v>2665</v>
      </c>
      <c r="L107" s="6">
        <f ca="1">SUMIF('CUST AND PROD REFS'!$H$7:$H$26,'DATA GENERATOR'!$H107,'CUST AND PROD REFS'!L$7:L$26)</f>
        <v>1732.25</v>
      </c>
      <c r="M107" s="7">
        <f t="shared" ca="1" si="14"/>
        <v>7</v>
      </c>
      <c r="N107" s="23">
        <f t="shared" ca="1" si="15"/>
        <v>2558.4</v>
      </c>
      <c r="O107" s="8">
        <f t="shared" ca="1" si="16"/>
        <v>17908.8</v>
      </c>
      <c r="P107" s="40" t="str">
        <f t="shared" ca="1" si="17"/>
        <v>SHIP REGION 2</v>
      </c>
    </row>
    <row r="108" spans="1:16" x14ac:dyDescent="0.35">
      <c r="A108" s="9">
        <f t="shared" si="20"/>
        <v>102</v>
      </c>
      <c r="B108" s="6">
        <f t="shared" si="20"/>
        <v>102</v>
      </c>
      <c r="C108" s="7" t="str">
        <f t="shared" ca="1" si="11"/>
        <v>CUSTID 175</v>
      </c>
      <c r="D108" s="7" t="str">
        <f ca="1">CONCATENATE(D$6," ",SUMIF('CUST AND PROD REFS'!$C$7:$C$206,'DATA GENERATOR'!$C108,'CUST AND PROD REFS'!D$7:D$206))</f>
        <v>CUSTTYPE 4</v>
      </c>
      <c r="E108" s="7" t="str">
        <f ca="1">CONCATENATE(E$6," ",SUMIF('CUST AND PROD REFS'!$C$7:$C$206,'DATA GENERATOR'!$C108,'CUST AND PROD REFS'!E$7:E$206))</f>
        <v>CUSTIND 5</v>
      </c>
      <c r="F108" s="7" t="str">
        <f ca="1">CONCATENATE(F$6," ",SUMIF('CUST AND PROD REFS'!$C$7:$C$206,'DATA GENERATOR'!$C108,'CUST AND PROD REFS'!F$7:F$206))</f>
        <v>REGION 8</v>
      </c>
      <c r="G108" s="6" t="str">
        <f t="shared" ca="1" si="12"/>
        <v>SALESMAN 2</v>
      </c>
      <c r="H108" s="6" t="str">
        <f t="shared" ca="1" si="13"/>
        <v>PRODID 13</v>
      </c>
      <c r="I108" s="6" t="str">
        <f ca="1">CONCATENATE(I$6," ",SUMIF('CUST AND PROD REFS'!$H$7:$H$26,'DATA GENERATOR'!$H108,'CUST AND PROD REFS'!I$7:I$26))</f>
        <v>PRODTYPE 4</v>
      </c>
      <c r="J108" s="6" t="str">
        <f ca="1">CONCATENATE(J$6," ",SUMIF('CUST AND PROD REFS'!$H$7:$H$26,'DATA GENERATOR'!$H108,'CUST AND PROD REFS'!J$7:J$26))</f>
        <v>PRODMKT 4</v>
      </c>
      <c r="K108" s="6">
        <f ca="1">SUMIF('CUST AND PROD REFS'!$H$7:$H$26,'DATA GENERATOR'!$H108,'CUST AND PROD REFS'!K$7:K$26)</f>
        <v>12711</v>
      </c>
      <c r="L108" s="6">
        <f ca="1">SUMIF('CUST AND PROD REFS'!$H$7:$H$26,'DATA GENERATOR'!$H108,'CUST AND PROD REFS'!L$7:L$26)</f>
        <v>7245.27</v>
      </c>
      <c r="M108" s="7">
        <f t="shared" ca="1" si="14"/>
        <v>9</v>
      </c>
      <c r="N108" s="23">
        <f t="shared" ca="1" si="15"/>
        <v>11567.01</v>
      </c>
      <c r="O108" s="8">
        <f t="shared" ca="1" si="16"/>
        <v>104103.09</v>
      </c>
      <c r="P108" s="40" t="str">
        <f t="shared" ca="1" si="17"/>
        <v>SHIP REGION 7</v>
      </c>
    </row>
    <row r="109" spans="1:16" x14ac:dyDescent="0.35">
      <c r="A109" s="9">
        <f t="shared" si="20"/>
        <v>103</v>
      </c>
      <c r="B109" s="6">
        <f t="shared" si="20"/>
        <v>103</v>
      </c>
      <c r="C109" s="7" t="str">
        <f t="shared" ca="1" si="11"/>
        <v>CUSTID 174</v>
      </c>
      <c r="D109" s="7" t="str">
        <f ca="1">CONCATENATE(D$6," ",SUMIF('CUST AND PROD REFS'!$C$7:$C$206,'DATA GENERATOR'!$C109,'CUST AND PROD REFS'!D$7:D$206))</f>
        <v>CUSTTYPE 1</v>
      </c>
      <c r="E109" s="7" t="str">
        <f ca="1">CONCATENATE(E$6," ",SUMIF('CUST AND PROD REFS'!$C$7:$C$206,'DATA GENERATOR'!$C109,'CUST AND PROD REFS'!E$7:E$206))</f>
        <v>CUSTIND 3</v>
      </c>
      <c r="F109" s="7" t="str">
        <f ca="1">CONCATENATE(F$6," ",SUMIF('CUST AND PROD REFS'!$C$7:$C$206,'DATA GENERATOR'!$C109,'CUST AND PROD REFS'!F$7:F$206))</f>
        <v>REGION 4</v>
      </c>
      <c r="G109" s="6" t="str">
        <f t="shared" ca="1" si="12"/>
        <v>SALESMAN 1</v>
      </c>
      <c r="H109" s="6" t="str">
        <f t="shared" ca="1" si="13"/>
        <v>PRODID 7</v>
      </c>
      <c r="I109" s="6" t="str">
        <f ca="1">CONCATENATE(I$6," ",SUMIF('CUST AND PROD REFS'!$H$7:$H$26,'DATA GENERATOR'!$H109,'CUST AND PROD REFS'!I$7:I$26))</f>
        <v>PRODTYPE 4</v>
      </c>
      <c r="J109" s="6" t="str">
        <f ca="1">CONCATENATE(J$6," ",SUMIF('CUST AND PROD REFS'!$H$7:$H$26,'DATA GENERATOR'!$H109,'CUST AND PROD REFS'!J$7:J$26))</f>
        <v>PRODMKT 2</v>
      </c>
      <c r="K109" s="6">
        <f ca="1">SUMIF('CUST AND PROD REFS'!$H$7:$H$26,'DATA GENERATOR'!$H109,'CUST AND PROD REFS'!K$7:K$26)</f>
        <v>19973</v>
      </c>
      <c r="L109" s="6">
        <f ca="1">SUMIF('CUST AND PROD REFS'!$H$7:$H$26,'DATA GENERATOR'!$H109,'CUST AND PROD REFS'!L$7:L$26)</f>
        <v>10985.15</v>
      </c>
      <c r="M109" s="7">
        <f t="shared" ca="1" si="14"/>
        <v>2</v>
      </c>
      <c r="N109" s="23">
        <f t="shared" ca="1" si="15"/>
        <v>18774.62</v>
      </c>
      <c r="O109" s="8">
        <f t="shared" ca="1" si="16"/>
        <v>37549.24</v>
      </c>
      <c r="P109" s="40" t="str">
        <f t="shared" ca="1" si="17"/>
        <v>SHIP REGION 7</v>
      </c>
    </row>
    <row r="110" spans="1:16" x14ac:dyDescent="0.35">
      <c r="A110" s="9">
        <f t="shared" si="20"/>
        <v>104</v>
      </c>
      <c r="B110" s="6">
        <f t="shared" si="20"/>
        <v>104</v>
      </c>
      <c r="C110" s="7" t="str">
        <f t="shared" ca="1" si="11"/>
        <v>CUSTID 82</v>
      </c>
      <c r="D110" s="7" t="str">
        <f ca="1">CONCATENATE(D$6," ",SUMIF('CUST AND PROD REFS'!$C$7:$C$206,'DATA GENERATOR'!$C110,'CUST AND PROD REFS'!D$7:D$206))</f>
        <v>CUSTTYPE 3</v>
      </c>
      <c r="E110" s="7" t="str">
        <f ca="1">CONCATENATE(E$6," ",SUMIF('CUST AND PROD REFS'!$C$7:$C$206,'DATA GENERATOR'!$C110,'CUST AND PROD REFS'!E$7:E$206))</f>
        <v>CUSTIND 1</v>
      </c>
      <c r="F110" s="7" t="str">
        <f ca="1">CONCATENATE(F$6," ",SUMIF('CUST AND PROD REFS'!$C$7:$C$206,'DATA GENERATOR'!$C110,'CUST AND PROD REFS'!F$7:F$206))</f>
        <v>REGION 4</v>
      </c>
      <c r="G110" s="6" t="str">
        <f t="shared" ca="1" si="12"/>
        <v>SALESMAN 4</v>
      </c>
      <c r="H110" s="6" t="str">
        <f t="shared" ca="1" si="13"/>
        <v>PRODID 16</v>
      </c>
      <c r="I110" s="6" t="str">
        <f ca="1">CONCATENATE(I$6," ",SUMIF('CUST AND PROD REFS'!$H$7:$H$26,'DATA GENERATOR'!$H110,'CUST AND PROD REFS'!I$7:I$26))</f>
        <v>PRODTYPE 4</v>
      </c>
      <c r="J110" s="6" t="str">
        <f ca="1">CONCATENATE(J$6," ",SUMIF('CUST AND PROD REFS'!$H$7:$H$26,'DATA GENERATOR'!$H110,'CUST AND PROD REFS'!J$7:J$26))</f>
        <v>PRODMKT 6</v>
      </c>
      <c r="K110" s="6">
        <f ca="1">SUMIF('CUST AND PROD REFS'!$H$7:$H$26,'DATA GENERATOR'!$H110,'CUST AND PROD REFS'!K$7:K$26)</f>
        <v>13342</v>
      </c>
      <c r="L110" s="6">
        <f ca="1">SUMIF('CUST AND PROD REFS'!$H$7:$H$26,'DATA GENERATOR'!$H110,'CUST AND PROD REFS'!L$7:L$26)</f>
        <v>7738.36</v>
      </c>
      <c r="M110" s="7">
        <f t="shared" ca="1" si="14"/>
        <v>6</v>
      </c>
      <c r="N110" s="23">
        <f t="shared" ca="1" si="15"/>
        <v>12674.9</v>
      </c>
      <c r="O110" s="8">
        <f t="shared" ca="1" si="16"/>
        <v>76049.399999999994</v>
      </c>
      <c r="P110" s="40" t="str">
        <f t="shared" ca="1" si="17"/>
        <v>SHIP REGION 4</v>
      </c>
    </row>
    <row r="111" spans="1:16" x14ac:dyDescent="0.35">
      <c r="A111" s="9">
        <f t="shared" si="20"/>
        <v>105</v>
      </c>
      <c r="B111" s="6">
        <f t="shared" si="20"/>
        <v>105</v>
      </c>
      <c r="C111" s="7" t="str">
        <f t="shared" ca="1" si="11"/>
        <v>CUSTID 111</v>
      </c>
      <c r="D111" s="7" t="str">
        <f ca="1">CONCATENATE(D$6," ",SUMIF('CUST AND PROD REFS'!$C$7:$C$206,'DATA GENERATOR'!$C111,'CUST AND PROD REFS'!D$7:D$206))</f>
        <v>CUSTTYPE 3</v>
      </c>
      <c r="E111" s="7" t="str">
        <f ca="1">CONCATENATE(E$6," ",SUMIF('CUST AND PROD REFS'!$C$7:$C$206,'DATA GENERATOR'!$C111,'CUST AND PROD REFS'!E$7:E$206))</f>
        <v>CUSTIND 5</v>
      </c>
      <c r="F111" s="7" t="str">
        <f ca="1">CONCATENATE(F$6," ",SUMIF('CUST AND PROD REFS'!$C$7:$C$206,'DATA GENERATOR'!$C111,'CUST AND PROD REFS'!F$7:F$206))</f>
        <v>REGION 5</v>
      </c>
      <c r="G111" s="6" t="str">
        <f t="shared" ca="1" si="12"/>
        <v>SALESMAN 1</v>
      </c>
      <c r="H111" s="6" t="str">
        <f t="shared" ca="1" si="13"/>
        <v>PRODID 10</v>
      </c>
      <c r="I111" s="6" t="str">
        <f ca="1">CONCATENATE(I$6," ",SUMIF('CUST AND PROD REFS'!$H$7:$H$26,'DATA GENERATOR'!$H111,'CUST AND PROD REFS'!I$7:I$26))</f>
        <v>PRODTYPE 3</v>
      </c>
      <c r="J111" s="6" t="str">
        <f ca="1">CONCATENATE(J$6," ",SUMIF('CUST AND PROD REFS'!$H$7:$H$26,'DATA GENERATOR'!$H111,'CUST AND PROD REFS'!J$7:J$26))</f>
        <v>PRODMKT 3</v>
      </c>
      <c r="K111" s="6">
        <f ca="1">SUMIF('CUST AND PROD REFS'!$H$7:$H$26,'DATA GENERATOR'!$H111,'CUST AND PROD REFS'!K$7:K$26)</f>
        <v>21715</v>
      </c>
      <c r="L111" s="6">
        <f ca="1">SUMIF('CUST AND PROD REFS'!$H$7:$H$26,'DATA GENERATOR'!$H111,'CUST AND PROD REFS'!L$7:L$26)</f>
        <v>14549.05</v>
      </c>
      <c r="M111" s="7">
        <f t="shared" ca="1" si="14"/>
        <v>3</v>
      </c>
      <c r="N111" s="23">
        <f t="shared" ca="1" si="15"/>
        <v>20412.099999999999</v>
      </c>
      <c r="O111" s="8">
        <f t="shared" ca="1" si="16"/>
        <v>61236.299999999996</v>
      </c>
      <c r="P111" s="40" t="str">
        <f t="shared" ca="1" si="17"/>
        <v>SHIP REGION 7</v>
      </c>
    </row>
    <row r="112" spans="1:16" x14ac:dyDescent="0.35">
      <c r="A112" s="9">
        <f t="shared" si="20"/>
        <v>106</v>
      </c>
      <c r="B112" s="6">
        <f t="shared" si="20"/>
        <v>106</v>
      </c>
      <c r="C112" s="7" t="str">
        <f t="shared" ca="1" si="11"/>
        <v>CUSTID 197</v>
      </c>
      <c r="D112" s="7" t="str">
        <f ca="1">CONCATENATE(D$6," ",SUMIF('CUST AND PROD REFS'!$C$7:$C$206,'DATA GENERATOR'!$C112,'CUST AND PROD REFS'!D$7:D$206))</f>
        <v>CUSTTYPE 1</v>
      </c>
      <c r="E112" s="7" t="str">
        <f ca="1">CONCATENATE(E$6," ",SUMIF('CUST AND PROD REFS'!$C$7:$C$206,'DATA GENERATOR'!$C112,'CUST AND PROD REFS'!E$7:E$206))</f>
        <v>CUSTIND 5</v>
      </c>
      <c r="F112" s="7" t="str">
        <f ca="1">CONCATENATE(F$6," ",SUMIF('CUST AND PROD REFS'!$C$7:$C$206,'DATA GENERATOR'!$C112,'CUST AND PROD REFS'!F$7:F$206))</f>
        <v>REGION 6</v>
      </c>
      <c r="G112" s="6" t="str">
        <f t="shared" ca="1" si="12"/>
        <v>SALESMAN 4</v>
      </c>
      <c r="H112" s="6" t="str">
        <f t="shared" ca="1" si="13"/>
        <v>PRODID 8</v>
      </c>
      <c r="I112" s="6" t="str">
        <f ca="1">CONCATENATE(I$6," ",SUMIF('CUST AND PROD REFS'!$H$7:$H$26,'DATA GENERATOR'!$H112,'CUST AND PROD REFS'!I$7:I$26))</f>
        <v>PRODTYPE 1</v>
      </c>
      <c r="J112" s="6" t="str">
        <f ca="1">CONCATENATE(J$6," ",SUMIF('CUST AND PROD REFS'!$H$7:$H$26,'DATA GENERATOR'!$H112,'CUST AND PROD REFS'!J$7:J$26))</f>
        <v>PRODMKT 7</v>
      </c>
      <c r="K112" s="6">
        <f ca="1">SUMIF('CUST AND PROD REFS'!$H$7:$H$26,'DATA GENERATOR'!$H112,'CUST AND PROD REFS'!K$7:K$26)</f>
        <v>9424</v>
      </c>
      <c r="L112" s="6">
        <f ca="1">SUMIF('CUST AND PROD REFS'!$H$7:$H$26,'DATA GENERATOR'!$H112,'CUST AND PROD REFS'!L$7:L$26)</f>
        <v>6031.36</v>
      </c>
      <c r="M112" s="7">
        <f t="shared" ca="1" si="14"/>
        <v>7</v>
      </c>
      <c r="N112" s="23">
        <f t="shared" ca="1" si="15"/>
        <v>9141.2800000000007</v>
      </c>
      <c r="O112" s="8">
        <f t="shared" ca="1" si="16"/>
        <v>63988.960000000006</v>
      </c>
      <c r="P112" s="40" t="str">
        <f t="shared" ca="1" si="17"/>
        <v>SHIP REGION 3</v>
      </c>
    </row>
    <row r="113" spans="1:16" x14ac:dyDescent="0.35">
      <c r="A113" s="9">
        <f t="shared" si="20"/>
        <v>107</v>
      </c>
      <c r="B113" s="6">
        <f t="shared" si="20"/>
        <v>107</v>
      </c>
      <c r="C113" s="7" t="str">
        <f t="shared" ca="1" si="11"/>
        <v>CUSTID 20</v>
      </c>
      <c r="D113" s="7" t="str">
        <f ca="1">CONCATENATE(D$6," ",SUMIF('CUST AND PROD REFS'!$C$7:$C$206,'DATA GENERATOR'!$C113,'CUST AND PROD REFS'!D$7:D$206))</f>
        <v>CUSTTYPE 3</v>
      </c>
      <c r="E113" s="7" t="str">
        <f ca="1">CONCATENATE(E$6," ",SUMIF('CUST AND PROD REFS'!$C$7:$C$206,'DATA GENERATOR'!$C113,'CUST AND PROD REFS'!E$7:E$206))</f>
        <v>CUSTIND 4</v>
      </c>
      <c r="F113" s="7" t="str">
        <f ca="1">CONCATENATE(F$6," ",SUMIF('CUST AND PROD REFS'!$C$7:$C$206,'DATA GENERATOR'!$C113,'CUST AND PROD REFS'!F$7:F$206))</f>
        <v>REGION 1</v>
      </c>
      <c r="G113" s="6" t="str">
        <f t="shared" ca="1" si="12"/>
        <v>SALESMAN 2</v>
      </c>
      <c r="H113" s="6" t="str">
        <f t="shared" ca="1" si="13"/>
        <v>PRODID 1</v>
      </c>
      <c r="I113" s="6" t="str">
        <f ca="1">CONCATENATE(I$6," ",SUMIF('CUST AND PROD REFS'!$H$7:$H$26,'DATA GENERATOR'!$H113,'CUST AND PROD REFS'!I$7:I$26))</f>
        <v>PRODTYPE 2</v>
      </c>
      <c r="J113" s="6" t="str">
        <f ca="1">CONCATENATE(J$6," ",SUMIF('CUST AND PROD REFS'!$H$7:$H$26,'DATA GENERATOR'!$H113,'CUST AND PROD REFS'!J$7:J$26))</f>
        <v>PRODMKT 7</v>
      </c>
      <c r="K113" s="6">
        <f ca="1">SUMIF('CUST AND PROD REFS'!$H$7:$H$26,'DATA GENERATOR'!$H113,'CUST AND PROD REFS'!K$7:K$26)</f>
        <v>1355</v>
      </c>
      <c r="L113" s="6">
        <f ca="1">SUMIF('CUST AND PROD REFS'!$H$7:$H$26,'DATA GENERATOR'!$H113,'CUST AND PROD REFS'!L$7:L$26)</f>
        <v>840.1</v>
      </c>
      <c r="M113" s="7">
        <f t="shared" ca="1" si="14"/>
        <v>8</v>
      </c>
      <c r="N113" s="23">
        <f t="shared" ca="1" si="15"/>
        <v>1151.75</v>
      </c>
      <c r="O113" s="8">
        <f t="shared" ca="1" si="16"/>
        <v>9214</v>
      </c>
      <c r="P113" s="40" t="str">
        <f t="shared" ca="1" si="17"/>
        <v>SHIP REGION 7</v>
      </c>
    </row>
    <row r="114" spans="1:16" x14ac:dyDescent="0.35">
      <c r="A114" s="9">
        <f t="shared" si="20"/>
        <v>108</v>
      </c>
      <c r="B114" s="6">
        <f t="shared" si="20"/>
        <v>108</v>
      </c>
      <c r="C114" s="7" t="str">
        <f t="shared" ca="1" si="11"/>
        <v>CUSTID 65</v>
      </c>
      <c r="D114" s="7" t="str">
        <f ca="1">CONCATENATE(D$6," ",SUMIF('CUST AND PROD REFS'!$C$7:$C$206,'DATA GENERATOR'!$C114,'CUST AND PROD REFS'!D$7:D$206))</f>
        <v>CUSTTYPE 4</v>
      </c>
      <c r="E114" s="7" t="str">
        <f ca="1">CONCATENATE(E$6," ",SUMIF('CUST AND PROD REFS'!$C$7:$C$206,'DATA GENERATOR'!$C114,'CUST AND PROD REFS'!E$7:E$206))</f>
        <v>CUSTIND 1</v>
      </c>
      <c r="F114" s="7" t="str">
        <f ca="1">CONCATENATE(F$6," ",SUMIF('CUST AND PROD REFS'!$C$7:$C$206,'DATA GENERATOR'!$C114,'CUST AND PROD REFS'!F$7:F$206))</f>
        <v>REGION 3</v>
      </c>
      <c r="G114" s="6" t="str">
        <f t="shared" ca="1" si="12"/>
        <v>SALESMAN 1</v>
      </c>
      <c r="H114" s="6" t="str">
        <f t="shared" ca="1" si="13"/>
        <v>PRODID 20</v>
      </c>
      <c r="I114" s="6" t="str">
        <f ca="1">CONCATENATE(I$6," ",SUMIF('CUST AND PROD REFS'!$H$7:$H$26,'DATA GENERATOR'!$H114,'CUST AND PROD REFS'!I$7:I$26))</f>
        <v>PRODTYPE 4</v>
      </c>
      <c r="J114" s="6" t="str">
        <f ca="1">CONCATENATE(J$6," ",SUMIF('CUST AND PROD REFS'!$H$7:$H$26,'DATA GENERATOR'!$H114,'CUST AND PROD REFS'!J$7:J$26))</f>
        <v>PRODMKT 1</v>
      </c>
      <c r="K114" s="6">
        <f ca="1">SUMIF('CUST AND PROD REFS'!$H$7:$H$26,'DATA GENERATOR'!$H114,'CUST AND PROD REFS'!K$7:K$26)</f>
        <v>2665</v>
      </c>
      <c r="L114" s="6">
        <f ca="1">SUMIF('CUST AND PROD REFS'!$H$7:$H$26,'DATA GENERATOR'!$H114,'CUST AND PROD REFS'!L$7:L$26)</f>
        <v>1732.25</v>
      </c>
      <c r="M114" s="7">
        <f t="shared" ca="1" si="14"/>
        <v>2</v>
      </c>
      <c r="N114" s="23">
        <f t="shared" ca="1" si="15"/>
        <v>2371.85</v>
      </c>
      <c r="O114" s="8">
        <f t="shared" ca="1" si="16"/>
        <v>4743.7</v>
      </c>
      <c r="P114" s="40" t="str">
        <f t="shared" ca="1" si="17"/>
        <v>SHIP REGION 1</v>
      </c>
    </row>
    <row r="115" spans="1:16" x14ac:dyDescent="0.35">
      <c r="A115" s="9">
        <f t="shared" si="20"/>
        <v>109</v>
      </c>
      <c r="B115" s="6">
        <f t="shared" si="20"/>
        <v>109</v>
      </c>
      <c r="C115" s="7" t="str">
        <f t="shared" ca="1" si="11"/>
        <v>CUSTID 103</v>
      </c>
      <c r="D115" s="7" t="str">
        <f ca="1">CONCATENATE(D$6," ",SUMIF('CUST AND PROD REFS'!$C$7:$C$206,'DATA GENERATOR'!$C115,'CUST AND PROD REFS'!D$7:D$206))</f>
        <v>CUSTTYPE 5</v>
      </c>
      <c r="E115" s="7" t="str">
        <f ca="1">CONCATENATE(E$6," ",SUMIF('CUST AND PROD REFS'!$C$7:$C$206,'DATA GENERATOR'!$C115,'CUST AND PROD REFS'!E$7:E$206))</f>
        <v>CUSTIND 3</v>
      </c>
      <c r="F115" s="7" t="str">
        <f ca="1">CONCATENATE(F$6," ",SUMIF('CUST AND PROD REFS'!$C$7:$C$206,'DATA GENERATOR'!$C115,'CUST AND PROD REFS'!F$7:F$206))</f>
        <v>REGION 4</v>
      </c>
      <c r="G115" s="6" t="str">
        <f t="shared" ca="1" si="12"/>
        <v>SALESMAN 2</v>
      </c>
      <c r="H115" s="6" t="str">
        <f t="shared" ca="1" si="13"/>
        <v>PRODID 16</v>
      </c>
      <c r="I115" s="6" t="str">
        <f ca="1">CONCATENATE(I$6," ",SUMIF('CUST AND PROD REFS'!$H$7:$H$26,'DATA GENERATOR'!$H115,'CUST AND PROD REFS'!I$7:I$26))</f>
        <v>PRODTYPE 4</v>
      </c>
      <c r="J115" s="6" t="str">
        <f ca="1">CONCATENATE(J$6," ",SUMIF('CUST AND PROD REFS'!$H$7:$H$26,'DATA GENERATOR'!$H115,'CUST AND PROD REFS'!J$7:J$26))</f>
        <v>PRODMKT 6</v>
      </c>
      <c r="K115" s="6">
        <f ca="1">SUMIF('CUST AND PROD REFS'!$H$7:$H$26,'DATA GENERATOR'!$H115,'CUST AND PROD REFS'!K$7:K$26)</f>
        <v>13342</v>
      </c>
      <c r="L115" s="6">
        <f ca="1">SUMIF('CUST AND PROD REFS'!$H$7:$H$26,'DATA GENERATOR'!$H115,'CUST AND PROD REFS'!L$7:L$26)</f>
        <v>7738.36</v>
      </c>
      <c r="M115" s="7">
        <f t="shared" ca="1" si="14"/>
        <v>3</v>
      </c>
      <c r="N115" s="23">
        <f t="shared" ca="1" si="15"/>
        <v>11607.539999999999</v>
      </c>
      <c r="O115" s="8">
        <f t="shared" ca="1" si="16"/>
        <v>34822.619999999995</v>
      </c>
      <c r="P115" s="40" t="str">
        <f t="shared" ca="1" si="17"/>
        <v>SHIP REGION 5</v>
      </c>
    </row>
    <row r="116" spans="1:16" x14ac:dyDescent="0.35">
      <c r="A116" s="9">
        <f t="shared" si="20"/>
        <v>110</v>
      </c>
      <c r="B116" s="6">
        <f t="shared" si="20"/>
        <v>110</v>
      </c>
      <c r="C116" s="7" t="str">
        <f t="shared" ca="1" si="11"/>
        <v>CUSTID 90</v>
      </c>
      <c r="D116" s="7" t="str">
        <f ca="1">CONCATENATE(D$6," ",SUMIF('CUST AND PROD REFS'!$C$7:$C$206,'DATA GENERATOR'!$C116,'CUST AND PROD REFS'!D$7:D$206))</f>
        <v>CUSTTYPE 5</v>
      </c>
      <c r="E116" s="7" t="str">
        <f ca="1">CONCATENATE(E$6," ",SUMIF('CUST AND PROD REFS'!$C$7:$C$206,'DATA GENERATOR'!$C116,'CUST AND PROD REFS'!E$7:E$206))</f>
        <v>CUSTIND 2</v>
      </c>
      <c r="F116" s="7" t="str">
        <f ca="1">CONCATENATE(F$6," ",SUMIF('CUST AND PROD REFS'!$C$7:$C$206,'DATA GENERATOR'!$C116,'CUST AND PROD REFS'!F$7:F$206))</f>
        <v>REGION 5</v>
      </c>
      <c r="G116" s="6" t="str">
        <f t="shared" ca="1" si="12"/>
        <v>SALESMAN 1</v>
      </c>
      <c r="H116" s="6" t="str">
        <f t="shared" ca="1" si="13"/>
        <v>PRODID 20</v>
      </c>
      <c r="I116" s="6" t="str">
        <f ca="1">CONCATENATE(I$6," ",SUMIF('CUST AND PROD REFS'!$H$7:$H$26,'DATA GENERATOR'!$H116,'CUST AND PROD REFS'!I$7:I$26))</f>
        <v>PRODTYPE 4</v>
      </c>
      <c r="J116" s="6" t="str">
        <f ca="1">CONCATENATE(J$6," ",SUMIF('CUST AND PROD REFS'!$H$7:$H$26,'DATA GENERATOR'!$H116,'CUST AND PROD REFS'!J$7:J$26))</f>
        <v>PRODMKT 1</v>
      </c>
      <c r="K116" s="6">
        <f ca="1">SUMIF('CUST AND PROD REFS'!$H$7:$H$26,'DATA GENERATOR'!$H116,'CUST AND PROD REFS'!K$7:K$26)</f>
        <v>2665</v>
      </c>
      <c r="L116" s="6">
        <f ca="1">SUMIF('CUST AND PROD REFS'!$H$7:$H$26,'DATA GENERATOR'!$H116,'CUST AND PROD REFS'!L$7:L$26)</f>
        <v>1732.25</v>
      </c>
      <c r="M116" s="7">
        <f t="shared" ca="1" si="14"/>
        <v>7</v>
      </c>
      <c r="N116" s="23">
        <f t="shared" ca="1" si="15"/>
        <v>2585.0499999999997</v>
      </c>
      <c r="O116" s="8">
        <f t="shared" ca="1" si="16"/>
        <v>18095.349999999999</v>
      </c>
      <c r="P116" s="40" t="str">
        <f t="shared" ca="1" si="17"/>
        <v>SHIP REGION 3</v>
      </c>
    </row>
    <row r="117" spans="1:16" x14ac:dyDescent="0.35">
      <c r="A117" s="9">
        <f t="shared" si="20"/>
        <v>111</v>
      </c>
      <c r="B117" s="6">
        <f t="shared" si="20"/>
        <v>111</v>
      </c>
      <c r="C117" s="7" t="str">
        <f t="shared" ca="1" si="11"/>
        <v>CUSTID 33</v>
      </c>
      <c r="D117" s="7" t="str">
        <f ca="1">CONCATENATE(D$6," ",SUMIF('CUST AND PROD REFS'!$C$7:$C$206,'DATA GENERATOR'!$C117,'CUST AND PROD REFS'!D$7:D$206))</f>
        <v>CUSTTYPE 1</v>
      </c>
      <c r="E117" s="7" t="str">
        <f ca="1">CONCATENATE(E$6," ",SUMIF('CUST AND PROD REFS'!$C$7:$C$206,'DATA GENERATOR'!$C117,'CUST AND PROD REFS'!E$7:E$206))</f>
        <v>CUSTIND 5</v>
      </c>
      <c r="F117" s="7" t="str">
        <f ca="1">CONCATENATE(F$6," ",SUMIF('CUST AND PROD REFS'!$C$7:$C$206,'DATA GENERATOR'!$C117,'CUST AND PROD REFS'!F$7:F$206))</f>
        <v>REGION 2</v>
      </c>
      <c r="G117" s="6" t="str">
        <f t="shared" ca="1" si="12"/>
        <v>SALESMAN 2</v>
      </c>
      <c r="H117" s="6" t="str">
        <f t="shared" ca="1" si="13"/>
        <v>PRODID 6</v>
      </c>
      <c r="I117" s="6" t="str">
        <f ca="1">CONCATENATE(I$6," ",SUMIF('CUST AND PROD REFS'!$H$7:$H$26,'DATA GENERATOR'!$H117,'CUST AND PROD REFS'!I$7:I$26))</f>
        <v>PRODTYPE 1</v>
      </c>
      <c r="J117" s="6" t="str">
        <f ca="1">CONCATENATE(J$6," ",SUMIF('CUST AND PROD REFS'!$H$7:$H$26,'DATA GENERATOR'!$H117,'CUST AND PROD REFS'!J$7:J$26))</f>
        <v>PRODMKT 3</v>
      </c>
      <c r="K117" s="6">
        <f ca="1">SUMIF('CUST AND PROD REFS'!$H$7:$H$26,'DATA GENERATOR'!$H117,'CUST AND PROD REFS'!K$7:K$26)</f>
        <v>13657</v>
      </c>
      <c r="L117" s="6">
        <f ca="1">SUMIF('CUST AND PROD REFS'!$H$7:$H$26,'DATA GENERATOR'!$H117,'CUST AND PROD REFS'!L$7:L$26)</f>
        <v>9150.19</v>
      </c>
      <c r="M117" s="7">
        <f t="shared" ca="1" si="14"/>
        <v>8</v>
      </c>
      <c r="N117" s="23">
        <f t="shared" ca="1" si="15"/>
        <v>12427.87</v>
      </c>
      <c r="O117" s="8">
        <f t="shared" ca="1" si="16"/>
        <v>99422.96</v>
      </c>
      <c r="P117" s="40" t="str">
        <f t="shared" ca="1" si="17"/>
        <v>SHIP REGION 3</v>
      </c>
    </row>
    <row r="118" spans="1:16" x14ac:dyDescent="0.35">
      <c r="A118" s="9">
        <f t="shared" si="20"/>
        <v>112</v>
      </c>
      <c r="B118" s="6">
        <f t="shared" si="20"/>
        <v>112</v>
      </c>
      <c r="C118" s="7" t="str">
        <f t="shared" ca="1" si="11"/>
        <v>CUSTID 60</v>
      </c>
      <c r="D118" s="7" t="str">
        <f ca="1">CONCATENATE(D$6," ",SUMIF('CUST AND PROD REFS'!$C$7:$C$206,'DATA GENERATOR'!$C118,'CUST AND PROD REFS'!D$7:D$206))</f>
        <v>CUSTTYPE 1</v>
      </c>
      <c r="E118" s="7" t="str">
        <f ca="1">CONCATENATE(E$6," ",SUMIF('CUST AND PROD REFS'!$C$7:$C$206,'DATA GENERATOR'!$C118,'CUST AND PROD REFS'!E$7:E$206))</f>
        <v>CUSTIND 1</v>
      </c>
      <c r="F118" s="7" t="str">
        <f ca="1">CONCATENATE(F$6," ",SUMIF('CUST AND PROD REFS'!$C$7:$C$206,'DATA GENERATOR'!$C118,'CUST AND PROD REFS'!F$7:F$206))</f>
        <v>REGION 8</v>
      </c>
      <c r="G118" s="6" t="str">
        <f t="shared" ca="1" si="12"/>
        <v>SALESMAN 1</v>
      </c>
      <c r="H118" s="6" t="str">
        <f t="shared" ca="1" si="13"/>
        <v>PRODID 12</v>
      </c>
      <c r="I118" s="6" t="str">
        <f ca="1">CONCATENATE(I$6," ",SUMIF('CUST AND PROD REFS'!$H$7:$H$26,'DATA GENERATOR'!$H118,'CUST AND PROD REFS'!I$7:I$26))</f>
        <v>PRODTYPE 3</v>
      </c>
      <c r="J118" s="6" t="str">
        <f ca="1">CONCATENATE(J$6," ",SUMIF('CUST AND PROD REFS'!$H$7:$H$26,'DATA GENERATOR'!$H118,'CUST AND PROD REFS'!J$7:J$26))</f>
        <v>PRODMKT 2</v>
      </c>
      <c r="K118" s="6">
        <f ca="1">SUMIF('CUST AND PROD REFS'!$H$7:$H$26,'DATA GENERATOR'!$H118,'CUST AND PROD REFS'!K$7:K$26)</f>
        <v>17347</v>
      </c>
      <c r="L118" s="6">
        <f ca="1">SUMIF('CUST AND PROD REFS'!$H$7:$H$26,'DATA GENERATOR'!$H118,'CUST AND PROD REFS'!L$7:L$26)</f>
        <v>10928.61</v>
      </c>
      <c r="M118" s="7">
        <f t="shared" ca="1" si="14"/>
        <v>9</v>
      </c>
      <c r="N118" s="23">
        <f t="shared" ca="1" si="15"/>
        <v>15785.77</v>
      </c>
      <c r="O118" s="8">
        <f t="shared" ca="1" si="16"/>
        <v>142071.93</v>
      </c>
      <c r="P118" s="40" t="str">
        <f t="shared" ca="1" si="17"/>
        <v>SHIP REGION 4</v>
      </c>
    </row>
    <row r="119" spans="1:16" x14ac:dyDescent="0.35">
      <c r="A119" s="9">
        <f t="shared" si="20"/>
        <v>113</v>
      </c>
      <c r="B119" s="6">
        <f t="shared" si="20"/>
        <v>113</v>
      </c>
      <c r="C119" s="7" t="str">
        <f t="shared" ca="1" si="11"/>
        <v>CUSTID 12</v>
      </c>
      <c r="D119" s="7" t="str">
        <f ca="1">CONCATENATE(D$6," ",SUMIF('CUST AND PROD REFS'!$C$7:$C$206,'DATA GENERATOR'!$C119,'CUST AND PROD REFS'!D$7:D$206))</f>
        <v>CUSTTYPE 3</v>
      </c>
      <c r="E119" s="7" t="str">
        <f ca="1">CONCATENATE(E$6," ",SUMIF('CUST AND PROD REFS'!$C$7:$C$206,'DATA GENERATOR'!$C119,'CUST AND PROD REFS'!E$7:E$206))</f>
        <v>CUSTIND 5</v>
      </c>
      <c r="F119" s="7" t="str">
        <f ca="1">CONCATENATE(F$6," ",SUMIF('CUST AND PROD REFS'!$C$7:$C$206,'DATA GENERATOR'!$C119,'CUST AND PROD REFS'!F$7:F$206))</f>
        <v>REGION 8</v>
      </c>
      <c r="G119" s="6" t="str">
        <f t="shared" ca="1" si="12"/>
        <v>SALESMAN 1</v>
      </c>
      <c r="H119" s="6" t="str">
        <f t="shared" ca="1" si="13"/>
        <v>PRODID 3</v>
      </c>
      <c r="I119" s="6" t="str">
        <f ca="1">CONCATENATE(I$6," ",SUMIF('CUST AND PROD REFS'!$H$7:$H$26,'DATA GENERATOR'!$H119,'CUST AND PROD REFS'!I$7:I$26))</f>
        <v>PRODTYPE 3</v>
      </c>
      <c r="J119" s="6" t="str">
        <f ca="1">CONCATENATE(J$6," ",SUMIF('CUST AND PROD REFS'!$H$7:$H$26,'DATA GENERATOR'!$H119,'CUST AND PROD REFS'!J$7:J$26))</f>
        <v>PRODMKT 6</v>
      </c>
      <c r="K119" s="6">
        <f ca="1">SUMIF('CUST AND PROD REFS'!$H$7:$H$26,'DATA GENERATOR'!$H119,'CUST AND PROD REFS'!K$7:K$26)</f>
        <v>18632</v>
      </c>
      <c r="L119" s="6">
        <f ca="1">SUMIF('CUST AND PROD REFS'!$H$7:$H$26,'DATA GENERATOR'!$H119,'CUST AND PROD REFS'!L$7:L$26)</f>
        <v>12110.8</v>
      </c>
      <c r="M119" s="7">
        <f t="shared" ca="1" si="14"/>
        <v>6</v>
      </c>
      <c r="N119" s="23">
        <f t="shared" ca="1" si="15"/>
        <v>17141.440000000002</v>
      </c>
      <c r="O119" s="8">
        <f t="shared" ca="1" si="16"/>
        <v>102848.64000000001</v>
      </c>
      <c r="P119" s="40" t="str">
        <f t="shared" ca="1" si="17"/>
        <v>SHIP REGION 1</v>
      </c>
    </row>
    <row r="120" spans="1:16" x14ac:dyDescent="0.35">
      <c r="A120" s="9">
        <f t="shared" si="20"/>
        <v>114</v>
      </c>
      <c r="B120" s="6">
        <f t="shared" si="20"/>
        <v>114</v>
      </c>
      <c r="C120" s="7" t="str">
        <f t="shared" ca="1" si="11"/>
        <v>CUSTID 143</v>
      </c>
      <c r="D120" s="7" t="str">
        <f ca="1">CONCATENATE(D$6," ",SUMIF('CUST AND PROD REFS'!$C$7:$C$206,'DATA GENERATOR'!$C120,'CUST AND PROD REFS'!D$7:D$206))</f>
        <v>CUSTTYPE 2</v>
      </c>
      <c r="E120" s="7" t="str">
        <f ca="1">CONCATENATE(E$6," ",SUMIF('CUST AND PROD REFS'!$C$7:$C$206,'DATA GENERATOR'!$C120,'CUST AND PROD REFS'!E$7:E$206))</f>
        <v>CUSTIND 5</v>
      </c>
      <c r="F120" s="7" t="str">
        <f ca="1">CONCATENATE(F$6," ",SUMIF('CUST AND PROD REFS'!$C$7:$C$206,'DATA GENERATOR'!$C120,'CUST AND PROD REFS'!F$7:F$206))</f>
        <v>REGION 7</v>
      </c>
      <c r="G120" s="6" t="str">
        <f t="shared" ca="1" si="12"/>
        <v>SALESMAN 4</v>
      </c>
      <c r="H120" s="6" t="str">
        <f t="shared" ca="1" si="13"/>
        <v>PRODID 8</v>
      </c>
      <c r="I120" s="6" t="str">
        <f ca="1">CONCATENATE(I$6," ",SUMIF('CUST AND PROD REFS'!$H$7:$H$26,'DATA GENERATOR'!$H120,'CUST AND PROD REFS'!I$7:I$26))</f>
        <v>PRODTYPE 1</v>
      </c>
      <c r="J120" s="6" t="str">
        <f ca="1">CONCATENATE(J$6," ",SUMIF('CUST AND PROD REFS'!$H$7:$H$26,'DATA GENERATOR'!$H120,'CUST AND PROD REFS'!J$7:J$26))</f>
        <v>PRODMKT 7</v>
      </c>
      <c r="K120" s="6">
        <f ca="1">SUMIF('CUST AND PROD REFS'!$H$7:$H$26,'DATA GENERATOR'!$H120,'CUST AND PROD REFS'!K$7:K$26)</f>
        <v>9424</v>
      </c>
      <c r="L120" s="6">
        <f ca="1">SUMIF('CUST AND PROD REFS'!$H$7:$H$26,'DATA GENERATOR'!$H120,'CUST AND PROD REFS'!L$7:L$26)</f>
        <v>6031.36</v>
      </c>
      <c r="M120" s="7">
        <f t="shared" ca="1" si="14"/>
        <v>8</v>
      </c>
      <c r="N120" s="23">
        <f t="shared" ca="1" si="15"/>
        <v>8198.8799999999992</v>
      </c>
      <c r="O120" s="8">
        <f t="shared" ca="1" si="16"/>
        <v>65591.039999999994</v>
      </c>
      <c r="P120" s="40" t="str">
        <f t="shared" ca="1" si="17"/>
        <v>SHIP REGION 6</v>
      </c>
    </row>
    <row r="121" spans="1:16" x14ac:dyDescent="0.35">
      <c r="A121" s="9">
        <f t="shared" ref="A121:B136" si="21">A120+1</f>
        <v>115</v>
      </c>
      <c r="B121" s="6">
        <f t="shared" si="21"/>
        <v>115</v>
      </c>
      <c r="C121" s="7" t="str">
        <f t="shared" ca="1" si="11"/>
        <v>CUSTID 130</v>
      </c>
      <c r="D121" s="7" t="str">
        <f ca="1">CONCATENATE(D$6," ",SUMIF('CUST AND PROD REFS'!$C$7:$C$206,'DATA GENERATOR'!$C121,'CUST AND PROD REFS'!D$7:D$206))</f>
        <v>CUSTTYPE 4</v>
      </c>
      <c r="E121" s="7" t="str">
        <f ca="1">CONCATENATE(E$6," ",SUMIF('CUST AND PROD REFS'!$C$7:$C$206,'DATA GENERATOR'!$C121,'CUST AND PROD REFS'!E$7:E$206))</f>
        <v>CUSTIND 4</v>
      </c>
      <c r="F121" s="7" t="str">
        <f ca="1">CONCATENATE(F$6," ",SUMIF('CUST AND PROD REFS'!$C$7:$C$206,'DATA GENERATOR'!$C121,'CUST AND PROD REFS'!F$7:F$206))</f>
        <v>REGION 1</v>
      </c>
      <c r="G121" s="6" t="str">
        <f t="shared" ca="1" si="12"/>
        <v>SALESMAN 2</v>
      </c>
      <c r="H121" s="6" t="str">
        <f t="shared" ca="1" si="13"/>
        <v>PRODID 17</v>
      </c>
      <c r="I121" s="6" t="str">
        <f ca="1">CONCATENATE(I$6," ",SUMIF('CUST AND PROD REFS'!$H$7:$H$26,'DATA GENERATOR'!$H121,'CUST AND PROD REFS'!I$7:I$26))</f>
        <v>PRODTYPE 3</v>
      </c>
      <c r="J121" s="6" t="str">
        <f ca="1">CONCATENATE(J$6," ",SUMIF('CUST AND PROD REFS'!$H$7:$H$26,'DATA GENERATOR'!$H121,'CUST AND PROD REFS'!J$7:J$26))</f>
        <v>PRODMKT 7</v>
      </c>
      <c r="K121" s="6">
        <f ca="1">SUMIF('CUST AND PROD REFS'!$H$7:$H$26,'DATA GENERATOR'!$H121,'CUST AND PROD REFS'!K$7:K$26)</f>
        <v>8017</v>
      </c>
      <c r="L121" s="6">
        <f ca="1">SUMIF('CUST AND PROD REFS'!$H$7:$H$26,'DATA GENERATOR'!$H121,'CUST AND PROD REFS'!L$7:L$26)</f>
        <v>4569.6899999999996</v>
      </c>
      <c r="M121" s="7">
        <f t="shared" ca="1" si="14"/>
        <v>8</v>
      </c>
      <c r="N121" s="23">
        <f t="shared" ca="1" si="15"/>
        <v>7616.15</v>
      </c>
      <c r="O121" s="8">
        <f t="shared" ca="1" si="16"/>
        <v>60929.2</v>
      </c>
      <c r="P121" s="40" t="str">
        <f t="shared" ca="1" si="17"/>
        <v>SHIP REGION 5</v>
      </c>
    </row>
    <row r="122" spans="1:16" x14ac:dyDescent="0.35">
      <c r="A122" s="9">
        <f t="shared" si="21"/>
        <v>116</v>
      </c>
      <c r="B122" s="6">
        <f t="shared" si="21"/>
        <v>116</v>
      </c>
      <c r="C122" s="7" t="str">
        <f t="shared" ca="1" si="11"/>
        <v>CUSTID 145</v>
      </c>
      <c r="D122" s="7" t="str">
        <f ca="1">CONCATENATE(D$6," ",SUMIF('CUST AND PROD REFS'!$C$7:$C$206,'DATA GENERATOR'!$C122,'CUST AND PROD REFS'!D$7:D$206))</f>
        <v>CUSTTYPE 5</v>
      </c>
      <c r="E122" s="7" t="str">
        <f ca="1">CONCATENATE(E$6," ",SUMIF('CUST AND PROD REFS'!$C$7:$C$206,'DATA GENERATOR'!$C122,'CUST AND PROD REFS'!E$7:E$206))</f>
        <v>CUSTIND 1</v>
      </c>
      <c r="F122" s="7" t="str">
        <f ca="1">CONCATENATE(F$6," ",SUMIF('CUST AND PROD REFS'!$C$7:$C$206,'DATA GENERATOR'!$C122,'CUST AND PROD REFS'!F$7:F$206))</f>
        <v>REGION 2</v>
      </c>
      <c r="G122" s="6" t="str">
        <f t="shared" ca="1" si="12"/>
        <v>SALESMAN 4</v>
      </c>
      <c r="H122" s="6" t="str">
        <f t="shared" ca="1" si="13"/>
        <v>PRODID 11</v>
      </c>
      <c r="I122" s="6" t="str">
        <f ca="1">CONCATENATE(I$6," ",SUMIF('CUST AND PROD REFS'!$H$7:$H$26,'DATA GENERATOR'!$H122,'CUST AND PROD REFS'!I$7:I$26))</f>
        <v>PRODTYPE 1</v>
      </c>
      <c r="J122" s="6" t="str">
        <f ca="1">CONCATENATE(J$6," ",SUMIF('CUST AND PROD REFS'!$H$7:$H$26,'DATA GENERATOR'!$H122,'CUST AND PROD REFS'!J$7:J$26))</f>
        <v>PRODMKT 5</v>
      </c>
      <c r="K122" s="6">
        <f ca="1">SUMIF('CUST AND PROD REFS'!$H$7:$H$26,'DATA GENERATOR'!$H122,'CUST AND PROD REFS'!K$7:K$26)</f>
        <v>10318</v>
      </c>
      <c r="L122" s="6">
        <f ca="1">SUMIF('CUST AND PROD REFS'!$H$7:$H$26,'DATA GENERATOR'!$H122,'CUST AND PROD REFS'!L$7:L$26)</f>
        <v>6913.06</v>
      </c>
      <c r="M122" s="7">
        <f t="shared" ca="1" si="14"/>
        <v>9</v>
      </c>
      <c r="N122" s="23">
        <f t="shared" ca="1" si="15"/>
        <v>9079.84</v>
      </c>
      <c r="O122" s="8">
        <f t="shared" ca="1" si="16"/>
        <v>81718.559999999998</v>
      </c>
      <c r="P122" s="40" t="str">
        <f t="shared" ca="1" si="17"/>
        <v>SHIP REGION 3</v>
      </c>
    </row>
    <row r="123" spans="1:16" x14ac:dyDescent="0.35">
      <c r="A123" s="9">
        <f t="shared" si="21"/>
        <v>117</v>
      </c>
      <c r="B123" s="6">
        <f t="shared" si="21"/>
        <v>117</v>
      </c>
      <c r="C123" s="7" t="str">
        <f t="shared" ca="1" si="11"/>
        <v>CUSTID 145</v>
      </c>
      <c r="D123" s="7" t="str">
        <f ca="1">CONCATENATE(D$6," ",SUMIF('CUST AND PROD REFS'!$C$7:$C$206,'DATA GENERATOR'!$C123,'CUST AND PROD REFS'!D$7:D$206))</f>
        <v>CUSTTYPE 5</v>
      </c>
      <c r="E123" s="7" t="str">
        <f ca="1">CONCATENATE(E$6," ",SUMIF('CUST AND PROD REFS'!$C$7:$C$206,'DATA GENERATOR'!$C123,'CUST AND PROD REFS'!E$7:E$206))</f>
        <v>CUSTIND 1</v>
      </c>
      <c r="F123" s="7" t="str">
        <f ca="1">CONCATENATE(F$6," ",SUMIF('CUST AND PROD REFS'!$C$7:$C$206,'DATA GENERATOR'!$C123,'CUST AND PROD REFS'!F$7:F$206))</f>
        <v>REGION 2</v>
      </c>
      <c r="G123" s="6" t="str">
        <f t="shared" ca="1" si="12"/>
        <v>SALESMAN 1</v>
      </c>
      <c r="H123" s="6" t="str">
        <f t="shared" ca="1" si="13"/>
        <v>PRODID 14</v>
      </c>
      <c r="I123" s="6" t="str">
        <f ca="1">CONCATENATE(I$6," ",SUMIF('CUST AND PROD REFS'!$H$7:$H$26,'DATA GENERATOR'!$H123,'CUST AND PROD REFS'!I$7:I$26))</f>
        <v>PRODTYPE 2</v>
      </c>
      <c r="J123" s="6" t="str">
        <f ca="1">CONCATENATE(J$6," ",SUMIF('CUST AND PROD REFS'!$H$7:$H$26,'DATA GENERATOR'!$H123,'CUST AND PROD REFS'!J$7:J$26))</f>
        <v>PRODMKT 7</v>
      </c>
      <c r="K123" s="6">
        <f ca="1">SUMIF('CUST AND PROD REFS'!$H$7:$H$26,'DATA GENERATOR'!$H123,'CUST AND PROD REFS'!K$7:K$26)</f>
        <v>20943</v>
      </c>
      <c r="L123" s="6">
        <f ca="1">SUMIF('CUST AND PROD REFS'!$H$7:$H$26,'DATA GENERATOR'!$H123,'CUST AND PROD REFS'!L$7:L$26)</f>
        <v>12984.66</v>
      </c>
      <c r="M123" s="7">
        <f t="shared" ca="1" si="14"/>
        <v>9</v>
      </c>
      <c r="N123" s="23">
        <f t="shared" ca="1" si="15"/>
        <v>20733.57</v>
      </c>
      <c r="O123" s="8">
        <f t="shared" ca="1" si="16"/>
        <v>186602.13</v>
      </c>
      <c r="P123" s="40" t="str">
        <f t="shared" ca="1" si="17"/>
        <v>SHIP REGION 7</v>
      </c>
    </row>
    <row r="124" spans="1:16" x14ac:dyDescent="0.35">
      <c r="A124" s="9">
        <f t="shared" si="21"/>
        <v>118</v>
      </c>
      <c r="B124" s="6">
        <f t="shared" si="21"/>
        <v>118</v>
      </c>
      <c r="C124" s="7" t="str">
        <f t="shared" ca="1" si="11"/>
        <v>CUSTID 76</v>
      </c>
      <c r="D124" s="7" t="str">
        <f ca="1">CONCATENATE(D$6," ",SUMIF('CUST AND PROD REFS'!$C$7:$C$206,'DATA GENERATOR'!$C124,'CUST AND PROD REFS'!D$7:D$206))</f>
        <v>CUSTTYPE 5</v>
      </c>
      <c r="E124" s="7" t="str">
        <f ca="1">CONCATENATE(E$6," ",SUMIF('CUST AND PROD REFS'!$C$7:$C$206,'DATA GENERATOR'!$C124,'CUST AND PROD REFS'!E$7:E$206))</f>
        <v>CUSTIND 3</v>
      </c>
      <c r="F124" s="7" t="str">
        <f ca="1">CONCATENATE(F$6," ",SUMIF('CUST AND PROD REFS'!$C$7:$C$206,'DATA GENERATOR'!$C124,'CUST AND PROD REFS'!F$7:F$206))</f>
        <v>REGION 8</v>
      </c>
      <c r="G124" s="6" t="str">
        <f t="shared" ca="1" si="12"/>
        <v>SALESMAN 1</v>
      </c>
      <c r="H124" s="6" t="str">
        <f t="shared" ca="1" si="13"/>
        <v>PRODID 17</v>
      </c>
      <c r="I124" s="6" t="str">
        <f ca="1">CONCATENATE(I$6," ",SUMIF('CUST AND PROD REFS'!$H$7:$H$26,'DATA GENERATOR'!$H124,'CUST AND PROD REFS'!I$7:I$26))</f>
        <v>PRODTYPE 3</v>
      </c>
      <c r="J124" s="6" t="str">
        <f ca="1">CONCATENATE(J$6," ",SUMIF('CUST AND PROD REFS'!$H$7:$H$26,'DATA GENERATOR'!$H124,'CUST AND PROD REFS'!J$7:J$26))</f>
        <v>PRODMKT 7</v>
      </c>
      <c r="K124" s="6">
        <f ca="1">SUMIF('CUST AND PROD REFS'!$H$7:$H$26,'DATA GENERATOR'!$H124,'CUST AND PROD REFS'!K$7:K$26)</f>
        <v>8017</v>
      </c>
      <c r="L124" s="6">
        <f ca="1">SUMIF('CUST AND PROD REFS'!$H$7:$H$26,'DATA GENERATOR'!$H124,'CUST AND PROD REFS'!L$7:L$26)</f>
        <v>4569.6899999999996</v>
      </c>
      <c r="M124" s="7">
        <f t="shared" ca="1" si="14"/>
        <v>2</v>
      </c>
      <c r="N124" s="23">
        <f t="shared" ca="1" si="15"/>
        <v>7776.49</v>
      </c>
      <c r="O124" s="8">
        <f t="shared" ca="1" si="16"/>
        <v>15552.98</v>
      </c>
      <c r="P124" s="40" t="str">
        <f t="shared" ca="1" si="17"/>
        <v>SHIP REGION 5</v>
      </c>
    </row>
    <row r="125" spans="1:16" x14ac:dyDescent="0.35">
      <c r="A125" s="9">
        <f t="shared" si="21"/>
        <v>119</v>
      </c>
      <c r="B125" s="6">
        <f t="shared" si="21"/>
        <v>119</v>
      </c>
      <c r="C125" s="7" t="str">
        <f t="shared" ca="1" si="11"/>
        <v>CUSTID 147</v>
      </c>
      <c r="D125" s="7" t="str">
        <f ca="1">CONCATENATE(D$6," ",SUMIF('CUST AND PROD REFS'!$C$7:$C$206,'DATA GENERATOR'!$C125,'CUST AND PROD REFS'!D$7:D$206))</f>
        <v>CUSTTYPE 1</v>
      </c>
      <c r="E125" s="7" t="str">
        <f ca="1">CONCATENATE(E$6," ",SUMIF('CUST AND PROD REFS'!$C$7:$C$206,'DATA GENERATOR'!$C125,'CUST AND PROD REFS'!E$7:E$206))</f>
        <v>CUSTIND 1</v>
      </c>
      <c r="F125" s="7" t="str">
        <f ca="1">CONCATENATE(F$6," ",SUMIF('CUST AND PROD REFS'!$C$7:$C$206,'DATA GENERATOR'!$C125,'CUST AND PROD REFS'!F$7:F$206))</f>
        <v>REGION 7</v>
      </c>
      <c r="G125" s="6" t="str">
        <f t="shared" ca="1" si="12"/>
        <v>SALESMAN 2</v>
      </c>
      <c r="H125" s="6" t="str">
        <f t="shared" ca="1" si="13"/>
        <v>PRODID 15</v>
      </c>
      <c r="I125" s="6" t="str">
        <f ca="1">CONCATENATE(I$6," ",SUMIF('CUST AND PROD REFS'!$H$7:$H$26,'DATA GENERATOR'!$H125,'CUST AND PROD REFS'!I$7:I$26))</f>
        <v>PRODTYPE 3</v>
      </c>
      <c r="J125" s="6" t="str">
        <f ca="1">CONCATENATE(J$6," ",SUMIF('CUST AND PROD REFS'!$H$7:$H$26,'DATA GENERATOR'!$H125,'CUST AND PROD REFS'!J$7:J$26))</f>
        <v>PRODMKT 3</v>
      </c>
      <c r="K125" s="6">
        <f ca="1">SUMIF('CUST AND PROD REFS'!$H$7:$H$26,'DATA GENERATOR'!$H125,'CUST AND PROD REFS'!K$7:K$26)</f>
        <v>1965</v>
      </c>
      <c r="L125" s="6">
        <f ca="1">SUMIF('CUST AND PROD REFS'!$H$7:$H$26,'DATA GENERATOR'!$H125,'CUST AND PROD REFS'!L$7:L$26)</f>
        <v>1257.5999999999999</v>
      </c>
      <c r="M125" s="7">
        <f t="shared" ca="1" si="14"/>
        <v>2</v>
      </c>
      <c r="N125" s="23">
        <f t="shared" ca="1" si="15"/>
        <v>1945.35</v>
      </c>
      <c r="O125" s="8">
        <f t="shared" ca="1" si="16"/>
        <v>3890.7</v>
      </c>
      <c r="P125" s="40" t="str">
        <f t="shared" ca="1" si="17"/>
        <v>SHIP REGION 7</v>
      </c>
    </row>
    <row r="126" spans="1:16" x14ac:dyDescent="0.35">
      <c r="A126" s="9">
        <f t="shared" si="21"/>
        <v>120</v>
      </c>
      <c r="B126" s="6">
        <f t="shared" si="21"/>
        <v>120</v>
      </c>
      <c r="C126" s="7" t="str">
        <f t="shared" ca="1" si="11"/>
        <v>CUSTID 146</v>
      </c>
      <c r="D126" s="7" t="str">
        <f ca="1">CONCATENATE(D$6," ",SUMIF('CUST AND PROD REFS'!$C$7:$C$206,'DATA GENERATOR'!$C126,'CUST AND PROD REFS'!D$7:D$206))</f>
        <v>CUSTTYPE 3</v>
      </c>
      <c r="E126" s="7" t="str">
        <f ca="1">CONCATENATE(E$6," ",SUMIF('CUST AND PROD REFS'!$C$7:$C$206,'DATA GENERATOR'!$C126,'CUST AND PROD REFS'!E$7:E$206))</f>
        <v>CUSTIND 2</v>
      </c>
      <c r="F126" s="7" t="str">
        <f ca="1">CONCATENATE(F$6," ",SUMIF('CUST AND PROD REFS'!$C$7:$C$206,'DATA GENERATOR'!$C126,'CUST AND PROD REFS'!F$7:F$206))</f>
        <v>REGION 1</v>
      </c>
      <c r="G126" s="6" t="str">
        <f t="shared" ca="1" si="12"/>
        <v>SALESMAN 3</v>
      </c>
      <c r="H126" s="6" t="str">
        <f t="shared" ca="1" si="13"/>
        <v>PRODID 7</v>
      </c>
      <c r="I126" s="6" t="str">
        <f ca="1">CONCATENATE(I$6," ",SUMIF('CUST AND PROD REFS'!$H$7:$H$26,'DATA GENERATOR'!$H126,'CUST AND PROD REFS'!I$7:I$26))</f>
        <v>PRODTYPE 4</v>
      </c>
      <c r="J126" s="6" t="str">
        <f ca="1">CONCATENATE(J$6," ",SUMIF('CUST AND PROD REFS'!$H$7:$H$26,'DATA GENERATOR'!$H126,'CUST AND PROD REFS'!J$7:J$26))</f>
        <v>PRODMKT 2</v>
      </c>
      <c r="K126" s="6">
        <f ca="1">SUMIF('CUST AND PROD REFS'!$H$7:$H$26,'DATA GENERATOR'!$H126,'CUST AND PROD REFS'!K$7:K$26)</f>
        <v>19973</v>
      </c>
      <c r="L126" s="6">
        <f ca="1">SUMIF('CUST AND PROD REFS'!$H$7:$H$26,'DATA GENERATOR'!$H126,'CUST AND PROD REFS'!L$7:L$26)</f>
        <v>10985.15</v>
      </c>
      <c r="M126" s="7">
        <f t="shared" ca="1" si="14"/>
        <v>5</v>
      </c>
      <c r="N126" s="23">
        <f t="shared" ca="1" si="15"/>
        <v>19573.54</v>
      </c>
      <c r="O126" s="8">
        <f t="shared" ca="1" si="16"/>
        <v>97867.700000000012</v>
      </c>
      <c r="P126" s="40" t="str">
        <f t="shared" ca="1" si="17"/>
        <v>SHIP REGION 6</v>
      </c>
    </row>
    <row r="127" spans="1:16" x14ac:dyDescent="0.35">
      <c r="A127" s="9">
        <f t="shared" si="21"/>
        <v>121</v>
      </c>
      <c r="B127" s="6">
        <f t="shared" si="21"/>
        <v>121</v>
      </c>
      <c r="C127" s="7" t="str">
        <f t="shared" ca="1" si="11"/>
        <v>CUSTID 150</v>
      </c>
      <c r="D127" s="7" t="str">
        <f ca="1">CONCATENATE(D$6," ",SUMIF('CUST AND PROD REFS'!$C$7:$C$206,'DATA GENERATOR'!$C127,'CUST AND PROD REFS'!D$7:D$206))</f>
        <v>CUSTTYPE 4</v>
      </c>
      <c r="E127" s="7" t="str">
        <f ca="1">CONCATENATE(E$6," ",SUMIF('CUST AND PROD REFS'!$C$7:$C$206,'DATA GENERATOR'!$C127,'CUST AND PROD REFS'!E$7:E$206))</f>
        <v>CUSTIND 5</v>
      </c>
      <c r="F127" s="7" t="str">
        <f ca="1">CONCATENATE(F$6," ",SUMIF('CUST AND PROD REFS'!$C$7:$C$206,'DATA GENERATOR'!$C127,'CUST AND PROD REFS'!F$7:F$206))</f>
        <v>REGION 8</v>
      </c>
      <c r="G127" s="6" t="str">
        <f t="shared" ca="1" si="12"/>
        <v>SALESMAN 2</v>
      </c>
      <c r="H127" s="6" t="str">
        <f t="shared" ca="1" si="13"/>
        <v>PRODID 6</v>
      </c>
      <c r="I127" s="6" t="str">
        <f ca="1">CONCATENATE(I$6," ",SUMIF('CUST AND PROD REFS'!$H$7:$H$26,'DATA GENERATOR'!$H127,'CUST AND PROD REFS'!I$7:I$26))</f>
        <v>PRODTYPE 1</v>
      </c>
      <c r="J127" s="6" t="str">
        <f ca="1">CONCATENATE(J$6," ",SUMIF('CUST AND PROD REFS'!$H$7:$H$26,'DATA GENERATOR'!$H127,'CUST AND PROD REFS'!J$7:J$26))</f>
        <v>PRODMKT 3</v>
      </c>
      <c r="K127" s="6">
        <f ca="1">SUMIF('CUST AND PROD REFS'!$H$7:$H$26,'DATA GENERATOR'!$H127,'CUST AND PROD REFS'!K$7:K$26)</f>
        <v>13657</v>
      </c>
      <c r="L127" s="6">
        <f ca="1">SUMIF('CUST AND PROD REFS'!$H$7:$H$26,'DATA GENERATOR'!$H127,'CUST AND PROD REFS'!L$7:L$26)</f>
        <v>9150.19</v>
      </c>
      <c r="M127" s="7">
        <f t="shared" ca="1" si="14"/>
        <v>7</v>
      </c>
      <c r="N127" s="23">
        <f t="shared" ca="1" si="15"/>
        <v>12974.15</v>
      </c>
      <c r="O127" s="8">
        <f t="shared" ca="1" si="16"/>
        <v>90819.05</v>
      </c>
      <c r="P127" s="40" t="str">
        <f t="shared" ca="1" si="17"/>
        <v>SHIP REGION 5</v>
      </c>
    </row>
    <row r="128" spans="1:16" x14ac:dyDescent="0.35">
      <c r="A128" s="9">
        <f t="shared" si="21"/>
        <v>122</v>
      </c>
      <c r="B128" s="6">
        <f t="shared" si="21"/>
        <v>122</v>
      </c>
      <c r="C128" s="7" t="str">
        <f t="shared" ca="1" si="11"/>
        <v>CUSTID 69</v>
      </c>
      <c r="D128" s="7" t="str">
        <f ca="1">CONCATENATE(D$6," ",SUMIF('CUST AND PROD REFS'!$C$7:$C$206,'DATA GENERATOR'!$C128,'CUST AND PROD REFS'!D$7:D$206))</f>
        <v>CUSTTYPE 4</v>
      </c>
      <c r="E128" s="7" t="str">
        <f ca="1">CONCATENATE(E$6," ",SUMIF('CUST AND PROD REFS'!$C$7:$C$206,'DATA GENERATOR'!$C128,'CUST AND PROD REFS'!E$7:E$206))</f>
        <v>CUSTIND 2</v>
      </c>
      <c r="F128" s="7" t="str">
        <f ca="1">CONCATENATE(F$6," ",SUMIF('CUST AND PROD REFS'!$C$7:$C$206,'DATA GENERATOR'!$C128,'CUST AND PROD REFS'!F$7:F$206))</f>
        <v>REGION 4</v>
      </c>
      <c r="G128" s="6" t="str">
        <f t="shared" ca="1" si="12"/>
        <v>SALESMAN 1</v>
      </c>
      <c r="H128" s="6" t="str">
        <f t="shared" ca="1" si="13"/>
        <v>PRODID 3</v>
      </c>
      <c r="I128" s="6" t="str">
        <f ca="1">CONCATENATE(I$6," ",SUMIF('CUST AND PROD REFS'!$H$7:$H$26,'DATA GENERATOR'!$H128,'CUST AND PROD REFS'!I$7:I$26))</f>
        <v>PRODTYPE 3</v>
      </c>
      <c r="J128" s="6" t="str">
        <f ca="1">CONCATENATE(J$6," ",SUMIF('CUST AND PROD REFS'!$H$7:$H$26,'DATA GENERATOR'!$H128,'CUST AND PROD REFS'!J$7:J$26))</f>
        <v>PRODMKT 6</v>
      </c>
      <c r="K128" s="6">
        <f ca="1">SUMIF('CUST AND PROD REFS'!$H$7:$H$26,'DATA GENERATOR'!$H128,'CUST AND PROD REFS'!K$7:K$26)</f>
        <v>18632</v>
      </c>
      <c r="L128" s="6">
        <f ca="1">SUMIF('CUST AND PROD REFS'!$H$7:$H$26,'DATA GENERATOR'!$H128,'CUST AND PROD REFS'!L$7:L$26)</f>
        <v>12110.8</v>
      </c>
      <c r="M128" s="7">
        <f t="shared" ca="1" si="14"/>
        <v>1</v>
      </c>
      <c r="N128" s="23">
        <f t="shared" ca="1" si="15"/>
        <v>17141.440000000002</v>
      </c>
      <c r="O128" s="8">
        <f t="shared" ca="1" si="16"/>
        <v>17141.440000000002</v>
      </c>
      <c r="P128" s="40" t="str">
        <f t="shared" ca="1" si="17"/>
        <v>SHIP REGION 5</v>
      </c>
    </row>
    <row r="129" spans="1:16" x14ac:dyDescent="0.35">
      <c r="A129" s="9">
        <f t="shared" si="21"/>
        <v>123</v>
      </c>
      <c r="B129" s="6">
        <f t="shared" si="21"/>
        <v>123</v>
      </c>
      <c r="C129" s="7" t="str">
        <f t="shared" ca="1" si="11"/>
        <v>CUSTID 55</v>
      </c>
      <c r="D129" s="7" t="str">
        <f ca="1">CONCATENATE(D$6," ",SUMIF('CUST AND PROD REFS'!$C$7:$C$206,'DATA GENERATOR'!$C129,'CUST AND PROD REFS'!D$7:D$206))</f>
        <v>CUSTTYPE 5</v>
      </c>
      <c r="E129" s="7" t="str">
        <f ca="1">CONCATENATE(E$6," ",SUMIF('CUST AND PROD REFS'!$C$7:$C$206,'DATA GENERATOR'!$C129,'CUST AND PROD REFS'!E$7:E$206))</f>
        <v>CUSTIND 5</v>
      </c>
      <c r="F129" s="7" t="str">
        <f ca="1">CONCATENATE(F$6," ",SUMIF('CUST AND PROD REFS'!$C$7:$C$206,'DATA GENERATOR'!$C129,'CUST AND PROD REFS'!F$7:F$206))</f>
        <v>REGION 3</v>
      </c>
      <c r="G129" s="6" t="str">
        <f t="shared" ca="1" si="12"/>
        <v>SALESMAN 2</v>
      </c>
      <c r="H129" s="6" t="str">
        <f t="shared" ca="1" si="13"/>
        <v>PRODID 12</v>
      </c>
      <c r="I129" s="6" t="str">
        <f ca="1">CONCATENATE(I$6," ",SUMIF('CUST AND PROD REFS'!$H$7:$H$26,'DATA GENERATOR'!$H129,'CUST AND PROD REFS'!I$7:I$26))</f>
        <v>PRODTYPE 3</v>
      </c>
      <c r="J129" s="6" t="str">
        <f ca="1">CONCATENATE(J$6," ",SUMIF('CUST AND PROD REFS'!$H$7:$H$26,'DATA GENERATOR'!$H129,'CUST AND PROD REFS'!J$7:J$26))</f>
        <v>PRODMKT 2</v>
      </c>
      <c r="K129" s="6">
        <f ca="1">SUMIF('CUST AND PROD REFS'!$H$7:$H$26,'DATA GENERATOR'!$H129,'CUST AND PROD REFS'!K$7:K$26)</f>
        <v>17347</v>
      </c>
      <c r="L129" s="6">
        <f ca="1">SUMIF('CUST AND PROD REFS'!$H$7:$H$26,'DATA GENERATOR'!$H129,'CUST AND PROD REFS'!L$7:L$26)</f>
        <v>10928.61</v>
      </c>
      <c r="M129" s="7">
        <f t="shared" ca="1" si="14"/>
        <v>8</v>
      </c>
      <c r="N129" s="23">
        <f t="shared" ca="1" si="15"/>
        <v>16826.59</v>
      </c>
      <c r="O129" s="8">
        <f t="shared" ca="1" si="16"/>
        <v>134612.72</v>
      </c>
      <c r="P129" s="40" t="str">
        <f t="shared" ca="1" si="17"/>
        <v>SHIP REGION 3</v>
      </c>
    </row>
    <row r="130" spans="1:16" x14ac:dyDescent="0.35">
      <c r="A130" s="9">
        <f t="shared" si="21"/>
        <v>124</v>
      </c>
      <c r="B130" s="6">
        <f t="shared" si="21"/>
        <v>124</v>
      </c>
      <c r="C130" s="7" t="str">
        <f t="shared" ca="1" si="11"/>
        <v>CUSTID 62</v>
      </c>
      <c r="D130" s="7" t="str">
        <f ca="1">CONCATENATE(D$6," ",SUMIF('CUST AND PROD REFS'!$C$7:$C$206,'DATA GENERATOR'!$C130,'CUST AND PROD REFS'!D$7:D$206))</f>
        <v>CUSTTYPE 5</v>
      </c>
      <c r="E130" s="7" t="str">
        <f ca="1">CONCATENATE(E$6," ",SUMIF('CUST AND PROD REFS'!$C$7:$C$206,'DATA GENERATOR'!$C130,'CUST AND PROD REFS'!E$7:E$206))</f>
        <v>CUSTIND 3</v>
      </c>
      <c r="F130" s="7" t="str">
        <f ca="1">CONCATENATE(F$6," ",SUMIF('CUST AND PROD REFS'!$C$7:$C$206,'DATA GENERATOR'!$C130,'CUST AND PROD REFS'!F$7:F$206))</f>
        <v>REGION 4</v>
      </c>
      <c r="G130" s="6" t="str">
        <f t="shared" ca="1" si="12"/>
        <v>SALESMAN 3</v>
      </c>
      <c r="H130" s="6" t="str">
        <f t="shared" ca="1" si="13"/>
        <v>PRODID 19</v>
      </c>
      <c r="I130" s="6" t="str">
        <f ca="1">CONCATENATE(I$6," ",SUMIF('CUST AND PROD REFS'!$H$7:$H$26,'DATA GENERATOR'!$H130,'CUST AND PROD REFS'!I$7:I$26))</f>
        <v>PRODTYPE 2</v>
      </c>
      <c r="J130" s="6" t="str">
        <f ca="1">CONCATENATE(J$6," ",SUMIF('CUST AND PROD REFS'!$H$7:$H$26,'DATA GENERATOR'!$H130,'CUST AND PROD REFS'!J$7:J$26))</f>
        <v>PRODMKT 4</v>
      </c>
      <c r="K130" s="6">
        <f ca="1">SUMIF('CUST AND PROD REFS'!$H$7:$H$26,'DATA GENERATOR'!$H130,'CUST AND PROD REFS'!K$7:K$26)</f>
        <v>4862</v>
      </c>
      <c r="L130" s="6">
        <f ca="1">SUMIF('CUST AND PROD REFS'!$H$7:$H$26,'DATA GENERATOR'!$H130,'CUST AND PROD REFS'!L$7:L$26)</f>
        <v>3306.16</v>
      </c>
      <c r="M130" s="7">
        <f t="shared" ca="1" si="14"/>
        <v>7</v>
      </c>
      <c r="N130" s="23">
        <f t="shared" ca="1" si="15"/>
        <v>4667.5199999999995</v>
      </c>
      <c r="O130" s="8">
        <f t="shared" ca="1" si="16"/>
        <v>32672.639999999996</v>
      </c>
      <c r="P130" s="40" t="str">
        <f t="shared" ca="1" si="17"/>
        <v>SHIP REGION 4</v>
      </c>
    </row>
    <row r="131" spans="1:16" x14ac:dyDescent="0.35">
      <c r="A131" s="9">
        <f t="shared" si="21"/>
        <v>125</v>
      </c>
      <c r="B131" s="6">
        <f t="shared" si="21"/>
        <v>125</v>
      </c>
      <c r="C131" s="7" t="str">
        <f t="shared" ca="1" si="11"/>
        <v>CUSTID 160</v>
      </c>
      <c r="D131" s="7" t="str">
        <f ca="1">CONCATENATE(D$6," ",SUMIF('CUST AND PROD REFS'!$C$7:$C$206,'DATA GENERATOR'!$C131,'CUST AND PROD REFS'!D$7:D$206))</f>
        <v>CUSTTYPE 2</v>
      </c>
      <c r="E131" s="7" t="str">
        <f ca="1">CONCATENATE(E$6," ",SUMIF('CUST AND PROD REFS'!$C$7:$C$206,'DATA GENERATOR'!$C131,'CUST AND PROD REFS'!E$7:E$206))</f>
        <v>CUSTIND 3</v>
      </c>
      <c r="F131" s="7" t="str">
        <f ca="1">CONCATENATE(F$6," ",SUMIF('CUST AND PROD REFS'!$C$7:$C$206,'DATA GENERATOR'!$C131,'CUST AND PROD REFS'!F$7:F$206))</f>
        <v>REGION 4</v>
      </c>
      <c r="G131" s="6" t="str">
        <f t="shared" ca="1" si="12"/>
        <v>SALESMAN 1</v>
      </c>
      <c r="H131" s="6" t="str">
        <f t="shared" ca="1" si="13"/>
        <v>PRODID 14</v>
      </c>
      <c r="I131" s="6" t="str">
        <f ca="1">CONCATENATE(I$6," ",SUMIF('CUST AND PROD REFS'!$H$7:$H$26,'DATA GENERATOR'!$H131,'CUST AND PROD REFS'!I$7:I$26))</f>
        <v>PRODTYPE 2</v>
      </c>
      <c r="J131" s="6" t="str">
        <f ca="1">CONCATENATE(J$6," ",SUMIF('CUST AND PROD REFS'!$H$7:$H$26,'DATA GENERATOR'!$H131,'CUST AND PROD REFS'!J$7:J$26))</f>
        <v>PRODMKT 7</v>
      </c>
      <c r="K131" s="6">
        <f ca="1">SUMIF('CUST AND PROD REFS'!$H$7:$H$26,'DATA GENERATOR'!$H131,'CUST AND PROD REFS'!K$7:K$26)</f>
        <v>20943</v>
      </c>
      <c r="L131" s="6">
        <f ca="1">SUMIF('CUST AND PROD REFS'!$H$7:$H$26,'DATA GENERATOR'!$H131,'CUST AND PROD REFS'!L$7:L$26)</f>
        <v>12984.66</v>
      </c>
      <c r="M131" s="7">
        <f t="shared" ca="1" si="14"/>
        <v>3</v>
      </c>
      <c r="N131" s="23">
        <f t="shared" ca="1" si="15"/>
        <v>18639.27</v>
      </c>
      <c r="O131" s="8">
        <f t="shared" ca="1" si="16"/>
        <v>55917.81</v>
      </c>
      <c r="P131" s="40" t="str">
        <f t="shared" ca="1" si="17"/>
        <v>SHIP REGION 3</v>
      </c>
    </row>
    <row r="132" spans="1:16" x14ac:dyDescent="0.35">
      <c r="A132" s="9">
        <f t="shared" si="21"/>
        <v>126</v>
      </c>
      <c r="B132" s="6">
        <f t="shared" si="21"/>
        <v>126</v>
      </c>
      <c r="C132" s="7" t="str">
        <f t="shared" ca="1" si="11"/>
        <v>CUSTID 57</v>
      </c>
      <c r="D132" s="7" t="str">
        <f ca="1">CONCATENATE(D$6," ",SUMIF('CUST AND PROD REFS'!$C$7:$C$206,'DATA GENERATOR'!$C132,'CUST AND PROD REFS'!D$7:D$206))</f>
        <v>CUSTTYPE 3</v>
      </c>
      <c r="E132" s="7" t="str">
        <f ca="1">CONCATENATE(E$6," ",SUMIF('CUST AND PROD REFS'!$C$7:$C$206,'DATA GENERATOR'!$C132,'CUST AND PROD REFS'!E$7:E$206))</f>
        <v>CUSTIND 2</v>
      </c>
      <c r="F132" s="7" t="str">
        <f ca="1">CONCATENATE(F$6," ",SUMIF('CUST AND PROD REFS'!$C$7:$C$206,'DATA GENERATOR'!$C132,'CUST AND PROD REFS'!F$7:F$206))</f>
        <v>REGION 7</v>
      </c>
      <c r="G132" s="6" t="str">
        <f t="shared" ca="1" si="12"/>
        <v>SALESMAN 4</v>
      </c>
      <c r="H132" s="6" t="str">
        <f t="shared" ca="1" si="13"/>
        <v>PRODID 16</v>
      </c>
      <c r="I132" s="6" t="str">
        <f ca="1">CONCATENATE(I$6," ",SUMIF('CUST AND PROD REFS'!$H$7:$H$26,'DATA GENERATOR'!$H132,'CUST AND PROD REFS'!I$7:I$26))</f>
        <v>PRODTYPE 4</v>
      </c>
      <c r="J132" s="6" t="str">
        <f ca="1">CONCATENATE(J$6," ",SUMIF('CUST AND PROD REFS'!$H$7:$H$26,'DATA GENERATOR'!$H132,'CUST AND PROD REFS'!J$7:J$26))</f>
        <v>PRODMKT 6</v>
      </c>
      <c r="K132" s="6">
        <f ca="1">SUMIF('CUST AND PROD REFS'!$H$7:$H$26,'DATA GENERATOR'!$H132,'CUST AND PROD REFS'!K$7:K$26)</f>
        <v>13342</v>
      </c>
      <c r="L132" s="6">
        <f ca="1">SUMIF('CUST AND PROD REFS'!$H$7:$H$26,'DATA GENERATOR'!$H132,'CUST AND PROD REFS'!L$7:L$26)</f>
        <v>7738.36</v>
      </c>
      <c r="M132" s="7">
        <f t="shared" ca="1" si="14"/>
        <v>7</v>
      </c>
      <c r="N132" s="23">
        <f t="shared" ca="1" si="15"/>
        <v>13075.16</v>
      </c>
      <c r="O132" s="8">
        <f t="shared" ca="1" si="16"/>
        <v>91526.12</v>
      </c>
      <c r="P132" s="40" t="str">
        <f t="shared" ca="1" si="17"/>
        <v>SHIP REGION 4</v>
      </c>
    </row>
    <row r="133" spans="1:16" x14ac:dyDescent="0.35">
      <c r="A133" s="9">
        <f t="shared" si="21"/>
        <v>127</v>
      </c>
      <c r="B133" s="6">
        <f t="shared" si="21"/>
        <v>127</v>
      </c>
      <c r="C133" s="7" t="str">
        <f t="shared" ca="1" si="11"/>
        <v>CUSTID 27</v>
      </c>
      <c r="D133" s="7" t="str">
        <f ca="1">CONCATENATE(D$6," ",SUMIF('CUST AND PROD REFS'!$C$7:$C$206,'DATA GENERATOR'!$C133,'CUST AND PROD REFS'!D$7:D$206))</f>
        <v>CUSTTYPE 3</v>
      </c>
      <c r="E133" s="7" t="str">
        <f ca="1">CONCATENATE(E$6," ",SUMIF('CUST AND PROD REFS'!$C$7:$C$206,'DATA GENERATOR'!$C133,'CUST AND PROD REFS'!E$7:E$206))</f>
        <v>CUSTIND 5</v>
      </c>
      <c r="F133" s="7" t="str">
        <f ca="1">CONCATENATE(F$6," ",SUMIF('CUST AND PROD REFS'!$C$7:$C$206,'DATA GENERATOR'!$C133,'CUST AND PROD REFS'!F$7:F$206))</f>
        <v>REGION 3</v>
      </c>
      <c r="G133" s="6" t="str">
        <f t="shared" ca="1" si="12"/>
        <v>SALESMAN 3</v>
      </c>
      <c r="H133" s="6" t="str">
        <f t="shared" ca="1" si="13"/>
        <v>PRODID 4</v>
      </c>
      <c r="I133" s="6" t="str">
        <f ca="1">CONCATENATE(I$6," ",SUMIF('CUST AND PROD REFS'!$H$7:$H$26,'DATA GENERATOR'!$H133,'CUST AND PROD REFS'!I$7:I$26))</f>
        <v>PRODTYPE 2</v>
      </c>
      <c r="J133" s="6" t="str">
        <f ca="1">CONCATENATE(J$6," ",SUMIF('CUST AND PROD REFS'!$H$7:$H$26,'DATA GENERATOR'!$H133,'CUST AND PROD REFS'!J$7:J$26))</f>
        <v>PRODMKT 4</v>
      </c>
      <c r="K133" s="6">
        <f ca="1">SUMIF('CUST AND PROD REFS'!$H$7:$H$26,'DATA GENERATOR'!$H133,'CUST AND PROD REFS'!K$7:K$26)</f>
        <v>6175</v>
      </c>
      <c r="L133" s="6">
        <f ca="1">SUMIF('CUST AND PROD REFS'!$H$7:$H$26,'DATA GENERATOR'!$H133,'CUST AND PROD REFS'!L$7:L$26)</f>
        <v>3828.5</v>
      </c>
      <c r="M133" s="7">
        <f t="shared" ca="1" si="14"/>
        <v>3</v>
      </c>
      <c r="N133" s="23">
        <f t="shared" ca="1" si="15"/>
        <v>5495.75</v>
      </c>
      <c r="O133" s="8">
        <f t="shared" ca="1" si="16"/>
        <v>16487.25</v>
      </c>
      <c r="P133" s="40" t="str">
        <f t="shared" ca="1" si="17"/>
        <v>SHIP REGION 3</v>
      </c>
    </row>
    <row r="134" spans="1:16" x14ac:dyDescent="0.35">
      <c r="A134" s="9">
        <f t="shared" si="21"/>
        <v>128</v>
      </c>
      <c r="B134" s="6">
        <f t="shared" si="21"/>
        <v>128</v>
      </c>
      <c r="C134" s="7" t="str">
        <f t="shared" ca="1" si="11"/>
        <v>CUSTID 119</v>
      </c>
      <c r="D134" s="7" t="str">
        <f ca="1">CONCATENATE(D$6," ",SUMIF('CUST AND PROD REFS'!$C$7:$C$206,'DATA GENERATOR'!$C134,'CUST AND PROD REFS'!D$7:D$206))</f>
        <v>CUSTTYPE 1</v>
      </c>
      <c r="E134" s="7" t="str">
        <f ca="1">CONCATENATE(E$6," ",SUMIF('CUST AND PROD REFS'!$C$7:$C$206,'DATA GENERATOR'!$C134,'CUST AND PROD REFS'!E$7:E$206))</f>
        <v>CUSTIND 5</v>
      </c>
      <c r="F134" s="7" t="str">
        <f ca="1">CONCATENATE(F$6," ",SUMIF('CUST AND PROD REFS'!$C$7:$C$206,'DATA GENERATOR'!$C134,'CUST AND PROD REFS'!F$7:F$206))</f>
        <v>REGION 8</v>
      </c>
      <c r="G134" s="6" t="str">
        <f t="shared" ca="1" si="12"/>
        <v>SALESMAN 2</v>
      </c>
      <c r="H134" s="6" t="str">
        <f t="shared" ca="1" si="13"/>
        <v>PRODID 11</v>
      </c>
      <c r="I134" s="6" t="str">
        <f ca="1">CONCATENATE(I$6," ",SUMIF('CUST AND PROD REFS'!$H$7:$H$26,'DATA GENERATOR'!$H134,'CUST AND PROD REFS'!I$7:I$26))</f>
        <v>PRODTYPE 1</v>
      </c>
      <c r="J134" s="6" t="str">
        <f ca="1">CONCATENATE(J$6," ",SUMIF('CUST AND PROD REFS'!$H$7:$H$26,'DATA GENERATOR'!$H134,'CUST AND PROD REFS'!J$7:J$26))</f>
        <v>PRODMKT 5</v>
      </c>
      <c r="K134" s="6">
        <f ca="1">SUMIF('CUST AND PROD REFS'!$H$7:$H$26,'DATA GENERATOR'!$H134,'CUST AND PROD REFS'!K$7:K$26)</f>
        <v>10318</v>
      </c>
      <c r="L134" s="6">
        <f ca="1">SUMIF('CUST AND PROD REFS'!$H$7:$H$26,'DATA GENERATOR'!$H134,'CUST AND PROD REFS'!L$7:L$26)</f>
        <v>6913.06</v>
      </c>
      <c r="M134" s="7">
        <f t="shared" ca="1" si="14"/>
        <v>4</v>
      </c>
      <c r="N134" s="23">
        <f t="shared" ca="1" si="15"/>
        <v>8873.48</v>
      </c>
      <c r="O134" s="8">
        <f t="shared" ca="1" si="16"/>
        <v>35493.919999999998</v>
      </c>
      <c r="P134" s="40" t="str">
        <f t="shared" ca="1" si="17"/>
        <v>SHIP REGION 3</v>
      </c>
    </row>
    <row r="135" spans="1:16" x14ac:dyDescent="0.35">
      <c r="A135" s="9">
        <f t="shared" si="21"/>
        <v>129</v>
      </c>
      <c r="B135" s="6">
        <f t="shared" si="21"/>
        <v>129</v>
      </c>
      <c r="C135" s="7" t="str">
        <f t="shared" ca="1" si="11"/>
        <v>CUSTID 15</v>
      </c>
      <c r="D135" s="7" t="str">
        <f ca="1">CONCATENATE(D$6," ",SUMIF('CUST AND PROD REFS'!$C$7:$C$206,'DATA GENERATOR'!$C135,'CUST AND PROD REFS'!D$7:D$206))</f>
        <v>CUSTTYPE 3</v>
      </c>
      <c r="E135" s="7" t="str">
        <f ca="1">CONCATENATE(E$6," ",SUMIF('CUST AND PROD REFS'!$C$7:$C$206,'DATA GENERATOR'!$C135,'CUST AND PROD REFS'!E$7:E$206))</f>
        <v>CUSTIND 3</v>
      </c>
      <c r="F135" s="7" t="str">
        <f ca="1">CONCATENATE(F$6," ",SUMIF('CUST AND PROD REFS'!$C$7:$C$206,'DATA GENERATOR'!$C135,'CUST AND PROD REFS'!F$7:F$206))</f>
        <v>REGION 2</v>
      </c>
      <c r="G135" s="6" t="str">
        <f t="shared" ca="1" si="12"/>
        <v>SALESMAN 4</v>
      </c>
      <c r="H135" s="6" t="str">
        <f t="shared" ca="1" si="13"/>
        <v>PRODID 13</v>
      </c>
      <c r="I135" s="6" t="str">
        <f ca="1">CONCATENATE(I$6," ",SUMIF('CUST AND PROD REFS'!$H$7:$H$26,'DATA GENERATOR'!$H135,'CUST AND PROD REFS'!I$7:I$26))</f>
        <v>PRODTYPE 4</v>
      </c>
      <c r="J135" s="6" t="str">
        <f ca="1">CONCATENATE(J$6," ",SUMIF('CUST AND PROD REFS'!$H$7:$H$26,'DATA GENERATOR'!$H135,'CUST AND PROD REFS'!J$7:J$26))</f>
        <v>PRODMKT 4</v>
      </c>
      <c r="K135" s="6">
        <f ca="1">SUMIF('CUST AND PROD REFS'!$H$7:$H$26,'DATA GENERATOR'!$H135,'CUST AND PROD REFS'!K$7:K$26)</f>
        <v>12711</v>
      </c>
      <c r="L135" s="6">
        <f ca="1">SUMIF('CUST AND PROD REFS'!$H$7:$H$26,'DATA GENERATOR'!$H135,'CUST AND PROD REFS'!L$7:L$26)</f>
        <v>7245.27</v>
      </c>
      <c r="M135" s="7">
        <f t="shared" ca="1" si="14"/>
        <v>9</v>
      </c>
      <c r="N135" s="23">
        <f t="shared" ca="1" si="15"/>
        <v>12456.78</v>
      </c>
      <c r="O135" s="8">
        <f t="shared" ca="1" si="16"/>
        <v>112111.02</v>
      </c>
      <c r="P135" s="40" t="str">
        <f t="shared" ca="1" si="17"/>
        <v>SHIP REGION 6</v>
      </c>
    </row>
    <row r="136" spans="1:16" x14ac:dyDescent="0.35">
      <c r="A136" s="9">
        <f t="shared" si="21"/>
        <v>130</v>
      </c>
      <c r="B136" s="6">
        <f t="shared" si="21"/>
        <v>130</v>
      </c>
      <c r="C136" s="7" t="str">
        <f t="shared" ref="C136:C199" ca="1" si="22">CONCATENATE(C$6," ",INT(RAND()*(C$3-C$2)+C$2))</f>
        <v>CUSTID 164</v>
      </c>
      <c r="D136" s="7" t="str">
        <f ca="1">CONCATENATE(D$6," ",SUMIF('CUST AND PROD REFS'!$C$7:$C$206,'DATA GENERATOR'!$C136,'CUST AND PROD REFS'!D$7:D$206))</f>
        <v>CUSTTYPE 3</v>
      </c>
      <c r="E136" s="7" t="str">
        <f ca="1">CONCATENATE(E$6," ",SUMIF('CUST AND PROD REFS'!$C$7:$C$206,'DATA GENERATOR'!$C136,'CUST AND PROD REFS'!E$7:E$206))</f>
        <v>CUSTIND 1</v>
      </c>
      <c r="F136" s="7" t="str">
        <f ca="1">CONCATENATE(F$6," ",SUMIF('CUST AND PROD REFS'!$C$7:$C$206,'DATA GENERATOR'!$C136,'CUST AND PROD REFS'!F$7:F$206))</f>
        <v>REGION 5</v>
      </c>
      <c r="G136" s="6" t="str">
        <f t="shared" ref="G136:G199" ca="1" si="23">CONCATENATE(G$6," ",INT(RAND()*(G$3-G$2)+G$2))</f>
        <v>SALESMAN 3</v>
      </c>
      <c r="H136" s="6" t="str">
        <f t="shared" ref="H136:H199" ca="1" si="24">CONCATENATE(H$6," ",INT(RAND()*(H$3+1-H$2)+H$2))</f>
        <v>PRODID 20</v>
      </c>
      <c r="I136" s="6" t="str">
        <f ca="1">CONCATENATE(I$6," ",SUMIF('CUST AND PROD REFS'!$H$7:$H$26,'DATA GENERATOR'!$H136,'CUST AND PROD REFS'!I$7:I$26))</f>
        <v>PRODTYPE 4</v>
      </c>
      <c r="J136" s="6" t="str">
        <f ca="1">CONCATENATE(J$6," ",SUMIF('CUST AND PROD REFS'!$H$7:$H$26,'DATA GENERATOR'!$H136,'CUST AND PROD REFS'!J$7:J$26))</f>
        <v>PRODMKT 1</v>
      </c>
      <c r="K136" s="6">
        <f ca="1">SUMIF('CUST AND PROD REFS'!$H$7:$H$26,'DATA GENERATOR'!$H136,'CUST AND PROD REFS'!K$7:K$26)</f>
        <v>2665</v>
      </c>
      <c r="L136" s="6">
        <f ca="1">SUMIF('CUST AND PROD REFS'!$H$7:$H$26,'DATA GENERATOR'!$H136,'CUST AND PROD REFS'!L$7:L$26)</f>
        <v>1732.25</v>
      </c>
      <c r="M136" s="7">
        <f t="shared" ref="M136:M199" ca="1" si="25">INT(RAND()*(M$3-M$2)+M$2)</f>
        <v>3</v>
      </c>
      <c r="N136" s="23">
        <f t="shared" ref="N136:N199" ca="1" si="26">K136*(1-(INT(RAND()*(N$3+1-N$2)+N$2)/100))</f>
        <v>2345.1999999999998</v>
      </c>
      <c r="O136" s="8">
        <f t="shared" ref="O136:O199" ca="1" si="27">M136*N136</f>
        <v>7035.5999999999995</v>
      </c>
      <c r="P136" s="40" t="str">
        <f t="shared" ref="P136:P199" ca="1" si="28">CONCATENATE(P$6," ",INT(RAND()*(P$3+1-P$2)+P$2))</f>
        <v>SHIP REGION 5</v>
      </c>
    </row>
    <row r="137" spans="1:16" x14ac:dyDescent="0.35">
      <c r="A137" s="9">
        <f t="shared" ref="A137:B152" si="29">A136+1</f>
        <v>131</v>
      </c>
      <c r="B137" s="6">
        <f t="shared" si="29"/>
        <v>131</v>
      </c>
      <c r="C137" s="7" t="str">
        <f t="shared" ca="1" si="22"/>
        <v>CUSTID 132</v>
      </c>
      <c r="D137" s="7" t="str">
        <f ca="1">CONCATENATE(D$6," ",SUMIF('CUST AND PROD REFS'!$C$7:$C$206,'DATA GENERATOR'!$C137,'CUST AND PROD REFS'!D$7:D$206))</f>
        <v>CUSTTYPE 4</v>
      </c>
      <c r="E137" s="7" t="str">
        <f ca="1">CONCATENATE(E$6," ",SUMIF('CUST AND PROD REFS'!$C$7:$C$206,'DATA GENERATOR'!$C137,'CUST AND PROD REFS'!E$7:E$206))</f>
        <v>CUSTIND 1</v>
      </c>
      <c r="F137" s="7" t="str">
        <f ca="1">CONCATENATE(F$6," ",SUMIF('CUST AND PROD REFS'!$C$7:$C$206,'DATA GENERATOR'!$C137,'CUST AND PROD REFS'!F$7:F$206))</f>
        <v>REGION 1</v>
      </c>
      <c r="G137" s="6" t="str">
        <f t="shared" ca="1" si="23"/>
        <v>SALESMAN 2</v>
      </c>
      <c r="H137" s="6" t="str">
        <f t="shared" ca="1" si="24"/>
        <v>PRODID 18</v>
      </c>
      <c r="I137" s="6" t="str">
        <f ca="1">CONCATENATE(I$6," ",SUMIF('CUST AND PROD REFS'!$H$7:$H$26,'DATA GENERATOR'!$H137,'CUST AND PROD REFS'!I$7:I$26))</f>
        <v>PRODTYPE 1</v>
      </c>
      <c r="J137" s="6" t="str">
        <f ca="1">CONCATENATE(J$6," ",SUMIF('CUST AND PROD REFS'!$H$7:$H$26,'DATA GENERATOR'!$H137,'CUST AND PROD REFS'!J$7:J$26))</f>
        <v>PRODMKT 2</v>
      </c>
      <c r="K137" s="6">
        <f ca="1">SUMIF('CUST AND PROD REFS'!$H$7:$H$26,'DATA GENERATOR'!$H137,'CUST AND PROD REFS'!K$7:K$26)</f>
        <v>5325</v>
      </c>
      <c r="L137" s="6">
        <f ca="1">SUMIF('CUST AND PROD REFS'!$H$7:$H$26,'DATA GENERATOR'!$H137,'CUST AND PROD REFS'!L$7:L$26)</f>
        <v>3408</v>
      </c>
      <c r="M137" s="7">
        <f t="shared" ca="1" si="25"/>
        <v>2</v>
      </c>
      <c r="N137" s="23">
        <f t="shared" ca="1" si="26"/>
        <v>5165.25</v>
      </c>
      <c r="O137" s="8">
        <f t="shared" ca="1" si="27"/>
        <v>10330.5</v>
      </c>
      <c r="P137" s="40" t="str">
        <f t="shared" ca="1" si="28"/>
        <v>SHIP REGION 8</v>
      </c>
    </row>
    <row r="138" spans="1:16" x14ac:dyDescent="0.35">
      <c r="A138" s="9">
        <f t="shared" si="29"/>
        <v>132</v>
      </c>
      <c r="B138" s="6">
        <f t="shared" si="29"/>
        <v>132</v>
      </c>
      <c r="C138" s="7" t="str">
        <f t="shared" ca="1" si="22"/>
        <v>CUSTID 81</v>
      </c>
      <c r="D138" s="7" t="str">
        <f ca="1">CONCATENATE(D$6," ",SUMIF('CUST AND PROD REFS'!$C$7:$C$206,'DATA GENERATOR'!$C138,'CUST AND PROD REFS'!D$7:D$206))</f>
        <v>CUSTTYPE 4</v>
      </c>
      <c r="E138" s="7" t="str">
        <f ca="1">CONCATENATE(E$6," ",SUMIF('CUST AND PROD REFS'!$C$7:$C$206,'DATA GENERATOR'!$C138,'CUST AND PROD REFS'!E$7:E$206))</f>
        <v>CUSTIND 3</v>
      </c>
      <c r="F138" s="7" t="str">
        <f ca="1">CONCATENATE(F$6," ",SUMIF('CUST AND PROD REFS'!$C$7:$C$206,'DATA GENERATOR'!$C138,'CUST AND PROD REFS'!F$7:F$206))</f>
        <v>REGION 7</v>
      </c>
      <c r="G138" s="6" t="str">
        <f t="shared" ca="1" si="23"/>
        <v>SALESMAN 3</v>
      </c>
      <c r="H138" s="6" t="str">
        <f t="shared" ca="1" si="24"/>
        <v>PRODID 19</v>
      </c>
      <c r="I138" s="6" t="str">
        <f ca="1">CONCATENATE(I$6," ",SUMIF('CUST AND PROD REFS'!$H$7:$H$26,'DATA GENERATOR'!$H138,'CUST AND PROD REFS'!I$7:I$26))</f>
        <v>PRODTYPE 2</v>
      </c>
      <c r="J138" s="6" t="str">
        <f ca="1">CONCATENATE(J$6," ",SUMIF('CUST AND PROD REFS'!$H$7:$H$26,'DATA GENERATOR'!$H138,'CUST AND PROD REFS'!J$7:J$26))</f>
        <v>PRODMKT 4</v>
      </c>
      <c r="K138" s="6">
        <f ca="1">SUMIF('CUST AND PROD REFS'!$H$7:$H$26,'DATA GENERATOR'!$H138,'CUST AND PROD REFS'!K$7:K$26)</f>
        <v>4862</v>
      </c>
      <c r="L138" s="6">
        <f ca="1">SUMIF('CUST AND PROD REFS'!$H$7:$H$26,'DATA GENERATOR'!$H138,'CUST AND PROD REFS'!L$7:L$26)</f>
        <v>3306.16</v>
      </c>
      <c r="M138" s="7">
        <f t="shared" ca="1" si="25"/>
        <v>3</v>
      </c>
      <c r="N138" s="23">
        <f t="shared" ca="1" si="26"/>
        <v>4229.9399999999996</v>
      </c>
      <c r="O138" s="8">
        <f t="shared" ca="1" si="27"/>
        <v>12689.82</v>
      </c>
      <c r="P138" s="40" t="str">
        <f t="shared" ca="1" si="28"/>
        <v>SHIP REGION 4</v>
      </c>
    </row>
    <row r="139" spans="1:16" x14ac:dyDescent="0.35">
      <c r="A139" s="9">
        <f t="shared" si="29"/>
        <v>133</v>
      </c>
      <c r="B139" s="6">
        <f t="shared" si="29"/>
        <v>133</v>
      </c>
      <c r="C139" s="7" t="str">
        <f t="shared" ca="1" si="22"/>
        <v>CUSTID 16</v>
      </c>
      <c r="D139" s="7" t="str">
        <f ca="1">CONCATENATE(D$6," ",SUMIF('CUST AND PROD REFS'!$C$7:$C$206,'DATA GENERATOR'!$C139,'CUST AND PROD REFS'!D$7:D$206))</f>
        <v>CUSTTYPE 1</v>
      </c>
      <c r="E139" s="7" t="str">
        <f ca="1">CONCATENATE(E$6," ",SUMIF('CUST AND PROD REFS'!$C$7:$C$206,'DATA GENERATOR'!$C139,'CUST AND PROD REFS'!E$7:E$206))</f>
        <v>CUSTIND 2</v>
      </c>
      <c r="F139" s="7" t="str">
        <f ca="1">CONCATENATE(F$6," ",SUMIF('CUST AND PROD REFS'!$C$7:$C$206,'DATA GENERATOR'!$C139,'CUST AND PROD REFS'!F$7:F$206))</f>
        <v>REGION 3</v>
      </c>
      <c r="G139" s="6" t="str">
        <f t="shared" ca="1" si="23"/>
        <v>SALESMAN 4</v>
      </c>
      <c r="H139" s="6" t="str">
        <f t="shared" ca="1" si="24"/>
        <v>PRODID 8</v>
      </c>
      <c r="I139" s="6" t="str">
        <f ca="1">CONCATENATE(I$6," ",SUMIF('CUST AND PROD REFS'!$H$7:$H$26,'DATA GENERATOR'!$H139,'CUST AND PROD REFS'!I$7:I$26))</f>
        <v>PRODTYPE 1</v>
      </c>
      <c r="J139" s="6" t="str">
        <f ca="1">CONCATENATE(J$6," ",SUMIF('CUST AND PROD REFS'!$H$7:$H$26,'DATA GENERATOR'!$H139,'CUST AND PROD REFS'!J$7:J$26))</f>
        <v>PRODMKT 7</v>
      </c>
      <c r="K139" s="6">
        <f ca="1">SUMIF('CUST AND PROD REFS'!$H$7:$H$26,'DATA GENERATOR'!$H139,'CUST AND PROD REFS'!K$7:K$26)</f>
        <v>9424</v>
      </c>
      <c r="L139" s="6">
        <f ca="1">SUMIF('CUST AND PROD REFS'!$H$7:$H$26,'DATA GENERATOR'!$H139,'CUST AND PROD REFS'!L$7:L$26)</f>
        <v>6031.36</v>
      </c>
      <c r="M139" s="7">
        <f t="shared" ca="1" si="25"/>
        <v>8</v>
      </c>
      <c r="N139" s="23">
        <f t="shared" ca="1" si="26"/>
        <v>8010.4</v>
      </c>
      <c r="O139" s="8">
        <f t="shared" ca="1" si="27"/>
        <v>64083.199999999997</v>
      </c>
      <c r="P139" s="40" t="str">
        <f t="shared" ca="1" si="28"/>
        <v>SHIP REGION 7</v>
      </c>
    </row>
    <row r="140" spans="1:16" x14ac:dyDescent="0.35">
      <c r="A140" s="9">
        <f t="shared" si="29"/>
        <v>134</v>
      </c>
      <c r="B140" s="6">
        <f t="shared" si="29"/>
        <v>134</v>
      </c>
      <c r="C140" s="7" t="str">
        <f t="shared" ca="1" si="22"/>
        <v>CUSTID 37</v>
      </c>
      <c r="D140" s="7" t="str">
        <f ca="1">CONCATENATE(D$6," ",SUMIF('CUST AND PROD REFS'!$C$7:$C$206,'DATA GENERATOR'!$C140,'CUST AND PROD REFS'!D$7:D$206))</f>
        <v>CUSTTYPE 5</v>
      </c>
      <c r="E140" s="7" t="str">
        <f ca="1">CONCATENATE(E$6," ",SUMIF('CUST AND PROD REFS'!$C$7:$C$206,'DATA GENERATOR'!$C140,'CUST AND PROD REFS'!E$7:E$206))</f>
        <v>CUSTIND 3</v>
      </c>
      <c r="F140" s="7" t="str">
        <f ca="1">CONCATENATE(F$6," ",SUMIF('CUST AND PROD REFS'!$C$7:$C$206,'DATA GENERATOR'!$C140,'CUST AND PROD REFS'!F$7:F$206))</f>
        <v>REGION 3</v>
      </c>
      <c r="G140" s="6" t="str">
        <f t="shared" ca="1" si="23"/>
        <v>SALESMAN 2</v>
      </c>
      <c r="H140" s="6" t="str">
        <f t="shared" ca="1" si="24"/>
        <v>PRODID 14</v>
      </c>
      <c r="I140" s="6" t="str">
        <f ca="1">CONCATENATE(I$6," ",SUMIF('CUST AND PROD REFS'!$H$7:$H$26,'DATA GENERATOR'!$H140,'CUST AND PROD REFS'!I$7:I$26))</f>
        <v>PRODTYPE 2</v>
      </c>
      <c r="J140" s="6" t="str">
        <f ca="1">CONCATENATE(J$6," ",SUMIF('CUST AND PROD REFS'!$H$7:$H$26,'DATA GENERATOR'!$H140,'CUST AND PROD REFS'!J$7:J$26))</f>
        <v>PRODMKT 7</v>
      </c>
      <c r="K140" s="6">
        <f ca="1">SUMIF('CUST AND PROD REFS'!$H$7:$H$26,'DATA GENERATOR'!$H140,'CUST AND PROD REFS'!K$7:K$26)</f>
        <v>20943</v>
      </c>
      <c r="L140" s="6">
        <f ca="1">SUMIF('CUST AND PROD REFS'!$H$7:$H$26,'DATA GENERATOR'!$H140,'CUST AND PROD REFS'!L$7:L$26)</f>
        <v>12984.66</v>
      </c>
      <c r="M140" s="7">
        <f t="shared" ca="1" si="25"/>
        <v>7</v>
      </c>
      <c r="N140" s="23">
        <f t="shared" ca="1" si="26"/>
        <v>18848.7</v>
      </c>
      <c r="O140" s="8">
        <f t="shared" ca="1" si="27"/>
        <v>131940.9</v>
      </c>
      <c r="P140" s="40" t="str">
        <f t="shared" ca="1" si="28"/>
        <v>SHIP REGION 6</v>
      </c>
    </row>
    <row r="141" spans="1:16" x14ac:dyDescent="0.35">
      <c r="A141" s="9">
        <f t="shared" si="29"/>
        <v>135</v>
      </c>
      <c r="B141" s="6">
        <f t="shared" si="29"/>
        <v>135</v>
      </c>
      <c r="C141" s="7" t="str">
        <f t="shared" ca="1" si="22"/>
        <v>CUSTID 9</v>
      </c>
      <c r="D141" s="7" t="str">
        <f ca="1">CONCATENATE(D$6," ",SUMIF('CUST AND PROD REFS'!$C$7:$C$206,'DATA GENERATOR'!$C141,'CUST AND PROD REFS'!D$7:D$206))</f>
        <v>CUSTTYPE 1</v>
      </c>
      <c r="E141" s="7" t="str">
        <f ca="1">CONCATENATE(E$6," ",SUMIF('CUST AND PROD REFS'!$C$7:$C$206,'DATA GENERATOR'!$C141,'CUST AND PROD REFS'!E$7:E$206))</f>
        <v>CUSTIND 3</v>
      </c>
      <c r="F141" s="7" t="str">
        <f ca="1">CONCATENATE(F$6," ",SUMIF('CUST AND PROD REFS'!$C$7:$C$206,'DATA GENERATOR'!$C141,'CUST AND PROD REFS'!F$7:F$206))</f>
        <v>REGION 1</v>
      </c>
      <c r="G141" s="6" t="str">
        <f t="shared" ca="1" si="23"/>
        <v>SALESMAN 1</v>
      </c>
      <c r="H141" s="6" t="str">
        <f t="shared" ca="1" si="24"/>
        <v>PRODID 4</v>
      </c>
      <c r="I141" s="6" t="str">
        <f ca="1">CONCATENATE(I$6," ",SUMIF('CUST AND PROD REFS'!$H$7:$H$26,'DATA GENERATOR'!$H141,'CUST AND PROD REFS'!I$7:I$26))</f>
        <v>PRODTYPE 2</v>
      </c>
      <c r="J141" s="6" t="str">
        <f ca="1">CONCATENATE(J$6," ",SUMIF('CUST AND PROD REFS'!$H$7:$H$26,'DATA GENERATOR'!$H141,'CUST AND PROD REFS'!J$7:J$26))</f>
        <v>PRODMKT 4</v>
      </c>
      <c r="K141" s="6">
        <f ca="1">SUMIF('CUST AND PROD REFS'!$H$7:$H$26,'DATA GENERATOR'!$H141,'CUST AND PROD REFS'!K$7:K$26)</f>
        <v>6175</v>
      </c>
      <c r="L141" s="6">
        <f ca="1">SUMIF('CUST AND PROD REFS'!$H$7:$H$26,'DATA GENERATOR'!$H141,'CUST AND PROD REFS'!L$7:L$26)</f>
        <v>3828.5</v>
      </c>
      <c r="M141" s="7">
        <f t="shared" ca="1" si="25"/>
        <v>4</v>
      </c>
      <c r="N141" s="23">
        <f t="shared" ca="1" si="26"/>
        <v>5866.25</v>
      </c>
      <c r="O141" s="8">
        <f t="shared" ca="1" si="27"/>
        <v>23465</v>
      </c>
      <c r="P141" s="40" t="str">
        <f t="shared" ca="1" si="28"/>
        <v>SHIP REGION 6</v>
      </c>
    </row>
    <row r="142" spans="1:16" x14ac:dyDescent="0.35">
      <c r="A142" s="9">
        <f t="shared" si="29"/>
        <v>136</v>
      </c>
      <c r="B142" s="6">
        <f t="shared" si="29"/>
        <v>136</v>
      </c>
      <c r="C142" s="7" t="str">
        <f t="shared" ca="1" si="22"/>
        <v>CUSTID 104</v>
      </c>
      <c r="D142" s="7" t="str">
        <f ca="1">CONCATENATE(D$6," ",SUMIF('CUST AND PROD REFS'!$C$7:$C$206,'DATA GENERATOR'!$C142,'CUST AND PROD REFS'!D$7:D$206))</f>
        <v>CUSTTYPE 1</v>
      </c>
      <c r="E142" s="7" t="str">
        <f ca="1">CONCATENATE(E$6," ",SUMIF('CUST AND PROD REFS'!$C$7:$C$206,'DATA GENERATOR'!$C142,'CUST AND PROD REFS'!E$7:E$206))</f>
        <v>CUSTIND 3</v>
      </c>
      <c r="F142" s="7" t="str">
        <f ca="1">CONCATENATE(F$6," ",SUMIF('CUST AND PROD REFS'!$C$7:$C$206,'DATA GENERATOR'!$C142,'CUST AND PROD REFS'!F$7:F$206))</f>
        <v>REGION 7</v>
      </c>
      <c r="G142" s="6" t="str">
        <f t="shared" ca="1" si="23"/>
        <v>SALESMAN 3</v>
      </c>
      <c r="H142" s="6" t="str">
        <f t="shared" ca="1" si="24"/>
        <v>PRODID 8</v>
      </c>
      <c r="I142" s="6" t="str">
        <f ca="1">CONCATENATE(I$6," ",SUMIF('CUST AND PROD REFS'!$H$7:$H$26,'DATA GENERATOR'!$H142,'CUST AND PROD REFS'!I$7:I$26))</f>
        <v>PRODTYPE 1</v>
      </c>
      <c r="J142" s="6" t="str">
        <f ca="1">CONCATENATE(J$6," ",SUMIF('CUST AND PROD REFS'!$H$7:$H$26,'DATA GENERATOR'!$H142,'CUST AND PROD REFS'!J$7:J$26))</f>
        <v>PRODMKT 7</v>
      </c>
      <c r="K142" s="6">
        <f ca="1">SUMIF('CUST AND PROD REFS'!$H$7:$H$26,'DATA GENERATOR'!$H142,'CUST AND PROD REFS'!K$7:K$26)</f>
        <v>9424</v>
      </c>
      <c r="L142" s="6">
        <f ca="1">SUMIF('CUST AND PROD REFS'!$H$7:$H$26,'DATA GENERATOR'!$H142,'CUST AND PROD REFS'!L$7:L$26)</f>
        <v>6031.36</v>
      </c>
      <c r="M142" s="7">
        <f t="shared" ca="1" si="25"/>
        <v>5</v>
      </c>
      <c r="N142" s="23">
        <f t="shared" ca="1" si="26"/>
        <v>8010.4</v>
      </c>
      <c r="O142" s="8">
        <f t="shared" ca="1" si="27"/>
        <v>40052</v>
      </c>
      <c r="P142" s="40" t="str">
        <f t="shared" ca="1" si="28"/>
        <v>SHIP REGION 3</v>
      </c>
    </row>
    <row r="143" spans="1:16" x14ac:dyDescent="0.35">
      <c r="A143" s="9">
        <f t="shared" si="29"/>
        <v>137</v>
      </c>
      <c r="B143" s="6">
        <f t="shared" si="29"/>
        <v>137</v>
      </c>
      <c r="C143" s="7" t="str">
        <f t="shared" ca="1" si="22"/>
        <v>CUSTID 111</v>
      </c>
      <c r="D143" s="7" t="str">
        <f ca="1">CONCATENATE(D$6," ",SUMIF('CUST AND PROD REFS'!$C$7:$C$206,'DATA GENERATOR'!$C143,'CUST AND PROD REFS'!D$7:D$206))</f>
        <v>CUSTTYPE 3</v>
      </c>
      <c r="E143" s="7" t="str">
        <f ca="1">CONCATENATE(E$6," ",SUMIF('CUST AND PROD REFS'!$C$7:$C$206,'DATA GENERATOR'!$C143,'CUST AND PROD REFS'!E$7:E$206))</f>
        <v>CUSTIND 5</v>
      </c>
      <c r="F143" s="7" t="str">
        <f ca="1">CONCATENATE(F$6," ",SUMIF('CUST AND PROD REFS'!$C$7:$C$206,'DATA GENERATOR'!$C143,'CUST AND PROD REFS'!F$7:F$206))</f>
        <v>REGION 5</v>
      </c>
      <c r="G143" s="6" t="str">
        <f t="shared" ca="1" si="23"/>
        <v>SALESMAN 3</v>
      </c>
      <c r="H143" s="6" t="str">
        <f t="shared" ca="1" si="24"/>
        <v>PRODID 16</v>
      </c>
      <c r="I143" s="6" t="str">
        <f ca="1">CONCATENATE(I$6," ",SUMIF('CUST AND PROD REFS'!$H$7:$H$26,'DATA GENERATOR'!$H143,'CUST AND PROD REFS'!I$7:I$26))</f>
        <v>PRODTYPE 4</v>
      </c>
      <c r="J143" s="6" t="str">
        <f ca="1">CONCATENATE(J$6," ",SUMIF('CUST AND PROD REFS'!$H$7:$H$26,'DATA GENERATOR'!$H143,'CUST AND PROD REFS'!J$7:J$26))</f>
        <v>PRODMKT 6</v>
      </c>
      <c r="K143" s="6">
        <f ca="1">SUMIF('CUST AND PROD REFS'!$H$7:$H$26,'DATA GENERATOR'!$H143,'CUST AND PROD REFS'!K$7:K$26)</f>
        <v>13342</v>
      </c>
      <c r="L143" s="6">
        <f ca="1">SUMIF('CUST AND PROD REFS'!$H$7:$H$26,'DATA GENERATOR'!$H143,'CUST AND PROD REFS'!L$7:L$26)</f>
        <v>7738.36</v>
      </c>
      <c r="M143" s="7">
        <f t="shared" ca="1" si="25"/>
        <v>5</v>
      </c>
      <c r="N143" s="23">
        <f t="shared" ca="1" si="26"/>
        <v>12674.9</v>
      </c>
      <c r="O143" s="8">
        <f t="shared" ca="1" si="27"/>
        <v>63374.5</v>
      </c>
      <c r="P143" s="40" t="str">
        <f t="shared" ca="1" si="28"/>
        <v>SHIP REGION 2</v>
      </c>
    </row>
    <row r="144" spans="1:16" x14ac:dyDescent="0.35">
      <c r="A144" s="9">
        <f t="shared" si="29"/>
        <v>138</v>
      </c>
      <c r="B144" s="6">
        <f t="shared" si="29"/>
        <v>138</v>
      </c>
      <c r="C144" s="7" t="str">
        <f t="shared" ca="1" si="22"/>
        <v>CUSTID 92</v>
      </c>
      <c r="D144" s="7" t="str">
        <f ca="1">CONCATENATE(D$6," ",SUMIF('CUST AND PROD REFS'!$C$7:$C$206,'DATA GENERATOR'!$C144,'CUST AND PROD REFS'!D$7:D$206))</f>
        <v>CUSTTYPE 4</v>
      </c>
      <c r="E144" s="7" t="str">
        <f ca="1">CONCATENATE(E$6," ",SUMIF('CUST AND PROD REFS'!$C$7:$C$206,'DATA GENERATOR'!$C144,'CUST AND PROD REFS'!E$7:E$206))</f>
        <v>CUSTIND 2</v>
      </c>
      <c r="F144" s="7" t="str">
        <f ca="1">CONCATENATE(F$6," ",SUMIF('CUST AND PROD REFS'!$C$7:$C$206,'DATA GENERATOR'!$C144,'CUST AND PROD REFS'!F$7:F$206))</f>
        <v>REGION 1</v>
      </c>
      <c r="G144" s="6" t="str">
        <f t="shared" ca="1" si="23"/>
        <v>SALESMAN 4</v>
      </c>
      <c r="H144" s="6" t="str">
        <f t="shared" ca="1" si="24"/>
        <v>PRODID 14</v>
      </c>
      <c r="I144" s="6" t="str">
        <f ca="1">CONCATENATE(I$6," ",SUMIF('CUST AND PROD REFS'!$H$7:$H$26,'DATA GENERATOR'!$H144,'CUST AND PROD REFS'!I$7:I$26))</f>
        <v>PRODTYPE 2</v>
      </c>
      <c r="J144" s="6" t="str">
        <f ca="1">CONCATENATE(J$6," ",SUMIF('CUST AND PROD REFS'!$H$7:$H$26,'DATA GENERATOR'!$H144,'CUST AND PROD REFS'!J$7:J$26))</f>
        <v>PRODMKT 7</v>
      </c>
      <c r="K144" s="6">
        <f ca="1">SUMIF('CUST AND PROD REFS'!$H$7:$H$26,'DATA GENERATOR'!$H144,'CUST AND PROD REFS'!K$7:K$26)</f>
        <v>20943</v>
      </c>
      <c r="L144" s="6">
        <f ca="1">SUMIF('CUST AND PROD REFS'!$H$7:$H$26,'DATA GENERATOR'!$H144,'CUST AND PROD REFS'!L$7:L$26)</f>
        <v>12984.66</v>
      </c>
      <c r="M144" s="7">
        <f t="shared" ca="1" si="25"/>
        <v>1</v>
      </c>
      <c r="N144" s="23">
        <f t="shared" ca="1" si="26"/>
        <v>17801.55</v>
      </c>
      <c r="O144" s="8">
        <f t="shared" ca="1" si="27"/>
        <v>17801.55</v>
      </c>
      <c r="P144" s="40" t="str">
        <f t="shared" ca="1" si="28"/>
        <v>SHIP REGION 4</v>
      </c>
    </row>
    <row r="145" spans="1:16" x14ac:dyDescent="0.35">
      <c r="A145" s="9">
        <f t="shared" si="29"/>
        <v>139</v>
      </c>
      <c r="B145" s="6">
        <f t="shared" si="29"/>
        <v>139</v>
      </c>
      <c r="C145" s="7" t="str">
        <f t="shared" ca="1" si="22"/>
        <v>CUSTID 68</v>
      </c>
      <c r="D145" s="7" t="str">
        <f ca="1">CONCATENATE(D$6," ",SUMIF('CUST AND PROD REFS'!$C$7:$C$206,'DATA GENERATOR'!$C145,'CUST AND PROD REFS'!D$7:D$206))</f>
        <v>CUSTTYPE 3</v>
      </c>
      <c r="E145" s="7" t="str">
        <f ca="1">CONCATENATE(E$6," ",SUMIF('CUST AND PROD REFS'!$C$7:$C$206,'DATA GENERATOR'!$C145,'CUST AND PROD REFS'!E$7:E$206))</f>
        <v>CUSTIND 2</v>
      </c>
      <c r="F145" s="7" t="str">
        <f ca="1">CONCATENATE(F$6," ",SUMIF('CUST AND PROD REFS'!$C$7:$C$206,'DATA GENERATOR'!$C145,'CUST AND PROD REFS'!F$7:F$206))</f>
        <v>REGION 7</v>
      </c>
      <c r="G145" s="6" t="str">
        <f t="shared" ca="1" si="23"/>
        <v>SALESMAN 1</v>
      </c>
      <c r="H145" s="6" t="str">
        <f t="shared" ca="1" si="24"/>
        <v>PRODID 4</v>
      </c>
      <c r="I145" s="6" t="str">
        <f ca="1">CONCATENATE(I$6," ",SUMIF('CUST AND PROD REFS'!$H$7:$H$26,'DATA GENERATOR'!$H145,'CUST AND PROD REFS'!I$7:I$26))</f>
        <v>PRODTYPE 2</v>
      </c>
      <c r="J145" s="6" t="str">
        <f ca="1">CONCATENATE(J$6," ",SUMIF('CUST AND PROD REFS'!$H$7:$H$26,'DATA GENERATOR'!$H145,'CUST AND PROD REFS'!J$7:J$26))</f>
        <v>PRODMKT 4</v>
      </c>
      <c r="K145" s="6">
        <f ca="1">SUMIF('CUST AND PROD REFS'!$H$7:$H$26,'DATA GENERATOR'!$H145,'CUST AND PROD REFS'!K$7:K$26)</f>
        <v>6175</v>
      </c>
      <c r="L145" s="6">
        <f ca="1">SUMIF('CUST AND PROD REFS'!$H$7:$H$26,'DATA GENERATOR'!$H145,'CUST AND PROD REFS'!L$7:L$26)</f>
        <v>3828.5</v>
      </c>
      <c r="M145" s="7">
        <f t="shared" ca="1" si="25"/>
        <v>2</v>
      </c>
      <c r="N145" s="23">
        <f t="shared" ca="1" si="26"/>
        <v>6051.5</v>
      </c>
      <c r="O145" s="8">
        <f t="shared" ca="1" si="27"/>
        <v>12103</v>
      </c>
      <c r="P145" s="40" t="str">
        <f t="shared" ca="1" si="28"/>
        <v>SHIP REGION 8</v>
      </c>
    </row>
    <row r="146" spans="1:16" x14ac:dyDescent="0.35">
      <c r="A146" s="9">
        <f t="shared" si="29"/>
        <v>140</v>
      </c>
      <c r="B146" s="6">
        <f t="shared" si="29"/>
        <v>140</v>
      </c>
      <c r="C146" s="7" t="str">
        <f t="shared" ca="1" si="22"/>
        <v>CUSTID 163</v>
      </c>
      <c r="D146" s="7" t="str">
        <f ca="1">CONCATENATE(D$6," ",SUMIF('CUST AND PROD REFS'!$C$7:$C$206,'DATA GENERATOR'!$C146,'CUST AND PROD REFS'!D$7:D$206))</f>
        <v>CUSTTYPE 1</v>
      </c>
      <c r="E146" s="7" t="str">
        <f ca="1">CONCATENATE(E$6," ",SUMIF('CUST AND PROD REFS'!$C$7:$C$206,'DATA GENERATOR'!$C146,'CUST AND PROD REFS'!E$7:E$206))</f>
        <v>CUSTIND 3</v>
      </c>
      <c r="F146" s="7" t="str">
        <f ca="1">CONCATENATE(F$6," ",SUMIF('CUST AND PROD REFS'!$C$7:$C$206,'DATA GENERATOR'!$C146,'CUST AND PROD REFS'!F$7:F$206))</f>
        <v>REGION 5</v>
      </c>
      <c r="G146" s="6" t="str">
        <f t="shared" ca="1" si="23"/>
        <v>SALESMAN 3</v>
      </c>
      <c r="H146" s="6" t="str">
        <f t="shared" ca="1" si="24"/>
        <v>PRODID 16</v>
      </c>
      <c r="I146" s="6" t="str">
        <f ca="1">CONCATENATE(I$6," ",SUMIF('CUST AND PROD REFS'!$H$7:$H$26,'DATA GENERATOR'!$H146,'CUST AND PROD REFS'!I$7:I$26))</f>
        <v>PRODTYPE 4</v>
      </c>
      <c r="J146" s="6" t="str">
        <f ca="1">CONCATENATE(J$6," ",SUMIF('CUST AND PROD REFS'!$H$7:$H$26,'DATA GENERATOR'!$H146,'CUST AND PROD REFS'!J$7:J$26))</f>
        <v>PRODMKT 6</v>
      </c>
      <c r="K146" s="6">
        <f ca="1">SUMIF('CUST AND PROD REFS'!$H$7:$H$26,'DATA GENERATOR'!$H146,'CUST AND PROD REFS'!K$7:K$26)</f>
        <v>13342</v>
      </c>
      <c r="L146" s="6">
        <f ca="1">SUMIF('CUST AND PROD REFS'!$H$7:$H$26,'DATA GENERATOR'!$H146,'CUST AND PROD REFS'!L$7:L$26)</f>
        <v>7738.36</v>
      </c>
      <c r="M146" s="7">
        <f t="shared" ca="1" si="25"/>
        <v>4</v>
      </c>
      <c r="N146" s="23">
        <f t="shared" ca="1" si="26"/>
        <v>11874.380000000001</v>
      </c>
      <c r="O146" s="8">
        <f t="shared" ca="1" si="27"/>
        <v>47497.520000000004</v>
      </c>
      <c r="P146" s="40" t="str">
        <f t="shared" ca="1" si="28"/>
        <v>SHIP REGION 2</v>
      </c>
    </row>
    <row r="147" spans="1:16" x14ac:dyDescent="0.35">
      <c r="A147" s="9">
        <f t="shared" si="29"/>
        <v>141</v>
      </c>
      <c r="B147" s="6">
        <f t="shared" si="29"/>
        <v>141</v>
      </c>
      <c r="C147" s="7" t="str">
        <f t="shared" ca="1" si="22"/>
        <v>CUSTID 101</v>
      </c>
      <c r="D147" s="7" t="str">
        <f ca="1">CONCATENATE(D$6," ",SUMIF('CUST AND PROD REFS'!$C$7:$C$206,'DATA GENERATOR'!$C147,'CUST AND PROD REFS'!D$7:D$206))</f>
        <v>CUSTTYPE 1</v>
      </c>
      <c r="E147" s="7" t="str">
        <f ca="1">CONCATENATE(E$6," ",SUMIF('CUST AND PROD REFS'!$C$7:$C$206,'DATA GENERATOR'!$C147,'CUST AND PROD REFS'!E$7:E$206))</f>
        <v>CUSTIND 2</v>
      </c>
      <c r="F147" s="7" t="str">
        <f ca="1">CONCATENATE(F$6," ",SUMIF('CUST AND PROD REFS'!$C$7:$C$206,'DATA GENERATOR'!$C147,'CUST AND PROD REFS'!F$7:F$206))</f>
        <v>REGION 8</v>
      </c>
      <c r="G147" s="6" t="str">
        <f t="shared" ca="1" si="23"/>
        <v>SALESMAN 4</v>
      </c>
      <c r="H147" s="6" t="str">
        <f t="shared" ca="1" si="24"/>
        <v>PRODID 7</v>
      </c>
      <c r="I147" s="6" t="str">
        <f ca="1">CONCATENATE(I$6," ",SUMIF('CUST AND PROD REFS'!$H$7:$H$26,'DATA GENERATOR'!$H147,'CUST AND PROD REFS'!I$7:I$26))</f>
        <v>PRODTYPE 4</v>
      </c>
      <c r="J147" s="6" t="str">
        <f ca="1">CONCATENATE(J$6," ",SUMIF('CUST AND PROD REFS'!$H$7:$H$26,'DATA GENERATOR'!$H147,'CUST AND PROD REFS'!J$7:J$26))</f>
        <v>PRODMKT 2</v>
      </c>
      <c r="K147" s="6">
        <f ca="1">SUMIF('CUST AND PROD REFS'!$H$7:$H$26,'DATA GENERATOR'!$H147,'CUST AND PROD REFS'!K$7:K$26)</f>
        <v>19973</v>
      </c>
      <c r="L147" s="6">
        <f ca="1">SUMIF('CUST AND PROD REFS'!$H$7:$H$26,'DATA GENERATOR'!$H147,'CUST AND PROD REFS'!L$7:L$26)</f>
        <v>10985.15</v>
      </c>
      <c r="M147" s="7">
        <f t="shared" ca="1" si="25"/>
        <v>3</v>
      </c>
      <c r="N147" s="23">
        <f t="shared" ca="1" si="26"/>
        <v>17576.240000000002</v>
      </c>
      <c r="O147" s="8">
        <f t="shared" ca="1" si="27"/>
        <v>52728.72</v>
      </c>
      <c r="P147" s="40" t="str">
        <f t="shared" ca="1" si="28"/>
        <v>SHIP REGION 2</v>
      </c>
    </row>
    <row r="148" spans="1:16" x14ac:dyDescent="0.35">
      <c r="A148" s="9">
        <f t="shared" si="29"/>
        <v>142</v>
      </c>
      <c r="B148" s="6">
        <f t="shared" si="29"/>
        <v>142</v>
      </c>
      <c r="C148" s="7" t="str">
        <f t="shared" ca="1" si="22"/>
        <v>CUSTID 171</v>
      </c>
      <c r="D148" s="7" t="str">
        <f ca="1">CONCATENATE(D$6," ",SUMIF('CUST AND PROD REFS'!$C$7:$C$206,'DATA GENERATOR'!$C148,'CUST AND PROD REFS'!D$7:D$206))</f>
        <v>CUSTTYPE 1</v>
      </c>
      <c r="E148" s="7" t="str">
        <f ca="1">CONCATENATE(E$6," ",SUMIF('CUST AND PROD REFS'!$C$7:$C$206,'DATA GENERATOR'!$C148,'CUST AND PROD REFS'!E$7:E$206))</f>
        <v>CUSTIND 3</v>
      </c>
      <c r="F148" s="7" t="str">
        <f ca="1">CONCATENATE(F$6," ",SUMIF('CUST AND PROD REFS'!$C$7:$C$206,'DATA GENERATOR'!$C148,'CUST AND PROD REFS'!F$7:F$206))</f>
        <v>REGION 3</v>
      </c>
      <c r="G148" s="6" t="str">
        <f t="shared" ca="1" si="23"/>
        <v>SALESMAN 1</v>
      </c>
      <c r="H148" s="6" t="str">
        <f t="shared" ca="1" si="24"/>
        <v>PRODID 6</v>
      </c>
      <c r="I148" s="6" t="str">
        <f ca="1">CONCATENATE(I$6," ",SUMIF('CUST AND PROD REFS'!$H$7:$H$26,'DATA GENERATOR'!$H148,'CUST AND PROD REFS'!I$7:I$26))</f>
        <v>PRODTYPE 1</v>
      </c>
      <c r="J148" s="6" t="str">
        <f ca="1">CONCATENATE(J$6," ",SUMIF('CUST AND PROD REFS'!$H$7:$H$26,'DATA GENERATOR'!$H148,'CUST AND PROD REFS'!J$7:J$26))</f>
        <v>PRODMKT 3</v>
      </c>
      <c r="K148" s="6">
        <f ca="1">SUMIF('CUST AND PROD REFS'!$H$7:$H$26,'DATA GENERATOR'!$H148,'CUST AND PROD REFS'!K$7:K$26)</f>
        <v>13657</v>
      </c>
      <c r="L148" s="6">
        <f ca="1">SUMIF('CUST AND PROD REFS'!$H$7:$H$26,'DATA GENERATOR'!$H148,'CUST AND PROD REFS'!L$7:L$26)</f>
        <v>9150.19</v>
      </c>
      <c r="M148" s="7">
        <f t="shared" ca="1" si="25"/>
        <v>2</v>
      </c>
      <c r="N148" s="23">
        <f t="shared" ca="1" si="26"/>
        <v>12974.15</v>
      </c>
      <c r="O148" s="8">
        <f t="shared" ca="1" si="27"/>
        <v>25948.3</v>
      </c>
      <c r="P148" s="40" t="str">
        <f t="shared" ca="1" si="28"/>
        <v>SHIP REGION 5</v>
      </c>
    </row>
    <row r="149" spans="1:16" x14ac:dyDescent="0.35">
      <c r="A149" s="9">
        <f t="shared" si="29"/>
        <v>143</v>
      </c>
      <c r="B149" s="6">
        <f t="shared" si="29"/>
        <v>143</v>
      </c>
      <c r="C149" s="7" t="str">
        <f t="shared" ca="1" si="22"/>
        <v>CUSTID 112</v>
      </c>
      <c r="D149" s="7" t="str">
        <f ca="1">CONCATENATE(D$6," ",SUMIF('CUST AND PROD REFS'!$C$7:$C$206,'DATA GENERATOR'!$C149,'CUST AND PROD REFS'!D$7:D$206))</f>
        <v>CUSTTYPE 4</v>
      </c>
      <c r="E149" s="7" t="str">
        <f ca="1">CONCATENATE(E$6," ",SUMIF('CUST AND PROD REFS'!$C$7:$C$206,'DATA GENERATOR'!$C149,'CUST AND PROD REFS'!E$7:E$206))</f>
        <v>CUSTIND 1</v>
      </c>
      <c r="F149" s="7" t="str">
        <f ca="1">CONCATENATE(F$6," ",SUMIF('CUST AND PROD REFS'!$C$7:$C$206,'DATA GENERATOR'!$C149,'CUST AND PROD REFS'!F$7:F$206))</f>
        <v>REGION 8</v>
      </c>
      <c r="G149" s="6" t="str">
        <f t="shared" ca="1" si="23"/>
        <v>SALESMAN 3</v>
      </c>
      <c r="H149" s="6" t="str">
        <f t="shared" ca="1" si="24"/>
        <v>PRODID 2</v>
      </c>
      <c r="I149" s="6" t="str">
        <f ca="1">CONCATENATE(I$6," ",SUMIF('CUST AND PROD REFS'!$H$7:$H$26,'DATA GENERATOR'!$H149,'CUST AND PROD REFS'!I$7:I$26))</f>
        <v>PRODTYPE 4</v>
      </c>
      <c r="J149" s="6" t="str">
        <f ca="1">CONCATENATE(J$6," ",SUMIF('CUST AND PROD REFS'!$H$7:$H$26,'DATA GENERATOR'!$H149,'CUST AND PROD REFS'!J$7:J$26))</f>
        <v>PRODMKT 6</v>
      </c>
      <c r="K149" s="6">
        <f ca="1">SUMIF('CUST AND PROD REFS'!$H$7:$H$26,'DATA GENERATOR'!$H149,'CUST AND PROD REFS'!K$7:K$26)</f>
        <v>5283</v>
      </c>
      <c r="L149" s="6">
        <f ca="1">SUMIF('CUST AND PROD REFS'!$H$7:$H$26,'DATA GENERATOR'!$H149,'CUST AND PROD REFS'!L$7:L$26)</f>
        <v>3169.8</v>
      </c>
      <c r="M149" s="7">
        <f t="shared" ca="1" si="25"/>
        <v>1</v>
      </c>
      <c r="N149" s="23">
        <f t="shared" ca="1" si="26"/>
        <v>4807.53</v>
      </c>
      <c r="O149" s="8">
        <f t="shared" ca="1" si="27"/>
        <v>4807.53</v>
      </c>
      <c r="P149" s="40" t="str">
        <f t="shared" ca="1" si="28"/>
        <v>SHIP REGION 4</v>
      </c>
    </row>
    <row r="150" spans="1:16" x14ac:dyDescent="0.35">
      <c r="A150" s="9">
        <f t="shared" si="29"/>
        <v>144</v>
      </c>
      <c r="B150" s="6">
        <f t="shared" si="29"/>
        <v>144</v>
      </c>
      <c r="C150" s="7" t="str">
        <f t="shared" ca="1" si="22"/>
        <v>CUSTID 106</v>
      </c>
      <c r="D150" s="7" t="str">
        <f ca="1">CONCATENATE(D$6," ",SUMIF('CUST AND PROD REFS'!$C$7:$C$206,'DATA GENERATOR'!$C150,'CUST AND PROD REFS'!D$7:D$206))</f>
        <v>CUSTTYPE 3</v>
      </c>
      <c r="E150" s="7" t="str">
        <f ca="1">CONCATENATE(E$6," ",SUMIF('CUST AND PROD REFS'!$C$7:$C$206,'DATA GENERATOR'!$C150,'CUST AND PROD REFS'!E$7:E$206))</f>
        <v>CUSTIND 1</v>
      </c>
      <c r="F150" s="7" t="str">
        <f ca="1">CONCATENATE(F$6," ",SUMIF('CUST AND PROD REFS'!$C$7:$C$206,'DATA GENERATOR'!$C150,'CUST AND PROD REFS'!F$7:F$206))</f>
        <v>REGION 5</v>
      </c>
      <c r="G150" s="6" t="str">
        <f t="shared" ca="1" si="23"/>
        <v>SALESMAN 3</v>
      </c>
      <c r="H150" s="6" t="str">
        <f t="shared" ca="1" si="24"/>
        <v>PRODID 11</v>
      </c>
      <c r="I150" s="6" t="str">
        <f ca="1">CONCATENATE(I$6," ",SUMIF('CUST AND PROD REFS'!$H$7:$H$26,'DATA GENERATOR'!$H150,'CUST AND PROD REFS'!I$7:I$26))</f>
        <v>PRODTYPE 1</v>
      </c>
      <c r="J150" s="6" t="str">
        <f ca="1">CONCATENATE(J$6," ",SUMIF('CUST AND PROD REFS'!$H$7:$H$26,'DATA GENERATOR'!$H150,'CUST AND PROD REFS'!J$7:J$26))</f>
        <v>PRODMKT 5</v>
      </c>
      <c r="K150" s="6">
        <f ca="1">SUMIF('CUST AND PROD REFS'!$H$7:$H$26,'DATA GENERATOR'!$H150,'CUST AND PROD REFS'!K$7:K$26)</f>
        <v>10318</v>
      </c>
      <c r="L150" s="6">
        <f ca="1">SUMIF('CUST AND PROD REFS'!$H$7:$H$26,'DATA GENERATOR'!$H150,'CUST AND PROD REFS'!L$7:L$26)</f>
        <v>6913.06</v>
      </c>
      <c r="M150" s="7">
        <f t="shared" ca="1" si="25"/>
        <v>4</v>
      </c>
      <c r="N150" s="23">
        <f t="shared" ca="1" si="26"/>
        <v>9595.74</v>
      </c>
      <c r="O150" s="8">
        <f t="shared" ca="1" si="27"/>
        <v>38382.959999999999</v>
      </c>
      <c r="P150" s="40" t="str">
        <f t="shared" ca="1" si="28"/>
        <v>SHIP REGION 5</v>
      </c>
    </row>
    <row r="151" spans="1:16" x14ac:dyDescent="0.35">
      <c r="A151" s="9">
        <f t="shared" si="29"/>
        <v>145</v>
      </c>
      <c r="B151" s="6">
        <f t="shared" si="29"/>
        <v>145</v>
      </c>
      <c r="C151" s="7" t="str">
        <f t="shared" ca="1" si="22"/>
        <v>CUSTID 11</v>
      </c>
      <c r="D151" s="7" t="str">
        <f ca="1">CONCATENATE(D$6," ",SUMIF('CUST AND PROD REFS'!$C$7:$C$206,'DATA GENERATOR'!$C151,'CUST AND PROD REFS'!D$7:D$206))</f>
        <v>CUSTTYPE 2</v>
      </c>
      <c r="E151" s="7" t="str">
        <f ca="1">CONCATENATE(E$6," ",SUMIF('CUST AND PROD REFS'!$C$7:$C$206,'DATA GENERATOR'!$C151,'CUST AND PROD REFS'!E$7:E$206))</f>
        <v>CUSTIND 3</v>
      </c>
      <c r="F151" s="7" t="str">
        <f ca="1">CONCATENATE(F$6," ",SUMIF('CUST AND PROD REFS'!$C$7:$C$206,'DATA GENERATOR'!$C151,'CUST AND PROD REFS'!F$7:F$206))</f>
        <v>REGION 8</v>
      </c>
      <c r="G151" s="6" t="str">
        <f t="shared" ca="1" si="23"/>
        <v>SALESMAN 4</v>
      </c>
      <c r="H151" s="6" t="str">
        <f t="shared" ca="1" si="24"/>
        <v>PRODID 5</v>
      </c>
      <c r="I151" s="6" t="str">
        <f ca="1">CONCATENATE(I$6," ",SUMIF('CUST AND PROD REFS'!$H$7:$H$26,'DATA GENERATOR'!$H151,'CUST AND PROD REFS'!I$7:I$26))</f>
        <v>PRODTYPE 3</v>
      </c>
      <c r="J151" s="6" t="str">
        <f ca="1">CONCATENATE(J$6," ",SUMIF('CUST AND PROD REFS'!$H$7:$H$26,'DATA GENERATOR'!$H151,'CUST AND PROD REFS'!J$7:J$26))</f>
        <v>PRODMKT 3</v>
      </c>
      <c r="K151" s="6">
        <f ca="1">SUMIF('CUST AND PROD REFS'!$H$7:$H$26,'DATA GENERATOR'!$H151,'CUST AND PROD REFS'!K$7:K$26)</f>
        <v>21215</v>
      </c>
      <c r="L151" s="6">
        <f ca="1">SUMIF('CUST AND PROD REFS'!$H$7:$H$26,'DATA GENERATOR'!$H151,'CUST AND PROD REFS'!L$7:L$26)</f>
        <v>14001.9</v>
      </c>
      <c r="M151" s="7">
        <f t="shared" ca="1" si="25"/>
        <v>1</v>
      </c>
      <c r="N151" s="23">
        <f t="shared" ca="1" si="26"/>
        <v>19942.099999999999</v>
      </c>
      <c r="O151" s="8">
        <f t="shared" ca="1" si="27"/>
        <v>19942.099999999999</v>
      </c>
      <c r="P151" s="40" t="str">
        <f t="shared" ca="1" si="28"/>
        <v>SHIP REGION 3</v>
      </c>
    </row>
    <row r="152" spans="1:16" x14ac:dyDescent="0.35">
      <c r="A152" s="9">
        <f t="shared" si="29"/>
        <v>146</v>
      </c>
      <c r="B152" s="6">
        <f t="shared" si="29"/>
        <v>146</v>
      </c>
      <c r="C152" s="7" t="str">
        <f t="shared" ca="1" si="22"/>
        <v>CUSTID 25</v>
      </c>
      <c r="D152" s="7" t="str">
        <f ca="1">CONCATENATE(D$6," ",SUMIF('CUST AND PROD REFS'!$C$7:$C$206,'DATA GENERATOR'!$C152,'CUST AND PROD REFS'!D$7:D$206))</f>
        <v>CUSTTYPE 5</v>
      </c>
      <c r="E152" s="7" t="str">
        <f ca="1">CONCATENATE(E$6," ",SUMIF('CUST AND PROD REFS'!$C$7:$C$206,'DATA GENERATOR'!$C152,'CUST AND PROD REFS'!E$7:E$206))</f>
        <v>CUSTIND 3</v>
      </c>
      <c r="F152" s="7" t="str">
        <f ca="1">CONCATENATE(F$6," ",SUMIF('CUST AND PROD REFS'!$C$7:$C$206,'DATA GENERATOR'!$C152,'CUST AND PROD REFS'!F$7:F$206))</f>
        <v>REGION 4</v>
      </c>
      <c r="G152" s="6" t="str">
        <f t="shared" ca="1" si="23"/>
        <v>SALESMAN 4</v>
      </c>
      <c r="H152" s="6" t="str">
        <f t="shared" ca="1" si="24"/>
        <v>PRODID 16</v>
      </c>
      <c r="I152" s="6" t="str">
        <f ca="1">CONCATENATE(I$6," ",SUMIF('CUST AND PROD REFS'!$H$7:$H$26,'DATA GENERATOR'!$H152,'CUST AND PROD REFS'!I$7:I$26))</f>
        <v>PRODTYPE 4</v>
      </c>
      <c r="J152" s="6" t="str">
        <f ca="1">CONCATENATE(J$6," ",SUMIF('CUST AND PROD REFS'!$H$7:$H$26,'DATA GENERATOR'!$H152,'CUST AND PROD REFS'!J$7:J$26))</f>
        <v>PRODMKT 6</v>
      </c>
      <c r="K152" s="6">
        <f ca="1">SUMIF('CUST AND PROD REFS'!$H$7:$H$26,'DATA GENERATOR'!$H152,'CUST AND PROD REFS'!K$7:K$26)</f>
        <v>13342</v>
      </c>
      <c r="L152" s="6">
        <f ca="1">SUMIF('CUST AND PROD REFS'!$H$7:$H$26,'DATA GENERATOR'!$H152,'CUST AND PROD REFS'!L$7:L$26)</f>
        <v>7738.36</v>
      </c>
      <c r="M152" s="7">
        <f t="shared" ca="1" si="25"/>
        <v>9</v>
      </c>
      <c r="N152" s="23">
        <f t="shared" ca="1" si="26"/>
        <v>11740.960000000001</v>
      </c>
      <c r="O152" s="8">
        <f t="shared" ca="1" si="27"/>
        <v>105668.64000000001</v>
      </c>
      <c r="P152" s="40" t="str">
        <f t="shared" ca="1" si="28"/>
        <v>SHIP REGION 6</v>
      </c>
    </row>
    <row r="153" spans="1:16" x14ac:dyDescent="0.35">
      <c r="A153" s="9">
        <f t="shared" ref="A153:B168" si="30">A152+1</f>
        <v>147</v>
      </c>
      <c r="B153" s="6">
        <f t="shared" si="30"/>
        <v>147</v>
      </c>
      <c r="C153" s="7" t="str">
        <f t="shared" ca="1" si="22"/>
        <v>CUSTID 165</v>
      </c>
      <c r="D153" s="7" t="str">
        <f ca="1">CONCATENATE(D$6," ",SUMIF('CUST AND PROD REFS'!$C$7:$C$206,'DATA GENERATOR'!$C153,'CUST AND PROD REFS'!D$7:D$206))</f>
        <v>CUSTTYPE 5</v>
      </c>
      <c r="E153" s="7" t="str">
        <f ca="1">CONCATENATE(E$6," ",SUMIF('CUST AND PROD REFS'!$C$7:$C$206,'DATA GENERATOR'!$C153,'CUST AND PROD REFS'!E$7:E$206))</f>
        <v>CUSTIND 1</v>
      </c>
      <c r="F153" s="7" t="str">
        <f ca="1">CONCATENATE(F$6," ",SUMIF('CUST AND PROD REFS'!$C$7:$C$206,'DATA GENERATOR'!$C153,'CUST AND PROD REFS'!F$7:F$206))</f>
        <v>REGION 4</v>
      </c>
      <c r="G153" s="6" t="str">
        <f t="shared" ca="1" si="23"/>
        <v>SALESMAN 3</v>
      </c>
      <c r="H153" s="6" t="str">
        <f t="shared" ca="1" si="24"/>
        <v>PRODID 19</v>
      </c>
      <c r="I153" s="6" t="str">
        <f ca="1">CONCATENATE(I$6," ",SUMIF('CUST AND PROD REFS'!$H$7:$H$26,'DATA GENERATOR'!$H153,'CUST AND PROD REFS'!I$7:I$26))</f>
        <v>PRODTYPE 2</v>
      </c>
      <c r="J153" s="6" t="str">
        <f ca="1">CONCATENATE(J$6," ",SUMIF('CUST AND PROD REFS'!$H$7:$H$26,'DATA GENERATOR'!$H153,'CUST AND PROD REFS'!J$7:J$26))</f>
        <v>PRODMKT 4</v>
      </c>
      <c r="K153" s="6">
        <f ca="1">SUMIF('CUST AND PROD REFS'!$H$7:$H$26,'DATA GENERATOR'!$H153,'CUST AND PROD REFS'!K$7:K$26)</f>
        <v>4862</v>
      </c>
      <c r="L153" s="6">
        <f ca="1">SUMIF('CUST AND PROD REFS'!$H$7:$H$26,'DATA GENERATOR'!$H153,'CUST AND PROD REFS'!L$7:L$26)</f>
        <v>3306.16</v>
      </c>
      <c r="M153" s="7">
        <f t="shared" ca="1" si="25"/>
        <v>4</v>
      </c>
      <c r="N153" s="23">
        <f t="shared" ca="1" si="26"/>
        <v>4716.1399999999994</v>
      </c>
      <c r="O153" s="8">
        <f t="shared" ca="1" si="27"/>
        <v>18864.559999999998</v>
      </c>
      <c r="P153" s="40" t="str">
        <f t="shared" ca="1" si="28"/>
        <v>SHIP REGION 6</v>
      </c>
    </row>
    <row r="154" spans="1:16" x14ac:dyDescent="0.35">
      <c r="A154" s="9">
        <f t="shared" si="30"/>
        <v>148</v>
      </c>
      <c r="B154" s="6">
        <f t="shared" si="30"/>
        <v>148</v>
      </c>
      <c r="C154" s="7" t="str">
        <f t="shared" ca="1" si="22"/>
        <v>CUSTID 162</v>
      </c>
      <c r="D154" s="7" t="str">
        <f ca="1">CONCATENATE(D$6," ",SUMIF('CUST AND PROD REFS'!$C$7:$C$206,'DATA GENERATOR'!$C154,'CUST AND PROD REFS'!D$7:D$206))</f>
        <v>CUSTTYPE 4</v>
      </c>
      <c r="E154" s="7" t="str">
        <f ca="1">CONCATENATE(E$6," ",SUMIF('CUST AND PROD REFS'!$C$7:$C$206,'DATA GENERATOR'!$C154,'CUST AND PROD REFS'!E$7:E$206))</f>
        <v>CUSTIND 5</v>
      </c>
      <c r="F154" s="7" t="str">
        <f ca="1">CONCATENATE(F$6," ",SUMIF('CUST AND PROD REFS'!$C$7:$C$206,'DATA GENERATOR'!$C154,'CUST AND PROD REFS'!F$7:F$206))</f>
        <v>REGION 4</v>
      </c>
      <c r="G154" s="6" t="str">
        <f t="shared" ca="1" si="23"/>
        <v>SALESMAN 2</v>
      </c>
      <c r="H154" s="6" t="str">
        <f t="shared" ca="1" si="24"/>
        <v>PRODID 6</v>
      </c>
      <c r="I154" s="6" t="str">
        <f ca="1">CONCATENATE(I$6," ",SUMIF('CUST AND PROD REFS'!$H$7:$H$26,'DATA GENERATOR'!$H154,'CUST AND PROD REFS'!I$7:I$26))</f>
        <v>PRODTYPE 1</v>
      </c>
      <c r="J154" s="6" t="str">
        <f ca="1">CONCATENATE(J$6," ",SUMIF('CUST AND PROD REFS'!$H$7:$H$26,'DATA GENERATOR'!$H154,'CUST AND PROD REFS'!J$7:J$26))</f>
        <v>PRODMKT 3</v>
      </c>
      <c r="K154" s="6">
        <f ca="1">SUMIF('CUST AND PROD REFS'!$H$7:$H$26,'DATA GENERATOR'!$H154,'CUST AND PROD REFS'!K$7:K$26)</f>
        <v>13657</v>
      </c>
      <c r="L154" s="6">
        <f ca="1">SUMIF('CUST AND PROD REFS'!$H$7:$H$26,'DATA GENERATOR'!$H154,'CUST AND PROD REFS'!L$7:L$26)</f>
        <v>9150.19</v>
      </c>
      <c r="M154" s="7">
        <f t="shared" ca="1" si="25"/>
        <v>1</v>
      </c>
      <c r="N154" s="23">
        <f t="shared" ca="1" si="26"/>
        <v>12291.300000000001</v>
      </c>
      <c r="O154" s="8">
        <f t="shared" ca="1" si="27"/>
        <v>12291.300000000001</v>
      </c>
      <c r="P154" s="40" t="str">
        <f t="shared" ca="1" si="28"/>
        <v>SHIP REGION 6</v>
      </c>
    </row>
    <row r="155" spans="1:16" x14ac:dyDescent="0.35">
      <c r="A155" s="9">
        <f t="shared" si="30"/>
        <v>149</v>
      </c>
      <c r="B155" s="6">
        <f t="shared" si="30"/>
        <v>149</v>
      </c>
      <c r="C155" s="7" t="str">
        <f t="shared" ca="1" si="22"/>
        <v>CUSTID 96</v>
      </c>
      <c r="D155" s="7" t="str">
        <f ca="1">CONCATENATE(D$6," ",SUMIF('CUST AND PROD REFS'!$C$7:$C$206,'DATA GENERATOR'!$C155,'CUST AND PROD REFS'!D$7:D$206))</f>
        <v>CUSTTYPE 4</v>
      </c>
      <c r="E155" s="7" t="str">
        <f ca="1">CONCATENATE(E$6," ",SUMIF('CUST AND PROD REFS'!$C$7:$C$206,'DATA GENERATOR'!$C155,'CUST AND PROD REFS'!E$7:E$206))</f>
        <v>CUSTIND 1</v>
      </c>
      <c r="F155" s="7" t="str">
        <f ca="1">CONCATENATE(F$6," ",SUMIF('CUST AND PROD REFS'!$C$7:$C$206,'DATA GENERATOR'!$C155,'CUST AND PROD REFS'!F$7:F$206))</f>
        <v>REGION 5</v>
      </c>
      <c r="G155" s="6" t="str">
        <f t="shared" ca="1" si="23"/>
        <v>SALESMAN 3</v>
      </c>
      <c r="H155" s="6" t="str">
        <f t="shared" ca="1" si="24"/>
        <v>PRODID 19</v>
      </c>
      <c r="I155" s="6" t="str">
        <f ca="1">CONCATENATE(I$6," ",SUMIF('CUST AND PROD REFS'!$H$7:$H$26,'DATA GENERATOR'!$H155,'CUST AND PROD REFS'!I$7:I$26))</f>
        <v>PRODTYPE 2</v>
      </c>
      <c r="J155" s="6" t="str">
        <f ca="1">CONCATENATE(J$6," ",SUMIF('CUST AND PROD REFS'!$H$7:$H$26,'DATA GENERATOR'!$H155,'CUST AND PROD REFS'!J$7:J$26))</f>
        <v>PRODMKT 4</v>
      </c>
      <c r="K155" s="6">
        <f ca="1">SUMIF('CUST AND PROD REFS'!$H$7:$H$26,'DATA GENERATOR'!$H155,'CUST AND PROD REFS'!K$7:K$26)</f>
        <v>4862</v>
      </c>
      <c r="L155" s="6">
        <f ca="1">SUMIF('CUST AND PROD REFS'!$H$7:$H$26,'DATA GENERATOR'!$H155,'CUST AND PROD REFS'!L$7:L$26)</f>
        <v>3306.16</v>
      </c>
      <c r="M155" s="7">
        <f t="shared" ca="1" si="25"/>
        <v>6</v>
      </c>
      <c r="N155" s="23">
        <f t="shared" ca="1" si="26"/>
        <v>4667.5199999999995</v>
      </c>
      <c r="O155" s="8">
        <f t="shared" ca="1" si="27"/>
        <v>28005.119999999995</v>
      </c>
      <c r="P155" s="40" t="str">
        <f t="shared" ca="1" si="28"/>
        <v>SHIP REGION 4</v>
      </c>
    </row>
    <row r="156" spans="1:16" x14ac:dyDescent="0.35">
      <c r="A156" s="9">
        <f t="shared" si="30"/>
        <v>150</v>
      </c>
      <c r="B156" s="6">
        <f t="shared" si="30"/>
        <v>150</v>
      </c>
      <c r="C156" s="7" t="str">
        <f t="shared" ca="1" si="22"/>
        <v>CUSTID 120</v>
      </c>
      <c r="D156" s="7" t="str">
        <f ca="1">CONCATENATE(D$6," ",SUMIF('CUST AND PROD REFS'!$C$7:$C$206,'DATA GENERATOR'!$C156,'CUST AND PROD REFS'!D$7:D$206))</f>
        <v>CUSTTYPE 4</v>
      </c>
      <c r="E156" s="7" t="str">
        <f ca="1">CONCATENATE(E$6," ",SUMIF('CUST AND PROD REFS'!$C$7:$C$206,'DATA GENERATOR'!$C156,'CUST AND PROD REFS'!E$7:E$206))</f>
        <v>CUSTIND 4</v>
      </c>
      <c r="F156" s="7" t="str">
        <f ca="1">CONCATENATE(F$6," ",SUMIF('CUST AND PROD REFS'!$C$7:$C$206,'DATA GENERATOR'!$C156,'CUST AND PROD REFS'!F$7:F$206))</f>
        <v>REGION 5</v>
      </c>
      <c r="G156" s="6" t="str">
        <f t="shared" ca="1" si="23"/>
        <v>SALESMAN 4</v>
      </c>
      <c r="H156" s="6" t="str">
        <f t="shared" ca="1" si="24"/>
        <v>PRODID 14</v>
      </c>
      <c r="I156" s="6" t="str">
        <f ca="1">CONCATENATE(I$6," ",SUMIF('CUST AND PROD REFS'!$H$7:$H$26,'DATA GENERATOR'!$H156,'CUST AND PROD REFS'!I$7:I$26))</f>
        <v>PRODTYPE 2</v>
      </c>
      <c r="J156" s="6" t="str">
        <f ca="1">CONCATENATE(J$6," ",SUMIF('CUST AND PROD REFS'!$H$7:$H$26,'DATA GENERATOR'!$H156,'CUST AND PROD REFS'!J$7:J$26))</f>
        <v>PRODMKT 7</v>
      </c>
      <c r="K156" s="6">
        <f ca="1">SUMIF('CUST AND PROD REFS'!$H$7:$H$26,'DATA GENERATOR'!$H156,'CUST AND PROD REFS'!K$7:K$26)</f>
        <v>20943</v>
      </c>
      <c r="L156" s="6">
        <f ca="1">SUMIF('CUST AND PROD REFS'!$H$7:$H$26,'DATA GENERATOR'!$H156,'CUST AND PROD REFS'!L$7:L$26)</f>
        <v>12984.66</v>
      </c>
      <c r="M156" s="7">
        <f t="shared" ca="1" si="25"/>
        <v>9</v>
      </c>
      <c r="N156" s="23">
        <f t="shared" ca="1" si="26"/>
        <v>19686.419999999998</v>
      </c>
      <c r="O156" s="8">
        <f t="shared" ca="1" si="27"/>
        <v>177177.77999999997</v>
      </c>
      <c r="P156" s="40" t="str">
        <f t="shared" ca="1" si="28"/>
        <v>SHIP REGION 5</v>
      </c>
    </row>
    <row r="157" spans="1:16" x14ac:dyDescent="0.35">
      <c r="A157" s="9">
        <f t="shared" si="30"/>
        <v>151</v>
      </c>
      <c r="B157" s="6">
        <f t="shared" si="30"/>
        <v>151</v>
      </c>
      <c r="C157" s="7" t="str">
        <f t="shared" ca="1" si="22"/>
        <v>CUSTID 17</v>
      </c>
      <c r="D157" s="7" t="str">
        <f ca="1">CONCATENATE(D$6," ",SUMIF('CUST AND PROD REFS'!$C$7:$C$206,'DATA GENERATOR'!$C157,'CUST AND PROD REFS'!D$7:D$206))</f>
        <v>CUSTTYPE 5</v>
      </c>
      <c r="E157" s="7" t="str">
        <f ca="1">CONCATENATE(E$6," ",SUMIF('CUST AND PROD REFS'!$C$7:$C$206,'DATA GENERATOR'!$C157,'CUST AND PROD REFS'!E$7:E$206))</f>
        <v>CUSTIND 3</v>
      </c>
      <c r="F157" s="7" t="str">
        <f ca="1">CONCATENATE(F$6," ",SUMIF('CUST AND PROD REFS'!$C$7:$C$206,'DATA GENERATOR'!$C157,'CUST AND PROD REFS'!F$7:F$206))</f>
        <v>REGION 4</v>
      </c>
      <c r="G157" s="6" t="str">
        <f t="shared" ca="1" si="23"/>
        <v>SALESMAN 4</v>
      </c>
      <c r="H157" s="6" t="str">
        <f t="shared" ca="1" si="24"/>
        <v>PRODID 12</v>
      </c>
      <c r="I157" s="6" t="str">
        <f ca="1">CONCATENATE(I$6," ",SUMIF('CUST AND PROD REFS'!$H$7:$H$26,'DATA GENERATOR'!$H157,'CUST AND PROD REFS'!I$7:I$26))</f>
        <v>PRODTYPE 3</v>
      </c>
      <c r="J157" s="6" t="str">
        <f ca="1">CONCATENATE(J$6," ",SUMIF('CUST AND PROD REFS'!$H$7:$H$26,'DATA GENERATOR'!$H157,'CUST AND PROD REFS'!J$7:J$26))</f>
        <v>PRODMKT 2</v>
      </c>
      <c r="K157" s="6">
        <f ca="1">SUMIF('CUST AND PROD REFS'!$H$7:$H$26,'DATA GENERATOR'!$H157,'CUST AND PROD REFS'!K$7:K$26)</f>
        <v>17347</v>
      </c>
      <c r="L157" s="6">
        <f ca="1">SUMIF('CUST AND PROD REFS'!$H$7:$H$26,'DATA GENERATOR'!$H157,'CUST AND PROD REFS'!L$7:L$26)</f>
        <v>10928.61</v>
      </c>
      <c r="M157" s="7">
        <f t="shared" ca="1" si="25"/>
        <v>6</v>
      </c>
      <c r="N157" s="23">
        <f t="shared" ca="1" si="26"/>
        <v>14744.949999999999</v>
      </c>
      <c r="O157" s="8">
        <f t="shared" ca="1" si="27"/>
        <v>88469.7</v>
      </c>
      <c r="P157" s="40" t="str">
        <f t="shared" ca="1" si="28"/>
        <v>SHIP REGION 3</v>
      </c>
    </row>
    <row r="158" spans="1:16" x14ac:dyDescent="0.35">
      <c r="A158" s="9">
        <f t="shared" si="30"/>
        <v>152</v>
      </c>
      <c r="B158" s="6">
        <f t="shared" si="30"/>
        <v>152</v>
      </c>
      <c r="C158" s="7" t="str">
        <f t="shared" ca="1" si="22"/>
        <v>CUSTID 156</v>
      </c>
      <c r="D158" s="7" t="str">
        <f ca="1">CONCATENATE(D$6," ",SUMIF('CUST AND PROD REFS'!$C$7:$C$206,'DATA GENERATOR'!$C158,'CUST AND PROD REFS'!D$7:D$206))</f>
        <v>CUSTTYPE 2</v>
      </c>
      <c r="E158" s="7" t="str">
        <f ca="1">CONCATENATE(E$6," ",SUMIF('CUST AND PROD REFS'!$C$7:$C$206,'DATA GENERATOR'!$C158,'CUST AND PROD REFS'!E$7:E$206))</f>
        <v>CUSTIND 1</v>
      </c>
      <c r="F158" s="7" t="str">
        <f ca="1">CONCATENATE(F$6," ",SUMIF('CUST AND PROD REFS'!$C$7:$C$206,'DATA GENERATOR'!$C158,'CUST AND PROD REFS'!F$7:F$206))</f>
        <v>REGION 6</v>
      </c>
      <c r="G158" s="6" t="str">
        <f t="shared" ca="1" si="23"/>
        <v>SALESMAN 1</v>
      </c>
      <c r="H158" s="6" t="str">
        <f t="shared" ca="1" si="24"/>
        <v>PRODID 13</v>
      </c>
      <c r="I158" s="6" t="str">
        <f ca="1">CONCATENATE(I$6," ",SUMIF('CUST AND PROD REFS'!$H$7:$H$26,'DATA GENERATOR'!$H158,'CUST AND PROD REFS'!I$7:I$26))</f>
        <v>PRODTYPE 4</v>
      </c>
      <c r="J158" s="6" t="str">
        <f ca="1">CONCATENATE(J$6," ",SUMIF('CUST AND PROD REFS'!$H$7:$H$26,'DATA GENERATOR'!$H158,'CUST AND PROD REFS'!J$7:J$26))</f>
        <v>PRODMKT 4</v>
      </c>
      <c r="K158" s="6">
        <f ca="1">SUMIF('CUST AND PROD REFS'!$H$7:$H$26,'DATA GENERATOR'!$H158,'CUST AND PROD REFS'!K$7:K$26)</f>
        <v>12711</v>
      </c>
      <c r="L158" s="6">
        <f ca="1">SUMIF('CUST AND PROD REFS'!$H$7:$H$26,'DATA GENERATOR'!$H158,'CUST AND PROD REFS'!L$7:L$26)</f>
        <v>7245.27</v>
      </c>
      <c r="M158" s="7">
        <f t="shared" ca="1" si="25"/>
        <v>1</v>
      </c>
      <c r="N158" s="23">
        <f t="shared" ca="1" si="26"/>
        <v>12202.56</v>
      </c>
      <c r="O158" s="8">
        <f t="shared" ca="1" si="27"/>
        <v>12202.56</v>
      </c>
      <c r="P158" s="40" t="str">
        <f t="shared" ca="1" si="28"/>
        <v>SHIP REGION 3</v>
      </c>
    </row>
    <row r="159" spans="1:16" x14ac:dyDescent="0.35">
      <c r="A159" s="9">
        <f t="shared" si="30"/>
        <v>153</v>
      </c>
      <c r="B159" s="6">
        <f t="shared" si="30"/>
        <v>153</v>
      </c>
      <c r="C159" s="7" t="str">
        <f t="shared" ca="1" si="22"/>
        <v>CUSTID 56</v>
      </c>
      <c r="D159" s="7" t="str">
        <f ca="1">CONCATENATE(D$6," ",SUMIF('CUST AND PROD REFS'!$C$7:$C$206,'DATA GENERATOR'!$C159,'CUST AND PROD REFS'!D$7:D$206))</f>
        <v>CUSTTYPE 5</v>
      </c>
      <c r="E159" s="7" t="str">
        <f ca="1">CONCATENATE(E$6," ",SUMIF('CUST AND PROD REFS'!$C$7:$C$206,'DATA GENERATOR'!$C159,'CUST AND PROD REFS'!E$7:E$206))</f>
        <v>CUSTIND 4</v>
      </c>
      <c r="F159" s="7" t="str">
        <f ca="1">CONCATENATE(F$6," ",SUMIF('CUST AND PROD REFS'!$C$7:$C$206,'DATA GENERATOR'!$C159,'CUST AND PROD REFS'!F$7:F$206))</f>
        <v>REGION 3</v>
      </c>
      <c r="G159" s="6" t="str">
        <f t="shared" ca="1" si="23"/>
        <v>SALESMAN 3</v>
      </c>
      <c r="H159" s="6" t="str">
        <f t="shared" ca="1" si="24"/>
        <v>PRODID 6</v>
      </c>
      <c r="I159" s="6" t="str">
        <f ca="1">CONCATENATE(I$6," ",SUMIF('CUST AND PROD REFS'!$H$7:$H$26,'DATA GENERATOR'!$H159,'CUST AND PROD REFS'!I$7:I$26))</f>
        <v>PRODTYPE 1</v>
      </c>
      <c r="J159" s="6" t="str">
        <f ca="1">CONCATENATE(J$6," ",SUMIF('CUST AND PROD REFS'!$H$7:$H$26,'DATA GENERATOR'!$H159,'CUST AND PROD REFS'!J$7:J$26))</f>
        <v>PRODMKT 3</v>
      </c>
      <c r="K159" s="6">
        <f ca="1">SUMIF('CUST AND PROD REFS'!$H$7:$H$26,'DATA GENERATOR'!$H159,'CUST AND PROD REFS'!K$7:K$26)</f>
        <v>13657</v>
      </c>
      <c r="L159" s="6">
        <f ca="1">SUMIF('CUST AND PROD REFS'!$H$7:$H$26,'DATA GENERATOR'!$H159,'CUST AND PROD REFS'!L$7:L$26)</f>
        <v>9150.19</v>
      </c>
      <c r="M159" s="7">
        <f t="shared" ca="1" si="25"/>
        <v>8</v>
      </c>
      <c r="N159" s="23">
        <f t="shared" ca="1" si="26"/>
        <v>13383.86</v>
      </c>
      <c r="O159" s="8">
        <f t="shared" ca="1" si="27"/>
        <v>107070.88</v>
      </c>
      <c r="P159" s="40" t="str">
        <f t="shared" ca="1" si="28"/>
        <v>SHIP REGION 6</v>
      </c>
    </row>
    <row r="160" spans="1:16" x14ac:dyDescent="0.35">
      <c r="A160" s="9">
        <f t="shared" si="30"/>
        <v>154</v>
      </c>
      <c r="B160" s="6">
        <f t="shared" si="30"/>
        <v>154</v>
      </c>
      <c r="C160" s="7" t="str">
        <f t="shared" ca="1" si="22"/>
        <v>CUSTID 160</v>
      </c>
      <c r="D160" s="7" t="str">
        <f ca="1">CONCATENATE(D$6," ",SUMIF('CUST AND PROD REFS'!$C$7:$C$206,'DATA GENERATOR'!$C160,'CUST AND PROD REFS'!D$7:D$206))</f>
        <v>CUSTTYPE 2</v>
      </c>
      <c r="E160" s="7" t="str">
        <f ca="1">CONCATENATE(E$6," ",SUMIF('CUST AND PROD REFS'!$C$7:$C$206,'DATA GENERATOR'!$C160,'CUST AND PROD REFS'!E$7:E$206))</f>
        <v>CUSTIND 3</v>
      </c>
      <c r="F160" s="7" t="str">
        <f ca="1">CONCATENATE(F$6," ",SUMIF('CUST AND PROD REFS'!$C$7:$C$206,'DATA GENERATOR'!$C160,'CUST AND PROD REFS'!F$7:F$206))</f>
        <v>REGION 4</v>
      </c>
      <c r="G160" s="6" t="str">
        <f t="shared" ca="1" si="23"/>
        <v>SALESMAN 3</v>
      </c>
      <c r="H160" s="6" t="str">
        <f t="shared" ca="1" si="24"/>
        <v>PRODID 14</v>
      </c>
      <c r="I160" s="6" t="str">
        <f ca="1">CONCATENATE(I$6," ",SUMIF('CUST AND PROD REFS'!$H$7:$H$26,'DATA GENERATOR'!$H160,'CUST AND PROD REFS'!I$7:I$26))</f>
        <v>PRODTYPE 2</v>
      </c>
      <c r="J160" s="6" t="str">
        <f ca="1">CONCATENATE(J$6," ",SUMIF('CUST AND PROD REFS'!$H$7:$H$26,'DATA GENERATOR'!$H160,'CUST AND PROD REFS'!J$7:J$26))</f>
        <v>PRODMKT 7</v>
      </c>
      <c r="K160" s="6">
        <f ca="1">SUMIF('CUST AND PROD REFS'!$H$7:$H$26,'DATA GENERATOR'!$H160,'CUST AND PROD REFS'!K$7:K$26)</f>
        <v>20943</v>
      </c>
      <c r="L160" s="6">
        <f ca="1">SUMIF('CUST AND PROD REFS'!$H$7:$H$26,'DATA GENERATOR'!$H160,'CUST AND PROD REFS'!L$7:L$26)</f>
        <v>12984.66</v>
      </c>
      <c r="M160" s="7">
        <f t="shared" ca="1" si="25"/>
        <v>4</v>
      </c>
      <c r="N160" s="23">
        <f t="shared" ca="1" si="26"/>
        <v>18220.41</v>
      </c>
      <c r="O160" s="8">
        <f t="shared" ca="1" si="27"/>
        <v>72881.64</v>
      </c>
      <c r="P160" s="40" t="str">
        <f t="shared" ca="1" si="28"/>
        <v>SHIP REGION 8</v>
      </c>
    </row>
    <row r="161" spans="1:16" x14ac:dyDescent="0.35">
      <c r="A161" s="9">
        <f t="shared" si="30"/>
        <v>155</v>
      </c>
      <c r="B161" s="6">
        <f t="shared" si="30"/>
        <v>155</v>
      </c>
      <c r="C161" s="7" t="str">
        <f t="shared" ca="1" si="22"/>
        <v>CUSTID 129</v>
      </c>
      <c r="D161" s="7" t="str">
        <f ca="1">CONCATENATE(D$6," ",SUMIF('CUST AND PROD REFS'!$C$7:$C$206,'DATA GENERATOR'!$C161,'CUST AND PROD REFS'!D$7:D$206))</f>
        <v>CUSTTYPE 5</v>
      </c>
      <c r="E161" s="7" t="str">
        <f ca="1">CONCATENATE(E$6," ",SUMIF('CUST AND PROD REFS'!$C$7:$C$206,'DATA GENERATOR'!$C161,'CUST AND PROD REFS'!E$7:E$206))</f>
        <v>CUSTIND 5</v>
      </c>
      <c r="F161" s="7" t="str">
        <f ca="1">CONCATENATE(F$6," ",SUMIF('CUST AND PROD REFS'!$C$7:$C$206,'DATA GENERATOR'!$C161,'CUST AND PROD REFS'!F$7:F$206))</f>
        <v>REGION 8</v>
      </c>
      <c r="G161" s="6" t="str">
        <f t="shared" ca="1" si="23"/>
        <v>SALESMAN 2</v>
      </c>
      <c r="H161" s="6" t="str">
        <f t="shared" ca="1" si="24"/>
        <v>PRODID 11</v>
      </c>
      <c r="I161" s="6" t="str">
        <f ca="1">CONCATENATE(I$6," ",SUMIF('CUST AND PROD REFS'!$H$7:$H$26,'DATA GENERATOR'!$H161,'CUST AND PROD REFS'!I$7:I$26))</f>
        <v>PRODTYPE 1</v>
      </c>
      <c r="J161" s="6" t="str">
        <f ca="1">CONCATENATE(J$6," ",SUMIF('CUST AND PROD REFS'!$H$7:$H$26,'DATA GENERATOR'!$H161,'CUST AND PROD REFS'!J$7:J$26))</f>
        <v>PRODMKT 5</v>
      </c>
      <c r="K161" s="6">
        <f ca="1">SUMIF('CUST AND PROD REFS'!$H$7:$H$26,'DATA GENERATOR'!$H161,'CUST AND PROD REFS'!K$7:K$26)</f>
        <v>10318</v>
      </c>
      <c r="L161" s="6">
        <f ca="1">SUMIF('CUST AND PROD REFS'!$H$7:$H$26,'DATA GENERATOR'!$H161,'CUST AND PROD REFS'!L$7:L$26)</f>
        <v>6913.06</v>
      </c>
      <c r="M161" s="7">
        <f t="shared" ca="1" si="25"/>
        <v>4</v>
      </c>
      <c r="N161" s="23">
        <f t="shared" ca="1" si="26"/>
        <v>8976.66</v>
      </c>
      <c r="O161" s="8">
        <f t="shared" ca="1" si="27"/>
        <v>35906.639999999999</v>
      </c>
      <c r="P161" s="40" t="str">
        <f t="shared" ca="1" si="28"/>
        <v>SHIP REGION 1</v>
      </c>
    </row>
    <row r="162" spans="1:16" x14ac:dyDescent="0.35">
      <c r="A162" s="9">
        <f t="shared" si="30"/>
        <v>156</v>
      </c>
      <c r="B162" s="6">
        <f t="shared" si="30"/>
        <v>156</v>
      </c>
      <c r="C162" s="7" t="str">
        <f t="shared" ca="1" si="22"/>
        <v>CUSTID 54</v>
      </c>
      <c r="D162" s="7" t="str">
        <f ca="1">CONCATENATE(D$6," ",SUMIF('CUST AND PROD REFS'!$C$7:$C$206,'DATA GENERATOR'!$C162,'CUST AND PROD REFS'!D$7:D$206))</f>
        <v>CUSTTYPE 5</v>
      </c>
      <c r="E162" s="7" t="str">
        <f ca="1">CONCATENATE(E$6," ",SUMIF('CUST AND PROD REFS'!$C$7:$C$206,'DATA GENERATOR'!$C162,'CUST AND PROD REFS'!E$7:E$206))</f>
        <v>CUSTIND 1</v>
      </c>
      <c r="F162" s="7" t="str">
        <f ca="1">CONCATENATE(F$6," ",SUMIF('CUST AND PROD REFS'!$C$7:$C$206,'DATA GENERATOR'!$C162,'CUST AND PROD REFS'!F$7:F$206))</f>
        <v>REGION 2</v>
      </c>
      <c r="G162" s="6" t="str">
        <f t="shared" ca="1" si="23"/>
        <v>SALESMAN 4</v>
      </c>
      <c r="H162" s="6" t="str">
        <f t="shared" ca="1" si="24"/>
        <v>PRODID 3</v>
      </c>
      <c r="I162" s="6" t="str">
        <f ca="1">CONCATENATE(I$6," ",SUMIF('CUST AND PROD REFS'!$H$7:$H$26,'DATA GENERATOR'!$H162,'CUST AND PROD REFS'!I$7:I$26))</f>
        <v>PRODTYPE 3</v>
      </c>
      <c r="J162" s="6" t="str">
        <f ca="1">CONCATENATE(J$6," ",SUMIF('CUST AND PROD REFS'!$H$7:$H$26,'DATA GENERATOR'!$H162,'CUST AND PROD REFS'!J$7:J$26))</f>
        <v>PRODMKT 6</v>
      </c>
      <c r="K162" s="6">
        <f ca="1">SUMIF('CUST AND PROD REFS'!$H$7:$H$26,'DATA GENERATOR'!$H162,'CUST AND PROD REFS'!K$7:K$26)</f>
        <v>18632</v>
      </c>
      <c r="L162" s="6">
        <f ca="1">SUMIF('CUST AND PROD REFS'!$H$7:$H$26,'DATA GENERATOR'!$H162,'CUST AND PROD REFS'!L$7:L$26)</f>
        <v>12110.8</v>
      </c>
      <c r="M162" s="7">
        <f t="shared" ca="1" si="25"/>
        <v>5</v>
      </c>
      <c r="N162" s="23">
        <f t="shared" ca="1" si="26"/>
        <v>16955.12</v>
      </c>
      <c r="O162" s="8">
        <f t="shared" ca="1" si="27"/>
        <v>84775.599999999991</v>
      </c>
      <c r="P162" s="40" t="str">
        <f t="shared" ca="1" si="28"/>
        <v>SHIP REGION 1</v>
      </c>
    </row>
    <row r="163" spans="1:16" x14ac:dyDescent="0.35">
      <c r="A163" s="9">
        <f t="shared" si="30"/>
        <v>157</v>
      </c>
      <c r="B163" s="6">
        <f t="shared" si="30"/>
        <v>157</v>
      </c>
      <c r="C163" s="7" t="str">
        <f t="shared" ca="1" si="22"/>
        <v>CUSTID 26</v>
      </c>
      <c r="D163" s="7" t="str">
        <f ca="1">CONCATENATE(D$6," ",SUMIF('CUST AND PROD REFS'!$C$7:$C$206,'DATA GENERATOR'!$C163,'CUST AND PROD REFS'!D$7:D$206))</f>
        <v>CUSTTYPE 2</v>
      </c>
      <c r="E163" s="7" t="str">
        <f ca="1">CONCATENATE(E$6," ",SUMIF('CUST AND PROD REFS'!$C$7:$C$206,'DATA GENERATOR'!$C163,'CUST AND PROD REFS'!E$7:E$206))</f>
        <v>CUSTIND 2</v>
      </c>
      <c r="F163" s="7" t="str">
        <f ca="1">CONCATENATE(F$6," ",SUMIF('CUST AND PROD REFS'!$C$7:$C$206,'DATA GENERATOR'!$C163,'CUST AND PROD REFS'!F$7:F$206))</f>
        <v>REGION 4</v>
      </c>
      <c r="G163" s="6" t="str">
        <f t="shared" ca="1" si="23"/>
        <v>SALESMAN 4</v>
      </c>
      <c r="H163" s="6" t="str">
        <f t="shared" ca="1" si="24"/>
        <v>PRODID 8</v>
      </c>
      <c r="I163" s="6" t="str">
        <f ca="1">CONCATENATE(I$6," ",SUMIF('CUST AND PROD REFS'!$H$7:$H$26,'DATA GENERATOR'!$H163,'CUST AND PROD REFS'!I$7:I$26))</f>
        <v>PRODTYPE 1</v>
      </c>
      <c r="J163" s="6" t="str">
        <f ca="1">CONCATENATE(J$6," ",SUMIF('CUST AND PROD REFS'!$H$7:$H$26,'DATA GENERATOR'!$H163,'CUST AND PROD REFS'!J$7:J$26))</f>
        <v>PRODMKT 7</v>
      </c>
      <c r="K163" s="6">
        <f ca="1">SUMIF('CUST AND PROD REFS'!$H$7:$H$26,'DATA GENERATOR'!$H163,'CUST AND PROD REFS'!K$7:K$26)</f>
        <v>9424</v>
      </c>
      <c r="L163" s="6">
        <f ca="1">SUMIF('CUST AND PROD REFS'!$H$7:$H$26,'DATA GENERATOR'!$H163,'CUST AND PROD REFS'!L$7:L$26)</f>
        <v>6031.36</v>
      </c>
      <c r="M163" s="7">
        <f t="shared" ca="1" si="25"/>
        <v>8</v>
      </c>
      <c r="N163" s="23">
        <f t="shared" ca="1" si="26"/>
        <v>8952.7999999999993</v>
      </c>
      <c r="O163" s="8">
        <f t="shared" ca="1" si="27"/>
        <v>71622.399999999994</v>
      </c>
      <c r="P163" s="40" t="str">
        <f t="shared" ca="1" si="28"/>
        <v>SHIP REGION 5</v>
      </c>
    </row>
    <row r="164" spans="1:16" x14ac:dyDescent="0.35">
      <c r="A164" s="9">
        <f t="shared" si="30"/>
        <v>158</v>
      </c>
      <c r="B164" s="6">
        <f t="shared" si="30"/>
        <v>158</v>
      </c>
      <c r="C164" s="7" t="str">
        <f t="shared" ca="1" si="22"/>
        <v>CUSTID 123</v>
      </c>
      <c r="D164" s="7" t="str">
        <f ca="1">CONCATENATE(D$6," ",SUMIF('CUST AND PROD REFS'!$C$7:$C$206,'DATA GENERATOR'!$C164,'CUST AND PROD REFS'!D$7:D$206))</f>
        <v>CUSTTYPE 2</v>
      </c>
      <c r="E164" s="7" t="str">
        <f ca="1">CONCATENATE(E$6," ",SUMIF('CUST AND PROD REFS'!$C$7:$C$206,'DATA GENERATOR'!$C164,'CUST AND PROD REFS'!E$7:E$206))</f>
        <v>CUSTIND 2</v>
      </c>
      <c r="F164" s="7" t="str">
        <f ca="1">CONCATENATE(F$6," ",SUMIF('CUST AND PROD REFS'!$C$7:$C$206,'DATA GENERATOR'!$C164,'CUST AND PROD REFS'!F$7:F$206))</f>
        <v>REGION 3</v>
      </c>
      <c r="G164" s="6" t="str">
        <f t="shared" ca="1" si="23"/>
        <v>SALESMAN 3</v>
      </c>
      <c r="H164" s="6" t="str">
        <f t="shared" ca="1" si="24"/>
        <v>PRODID 20</v>
      </c>
      <c r="I164" s="6" t="str">
        <f ca="1">CONCATENATE(I$6," ",SUMIF('CUST AND PROD REFS'!$H$7:$H$26,'DATA GENERATOR'!$H164,'CUST AND PROD REFS'!I$7:I$26))</f>
        <v>PRODTYPE 4</v>
      </c>
      <c r="J164" s="6" t="str">
        <f ca="1">CONCATENATE(J$6," ",SUMIF('CUST AND PROD REFS'!$H$7:$H$26,'DATA GENERATOR'!$H164,'CUST AND PROD REFS'!J$7:J$26))</f>
        <v>PRODMKT 1</v>
      </c>
      <c r="K164" s="6">
        <f ca="1">SUMIF('CUST AND PROD REFS'!$H$7:$H$26,'DATA GENERATOR'!$H164,'CUST AND PROD REFS'!K$7:K$26)</f>
        <v>2665</v>
      </c>
      <c r="L164" s="6">
        <f ca="1">SUMIF('CUST AND PROD REFS'!$H$7:$H$26,'DATA GENERATOR'!$H164,'CUST AND PROD REFS'!L$7:L$26)</f>
        <v>1732.25</v>
      </c>
      <c r="M164" s="7">
        <f t="shared" ca="1" si="25"/>
        <v>3</v>
      </c>
      <c r="N164" s="23">
        <f t="shared" ca="1" si="26"/>
        <v>2531.75</v>
      </c>
      <c r="O164" s="8">
        <f t="shared" ca="1" si="27"/>
        <v>7595.25</v>
      </c>
      <c r="P164" s="40" t="str">
        <f t="shared" ca="1" si="28"/>
        <v>SHIP REGION 1</v>
      </c>
    </row>
    <row r="165" spans="1:16" x14ac:dyDescent="0.35">
      <c r="A165" s="9">
        <f t="shared" si="30"/>
        <v>159</v>
      </c>
      <c r="B165" s="6">
        <f t="shared" si="30"/>
        <v>159</v>
      </c>
      <c r="C165" s="7" t="str">
        <f t="shared" ca="1" si="22"/>
        <v>CUSTID 14</v>
      </c>
      <c r="D165" s="7" t="str">
        <f ca="1">CONCATENATE(D$6," ",SUMIF('CUST AND PROD REFS'!$C$7:$C$206,'DATA GENERATOR'!$C165,'CUST AND PROD REFS'!D$7:D$206))</f>
        <v>CUSTTYPE 3</v>
      </c>
      <c r="E165" s="7" t="str">
        <f ca="1">CONCATENATE(E$6," ",SUMIF('CUST AND PROD REFS'!$C$7:$C$206,'DATA GENERATOR'!$C165,'CUST AND PROD REFS'!E$7:E$206))</f>
        <v>CUSTIND 5</v>
      </c>
      <c r="F165" s="7" t="str">
        <f ca="1">CONCATENATE(F$6," ",SUMIF('CUST AND PROD REFS'!$C$7:$C$206,'DATA GENERATOR'!$C165,'CUST AND PROD REFS'!F$7:F$206))</f>
        <v>REGION 5</v>
      </c>
      <c r="G165" s="6" t="str">
        <f t="shared" ca="1" si="23"/>
        <v>SALESMAN 1</v>
      </c>
      <c r="H165" s="6" t="str">
        <f t="shared" ca="1" si="24"/>
        <v>PRODID 18</v>
      </c>
      <c r="I165" s="6" t="str">
        <f ca="1">CONCATENATE(I$6," ",SUMIF('CUST AND PROD REFS'!$H$7:$H$26,'DATA GENERATOR'!$H165,'CUST AND PROD REFS'!I$7:I$26))</f>
        <v>PRODTYPE 1</v>
      </c>
      <c r="J165" s="6" t="str">
        <f ca="1">CONCATENATE(J$6," ",SUMIF('CUST AND PROD REFS'!$H$7:$H$26,'DATA GENERATOR'!$H165,'CUST AND PROD REFS'!J$7:J$26))</f>
        <v>PRODMKT 2</v>
      </c>
      <c r="K165" s="6">
        <f ca="1">SUMIF('CUST AND PROD REFS'!$H$7:$H$26,'DATA GENERATOR'!$H165,'CUST AND PROD REFS'!K$7:K$26)</f>
        <v>5325</v>
      </c>
      <c r="L165" s="6">
        <f ca="1">SUMIF('CUST AND PROD REFS'!$H$7:$H$26,'DATA GENERATOR'!$H165,'CUST AND PROD REFS'!L$7:L$26)</f>
        <v>3408</v>
      </c>
      <c r="M165" s="7">
        <f t="shared" ca="1" si="25"/>
        <v>1</v>
      </c>
      <c r="N165" s="23">
        <f t="shared" ca="1" si="26"/>
        <v>4526.25</v>
      </c>
      <c r="O165" s="8">
        <f t="shared" ca="1" si="27"/>
        <v>4526.25</v>
      </c>
      <c r="P165" s="40" t="str">
        <f t="shared" ca="1" si="28"/>
        <v>SHIP REGION 4</v>
      </c>
    </row>
    <row r="166" spans="1:16" x14ac:dyDescent="0.35">
      <c r="A166" s="9">
        <f t="shared" si="30"/>
        <v>160</v>
      </c>
      <c r="B166" s="6">
        <f t="shared" si="30"/>
        <v>160</v>
      </c>
      <c r="C166" s="7" t="str">
        <f t="shared" ca="1" si="22"/>
        <v>CUSTID 45</v>
      </c>
      <c r="D166" s="7" t="str">
        <f ca="1">CONCATENATE(D$6," ",SUMIF('CUST AND PROD REFS'!$C$7:$C$206,'DATA GENERATOR'!$C166,'CUST AND PROD REFS'!D$7:D$206))</f>
        <v>CUSTTYPE 4</v>
      </c>
      <c r="E166" s="7" t="str">
        <f ca="1">CONCATENATE(E$6," ",SUMIF('CUST AND PROD REFS'!$C$7:$C$206,'DATA GENERATOR'!$C166,'CUST AND PROD REFS'!E$7:E$206))</f>
        <v>CUSTIND 4</v>
      </c>
      <c r="F166" s="7" t="str">
        <f ca="1">CONCATENATE(F$6," ",SUMIF('CUST AND PROD REFS'!$C$7:$C$206,'DATA GENERATOR'!$C166,'CUST AND PROD REFS'!F$7:F$206))</f>
        <v>REGION 7</v>
      </c>
      <c r="G166" s="6" t="str">
        <f t="shared" ca="1" si="23"/>
        <v>SALESMAN 2</v>
      </c>
      <c r="H166" s="6" t="str">
        <f t="shared" ca="1" si="24"/>
        <v>PRODID 7</v>
      </c>
      <c r="I166" s="6" t="str">
        <f ca="1">CONCATENATE(I$6," ",SUMIF('CUST AND PROD REFS'!$H$7:$H$26,'DATA GENERATOR'!$H166,'CUST AND PROD REFS'!I$7:I$26))</f>
        <v>PRODTYPE 4</v>
      </c>
      <c r="J166" s="6" t="str">
        <f ca="1">CONCATENATE(J$6," ",SUMIF('CUST AND PROD REFS'!$H$7:$H$26,'DATA GENERATOR'!$H166,'CUST AND PROD REFS'!J$7:J$26))</f>
        <v>PRODMKT 2</v>
      </c>
      <c r="K166" s="6">
        <f ca="1">SUMIF('CUST AND PROD REFS'!$H$7:$H$26,'DATA GENERATOR'!$H166,'CUST AND PROD REFS'!K$7:K$26)</f>
        <v>19973</v>
      </c>
      <c r="L166" s="6">
        <f ca="1">SUMIF('CUST AND PROD REFS'!$H$7:$H$26,'DATA GENERATOR'!$H166,'CUST AND PROD REFS'!L$7:L$26)</f>
        <v>10985.15</v>
      </c>
      <c r="M166" s="7">
        <f t="shared" ca="1" si="25"/>
        <v>6</v>
      </c>
      <c r="N166" s="23">
        <f t="shared" ca="1" si="26"/>
        <v>17775.97</v>
      </c>
      <c r="O166" s="8">
        <f t="shared" ca="1" si="27"/>
        <v>106655.82</v>
      </c>
      <c r="P166" s="40" t="str">
        <f t="shared" ca="1" si="28"/>
        <v>SHIP REGION 6</v>
      </c>
    </row>
    <row r="167" spans="1:16" x14ac:dyDescent="0.35">
      <c r="A167" s="9">
        <f t="shared" si="30"/>
        <v>161</v>
      </c>
      <c r="B167" s="6">
        <f t="shared" si="30"/>
        <v>161</v>
      </c>
      <c r="C167" s="7" t="str">
        <f t="shared" ca="1" si="22"/>
        <v>CUSTID 16</v>
      </c>
      <c r="D167" s="7" t="str">
        <f ca="1">CONCATENATE(D$6," ",SUMIF('CUST AND PROD REFS'!$C$7:$C$206,'DATA GENERATOR'!$C167,'CUST AND PROD REFS'!D$7:D$206))</f>
        <v>CUSTTYPE 1</v>
      </c>
      <c r="E167" s="7" t="str">
        <f ca="1">CONCATENATE(E$6," ",SUMIF('CUST AND PROD REFS'!$C$7:$C$206,'DATA GENERATOR'!$C167,'CUST AND PROD REFS'!E$7:E$206))</f>
        <v>CUSTIND 2</v>
      </c>
      <c r="F167" s="7" t="str">
        <f ca="1">CONCATENATE(F$6," ",SUMIF('CUST AND PROD REFS'!$C$7:$C$206,'DATA GENERATOR'!$C167,'CUST AND PROD REFS'!F$7:F$206))</f>
        <v>REGION 3</v>
      </c>
      <c r="G167" s="6" t="str">
        <f t="shared" ca="1" si="23"/>
        <v>SALESMAN 4</v>
      </c>
      <c r="H167" s="6" t="str">
        <f t="shared" ca="1" si="24"/>
        <v>PRODID 7</v>
      </c>
      <c r="I167" s="6" t="str">
        <f ca="1">CONCATENATE(I$6," ",SUMIF('CUST AND PROD REFS'!$H$7:$H$26,'DATA GENERATOR'!$H167,'CUST AND PROD REFS'!I$7:I$26))</f>
        <v>PRODTYPE 4</v>
      </c>
      <c r="J167" s="6" t="str">
        <f ca="1">CONCATENATE(J$6," ",SUMIF('CUST AND PROD REFS'!$H$7:$H$26,'DATA GENERATOR'!$H167,'CUST AND PROD REFS'!J$7:J$26))</f>
        <v>PRODMKT 2</v>
      </c>
      <c r="K167" s="6">
        <f ca="1">SUMIF('CUST AND PROD REFS'!$H$7:$H$26,'DATA GENERATOR'!$H167,'CUST AND PROD REFS'!K$7:K$26)</f>
        <v>19973</v>
      </c>
      <c r="L167" s="6">
        <f ca="1">SUMIF('CUST AND PROD REFS'!$H$7:$H$26,'DATA GENERATOR'!$H167,'CUST AND PROD REFS'!L$7:L$26)</f>
        <v>10985.15</v>
      </c>
      <c r="M167" s="7">
        <f t="shared" ca="1" si="25"/>
        <v>9</v>
      </c>
      <c r="N167" s="23">
        <f t="shared" ca="1" si="26"/>
        <v>19174.079999999998</v>
      </c>
      <c r="O167" s="8">
        <f t="shared" ca="1" si="27"/>
        <v>172566.71999999997</v>
      </c>
      <c r="P167" s="40" t="str">
        <f t="shared" ca="1" si="28"/>
        <v>SHIP REGION 1</v>
      </c>
    </row>
    <row r="168" spans="1:16" x14ac:dyDescent="0.35">
      <c r="A168" s="9">
        <f t="shared" si="30"/>
        <v>162</v>
      </c>
      <c r="B168" s="6">
        <f t="shared" si="30"/>
        <v>162</v>
      </c>
      <c r="C168" s="7" t="str">
        <f t="shared" ca="1" si="22"/>
        <v>CUSTID 154</v>
      </c>
      <c r="D168" s="7" t="str">
        <f ca="1">CONCATENATE(D$6," ",SUMIF('CUST AND PROD REFS'!$C$7:$C$206,'DATA GENERATOR'!$C168,'CUST AND PROD REFS'!D$7:D$206))</f>
        <v>CUSTTYPE 3</v>
      </c>
      <c r="E168" s="7" t="str">
        <f ca="1">CONCATENATE(E$6," ",SUMIF('CUST AND PROD REFS'!$C$7:$C$206,'DATA GENERATOR'!$C168,'CUST AND PROD REFS'!E$7:E$206))</f>
        <v>CUSTIND 2</v>
      </c>
      <c r="F168" s="7" t="str">
        <f ca="1">CONCATENATE(F$6," ",SUMIF('CUST AND PROD REFS'!$C$7:$C$206,'DATA GENERATOR'!$C168,'CUST AND PROD REFS'!F$7:F$206))</f>
        <v>REGION 8</v>
      </c>
      <c r="G168" s="6" t="str">
        <f t="shared" ca="1" si="23"/>
        <v>SALESMAN 1</v>
      </c>
      <c r="H168" s="6" t="str">
        <f t="shared" ca="1" si="24"/>
        <v>PRODID 8</v>
      </c>
      <c r="I168" s="6" t="str">
        <f ca="1">CONCATENATE(I$6," ",SUMIF('CUST AND PROD REFS'!$H$7:$H$26,'DATA GENERATOR'!$H168,'CUST AND PROD REFS'!I$7:I$26))</f>
        <v>PRODTYPE 1</v>
      </c>
      <c r="J168" s="6" t="str">
        <f ca="1">CONCATENATE(J$6," ",SUMIF('CUST AND PROD REFS'!$H$7:$H$26,'DATA GENERATOR'!$H168,'CUST AND PROD REFS'!J$7:J$26))</f>
        <v>PRODMKT 7</v>
      </c>
      <c r="K168" s="6">
        <f ca="1">SUMIF('CUST AND PROD REFS'!$H$7:$H$26,'DATA GENERATOR'!$H168,'CUST AND PROD REFS'!K$7:K$26)</f>
        <v>9424</v>
      </c>
      <c r="L168" s="6">
        <f ca="1">SUMIF('CUST AND PROD REFS'!$H$7:$H$26,'DATA GENERATOR'!$H168,'CUST AND PROD REFS'!L$7:L$26)</f>
        <v>6031.36</v>
      </c>
      <c r="M168" s="7">
        <f t="shared" ca="1" si="25"/>
        <v>5</v>
      </c>
      <c r="N168" s="23">
        <f t="shared" ca="1" si="26"/>
        <v>9235.52</v>
      </c>
      <c r="O168" s="8">
        <f t="shared" ca="1" si="27"/>
        <v>46177.600000000006</v>
      </c>
      <c r="P168" s="40" t="str">
        <f t="shared" ca="1" si="28"/>
        <v>SHIP REGION 2</v>
      </c>
    </row>
    <row r="169" spans="1:16" x14ac:dyDescent="0.35">
      <c r="A169" s="9">
        <f t="shared" ref="A169:B184" si="31">A168+1</f>
        <v>163</v>
      </c>
      <c r="B169" s="6">
        <f t="shared" si="31"/>
        <v>163</v>
      </c>
      <c r="C169" s="7" t="str">
        <f t="shared" ca="1" si="22"/>
        <v>CUSTID 101</v>
      </c>
      <c r="D169" s="7" t="str">
        <f ca="1">CONCATENATE(D$6," ",SUMIF('CUST AND PROD REFS'!$C$7:$C$206,'DATA GENERATOR'!$C169,'CUST AND PROD REFS'!D$7:D$206))</f>
        <v>CUSTTYPE 1</v>
      </c>
      <c r="E169" s="7" t="str">
        <f ca="1">CONCATENATE(E$6," ",SUMIF('CUST AND PROD REFS'!$C$7:$C$206,'DATA GENERATOR'!$C169,'CUST AND PROD REFS'!E$7:E$206))</f>
        <v>CUSTIND 2</v>
      </c>
      <c r="F169" s="7" t="str">
        <f ca="1">CONCATENATE(F$6," ",SUMIF('CUST AND PROD REFS'!$C$7:$C$206,'DATA GENERATOR'!$C169,'CUST AND PROD REFS'!F$7:F$206))</f>
        <v>REGION 8</v>
      </c>
      <c r="G169" s="6" t="str">
        <f t="shared" ca="1" si="23"/>
        <v>SALESMAN 1</v>
      </c>
      <c r="H169" s="6" t="str">
        <f t="shared" ca="1" si="24"/>
        <v>PRODID 17</v>
      </c>
      <c r="I169" s="6" t="str">
        <f ca="1">CONCATENATE(I$6," ",SUMIF('CUST AND PROD REFS'!$H$7:$H$26,'DATA GENERATOR'!$H169,'CUST AND PROD REFS'!I$7:I$26))</f>
        <v>PRODTYPE 3</v>
      </c>
      <c r="J169" s="6" t="str">
        <f ca="1">CONCATENATE(J$6," ",SUMIF('CUST AND PROD REFS'!$H$7:$H$26,'DATA GENERATOR'!$H169,'CUST AND PROD REFS'!J$7:J$26))</f>
        <v>PRODMKT 7</v>
      </c>
      <c r="K169" s="6">
        <f ca="1">SUMIF('CUST AND PROD REFS'!$H$7:$H$26,'DATA GENERATOR'!$H169,'CUST AND PROD REFS'!K$7:K$26)</f>
        <v>8017</v>
      </c>
      <c r="L169" s="6">
        <f ca="1">SUMIF('CUST AND PROD REFS'!$H$7:$H$26,'DATA GENERATOR'!$H169,'CUST AND PROD REFS'!L$7:L$26)</f>
        <v>4569.6899999999996</v>
      </c>
      <c r="M169" s="7">
        <f t="shared" ca="1" si="25"/>
        <v>5</v>
      </c>
      <c r="N169" s="23">
        <f t="shared" ca="1" si="26"/>
        <v>6814.45</v>
      </c>
      <c r="O169" s="8">
        <f t="shared" ca="1" si="27"/>
        <v>34072.25</v>
      </c>
      <c r="P169" s="40" t="str">
        <f t="shared" ca="1" si="28"/>
        <v>SHIP REGION 1</v>
      </c>
    </row>
    <row r="170" spans="1:16" x14ac:dyDescent="0.35">
      <c r="A170" s="9">
        <f t="shared" si="31"/>
        <v>164</v>
      </c>
      <c r="B170" s="6">
        <f t="shared" si="31"/>
        <v>164</v>
      </c>
      <c r="C170" s="7" t="str">
        <f t="shared" ca="1" si="22"/>
        <v>CUSTID 96</v>
      </c>
      <c r="D170" s="7" t="str">
        <f ca="1">CONCATENATE(D$6," ",SUMIF('CUST AND PROD REFS'!$C$7:$C$206,'DATA GENERATOR'!$C170,'CUST AND PROD REFS'!D$7:D$206))</f>
        <v>CUSTTYPE 4</v>
      </c>
      <c r="E170" s="7" t="str">
        <f ca="1">CONCATENATE(E$6," ",SUMIF('CUST AND PROD REFS'!$C$7:$C$206,'DATA GENERATOR'!$C170,'CUST AND PROD REFS'!E$7:E$206))</f>
        <v>CUSTIND 1</v>
      </c>
      <c r="F170" s="7" t="str">
        <f ca="1">CONCATENATE(F$6," ",SUMIF('CUST AND PROD REFS'!$C$7:$C$206,'DATA GENERATOR'!$C170,'CUST AND PROD REFS'!F$7:F$206))</f>
        <v>REGION 5</v>
      </c>
      <c r="G170" s="6" t="str">
        <f t="shared" ca="1" si="23"/>
        <v>SALESMAN 4</v>
      </c>
      <c r="H170" s="6" t="str">
        <f t="shared" ca="1" si="24"/>
        <v>PRODID 15</v>
      </c>
      <c r="I170" s="6" t="str">
        <f ca="1">CONCATENATE(I$6," ",SUMIF('CUST AND PROD REFS'!$H$7:$H$26,'DATA GENERATOR'!$H170,'CUST AND PROD REFS'!I$7:I$26))</f>
        <v>PRODTYPE 3</v>
      </c>
      <c r="J170" s="6" t="str">
        <f ca="1">CONCATENATE(J$6," ",SUMIF('CUST AND PROD REFS'!$H$7:$H$26,'DATA GENERATOR'!$H170,'CUST AND PROD REFS'!J$7:J$26))</f>
        <v>PRODMKT 3</v>
      </c>
      <c r="K170" s="6">
        <f ca="1">SUMIF('CUST AND PROD REFS'!$H$7:$H$26,'DATA GENERATOR'!$H170,'CUST AND PROD REFS'!K$7:K$26)</f>
        <v>1965</v>
      </c>
      <c r="L170" s="6">
        <f ca="1">SUMIF('CUST AND PROD REFS'!$H$7:$H$26,'DATA GENERATOR'!$H170,'CUST AND PROD REFS'!L$7:L$26)</f>
        <v>1257.5999999999999</v>
      </c>
      <c r="M170" s="7">
        <f t="shared" ca="1" si="25"/>
        <v>2</v>
      </c>
      <c r="N170" s="23">
        <f t="shared" ca="1" si="26"/>
        <v>1827.4499999999998</v>
      </c>
      <c r="O170" s="8">
        <f t="shared" ca="1" si="27"/>
        <v>3654.8999999999996</v>
      </c>
      <c r="P170" s="40" t="str">
        <f t="shared" ca="1" si="28"/>
        <v>SHIP REGION 7</v>
      </c>
    </row>
    <row r="171" spans="1:16" x14ac:dyDescent="0.35">
      <c r="A171" s="9">
        <f t="shared" si="31"/>
        <v>165</v>
      </c>
      <c r="B171" s="6">
        <f t="shared" si="31"/>
        <v>165</v>
      </c>
      <c r="C171" s="7" t="str">
        <f t="shared" ca="1" si="22"/>
        <v>CUSTID 130</v>
      </c>
      <c r="D171" s="7" t="str">
        <f ca="1">CONCATENATE(D$6," ",SUMIF('CUST AND PROD REFS'!$C$7:$C$206,'DATA GENERATOR'!$C171,'CUST AND PROD REFS'!D$7:D$206))</f>
        <v>CUSTTYPE 4</v>
      </c>
      <c r="E171" s="7" t="str">
        <f ca="1">CONCATENATE(E$6," ",SUMIF('CUST AND PROD REFS'!$C$7:$C$206,'DATA GENERATOR'!$C171,'CUST AND PROD REFS'!E$7:E$206))</f>
        <v>CUSTIND 4</v>
      </c>
      <c r="F171" s="7" t="str">
        <f ca="1">CONCATENATE(F$6," ",SUMIF('CUST AND PROD REFS'!$C$7:$C$206,'DATA GENERATOR'!$C171,'CUST AND PROD REFS'!F$7:F$206))</f>
        <v>REGION 1</v>
      </c>
      <c r="G171" s="6" t="str">
        <f t="shared" ca="1" si="23"/>
        <v>SALESMAN 4</v>
      </c>
      <c r="H171" s="6" t="str">
        <f t="shared" ca="1" si="24"/>
        <v>PRODID 11</v>
      </c>
      <c r="I171" s="6" t="str">
        <f ca="1">CONCATENATE(I$6," ",SUMIF('CUST AND PROD REFS'!$H$7:$H$26,'DATA GENERATOR'!$H171,'CUST AND PROD REFS'!I$7:I$26))</f>
        <v>PRODTYPE 1</v>
      </c>
      <c r="J171" s="6" t="str">
        <f ca="1">CONCATENATE(J$6," ",SUMIF('CUST AND PROD REFS'!$H$7:$H$26,'DATA GENERATOR'!$H171,'CUST AND PROD REFS'!J$7:J$26))</f>
        <v>PRODMKT 5</v>
      </c>
      <c r="K171" s="6">
        <f ca="1">SUMIF('CUST AND PROD REFS'!$H$7:$H$26,'DATA GENERATOR'!$H171,'CUST AND PROD REFS'!K$7:K$26)</f>
        <v>10318</v>
      </c>
      <c r="L171" s="6">
        <f ca="1">SUMIF('CUST AND PROD REFS'!$H$7:$H$26,'DATA GENERATOR'!$H171,'CUST AND PROD REFS'!L$7:L$26)</f>
        <v>6913.06</v>
      </c>
      <c r="M171" s="7">
        <f t="shared" ca="1" si="25"/>
        <v>3</v>
      </c>
      <c r="N171" s="23">
        <f t="shared" ca="1" si="26"/>
        <v>10008.459999999999</v>
      </c>
      <c r="O171" s="8">
        <f t="shared" ca="1" si="27"/>
        <v>30025.379999999997</v>
      </c>
      <c r="P171" s="40" t="str">
        <f t="shared" ca="1" si="28"/>
        <v>SHIP REGION 6</v>
      </c>
    </row>
    <row r="172" spans="1:16" x14ac:dyDescent="0.35">
      <c r="A172" s="9">
        <f t="shared" si="31"/>
        <v>166</v>
      </c>
      <c r="B172" s="6">
        <f t="shared" si="31"/>
        <v>166</v>
      </c>
      <c r="C172" s="7" t="str">
        <f t="shared" ca="1" si="22"/>
        <v>CUSTID 17</v>
      </c>
      <c r="D172" s="7" t="str">
        <f ca="1">CONCATENATE(D$6," ",SUMIF('CUST AND PROD REFS'!$C$7:$C$206,'DATA GENERATOR'!$C172,'CUST AND PROD REFS'!D$7:D$206))</f>
        <v>CUSTTYPE 5</v>
      </c>
      <c r="E172" s="7" t="str">
        <f ca="1">CONCATENATE(E$6," ",SUMIF('CUST AND PROD REFS'!$C$7:$C$206,'DATA GENERATOR'!$C172,'CUST AND PROD REFS'!E$7:E$206))</f>
        <v>CUSTIND 3</v>
      </c>
      <c r="F172" s="7" t="str">
        <f ca="1">CONCATENATE(F$6," ",SUMIF('CUST AND PROD REFS'!$C$7:$C$206,'DATA GENERATOR'!$C172,'CUST AND PROD REFS'!F$7:F$206))</f>
        <v>REGION 4</v>
      </c>
      <c r="G172" s="6" t="str">
        <f t="shared" ca="1" si="23"/>
        <v>SALESMAN 4</v>
      </c>
      <c r="H172" s="6" t="str">
        <f t="shared" ca="1" si="24"/>
        <v>PRODID 13</v>
      </c>
      <c r="I172" s="6" t="str">
        <f ca="1">CONCATENATE(I$6," ",SUMIF('CUST AND PROD REFS'!$H$7:$H$26,'DATA GENERATOR'!$H172,'CUST AND PROD REFS'!I$7:I$26))</f>
        <v>PRODTYPE 4</v>
      </c>
      <c r="J172" s="6" t="str">
        <f ca="1">CONCATENATE(J$6," ",SUMIF('CUST AND PROD REFS'!$H$7:$H$26,'DATA GENERATOR'!$H172,'CUST AND PROD REFS'!J$7:J$26))</f>
        <v>PRODMKT 4</v>
      </c>
      <c r="K172" s="6">
        <f ca="1">SUMIF('CUST AND PROD REFS'!$H$7:$H$26,'DATA GENERATOR'!$H172,'CUST AND PROD REFS'!K$7:K$26)</f>
        <v>12711</v>
      </c>
      <c r="L172" s="6">
        <f ca="1">SUMIF('CUST AND PROD REFS'!$H$7:$H$26,'DATA GENERATOR'!$H172,'CUST AND PROD REFS'!L$7:L$26)</f>
        <v>7245.27</v>
      </c>
      <c r="M172" s="7">
        <f t="shared" ca="1" si="25"/>
        <v>1</v>
      </c>
      <c r="N172" s="23">
        <f t="shared" ca="1" si="26"/>
        <v>12329.67</v>
      </c>
      <c r="O172" s="8">
        <f t="shared" ca="1" si="27"/>
        <v>12329.67</v>
      </c>
      <c r="P172" s="40" t="str">
        <f t="shared" ca="1" si="28"/>
        <v>SHIP REGION 1</v>
      </c>
    </row>
    <row r="173" spans="1:16" x14ac:dyDescent="0.35">
      <c r="A173" s="9">
        <f t="shared" si="31"/>
        <v>167</v>
      </c>
      <c r="B173" s="6">
        <f t="shared" si="31"/>
        <v>167</v>
      </c>
      <c r="C173" s="7" t="str">
        <f t="shared" ca="1" si="22"/>
        <v>CUSTID 140</v>
      </c>
      <c r="D173" s="7" t="str">
        <f ca="1">CONCATENATE(D$6," ",SUMIF('CUST AND PROD REFS'!$C$7:$C$206,'DATA GENERATOR'!$C173,'CUST AND PROD REFS'!D$7:D$206))</f>
        <v>CUSTTYPE 2</v>
      </c>
      <c r="E173" s="7" t="str">
        <f ca="1">CONCATENATE(E$6," ",SUMIF('CUST AND PROD REFS'!$C$7:$C$206,'DATA GENERATOR'!$C173,'CUST AND PROD REFS'!E$7:E$206))</f>
        <v>CUSTIND 5</v>
      </c>
      <c r="F173" s="7" t="str">
        <f ca="1">CONCATENATE(F$6," ",SUMIF('CUST AND PROD REFS'!$C$7:$C$206,'DATA GENERATOR'!$C173,'CUST AND PROD REFS'!F$7:F$206))</f>
        <v>REGION 7</v>
      </c>
      <c r="G173" s="6" t="str">
        <f t="shared" ca="1" si="23"/>
        <v>SALESMAN 3</v>
      </c>
      <c r="H173" s="6" t="str">
        <f t="shared" ca="1" si="24"/>
        <v>PRODID 19</v>
      </c>
      <c r="I173" s="6" t="str">
        <f ca="1">CONCATENATE(I$6," ",SUMIF('CUST AND PROD REFS'!$H$7:$H$26,'DATA GENERATOR'!$H173,'CUST AND PROD REFS'!I$7:I$26))</f>
        <v>PRODTYPE 2</v>
      </c>
      <c r="J173" s="6" t="str">
        <f ca="1">CONCATENATE(J$6," ",SUMIF('CUST AND PROD REFS'!$H$7:$H$26,'DATA GENERATOR'!$H173,'CUST AND PROD REFS'!J$7:J$26))</f>
        <v>PRODMKT 4</v>
      </c>
      <c r="K173" s="6">
        <f ca="1">SUMIF('CUST AND PROD REFS'!$H$7:$H$26,'DATA GENERATOR'!$H173,'CUST AND PROD REFS'!K$7:K$26)</f>
        <v>4862</v>
      </c>
      <c r="L173" s="6">
        <f ca="1">SUMIF('CUST AND PROD REFS'!$H$7:$H$26,'DATA GENERATOR'!$H173,'CUST AND PROD REFS'!L$7:L$26)</f>
        <v>3306.16</v>
      </c>
      <c r="M173" s="7">
        <f t="shared" ca="1" si="25"/>
        <v>7</v>
      </c>
      <c r="N173" s="23">
        <f t="shared" ca="1" si="26"/>
        <v>4570.28</v>
      </c>
      <c r="O173" s="8">
        <f t="shared" ca="1" si="27"/>
        <v>31991.96</v>
      </c>
      <c r="P173" s="40" t="str">
        <f t="shared" ca="1" si="28"/>
        <v>SHIP REGION 4</v>
      </c>
    </row>
    <row r="174" spans="1:16" x14ac:dyDescent="0.35">
      <c r="A174" s="9">
        <f t="shared" si="31"/>
        <v>168</v>
      </c>
      <c r="B174" s="6">
        <f t="shared" si="31"/>
        <v>168</v>
      </c>
      <c r="C174" s="7" t="str">
        <f t="shared" ca="1" si="22"/>
        <v>CUSTID 6</v>
      </c>
      <c r="D174" s="7" t="str">
        <f ca="1">CONCATENATE(D$6," ",SUMIF('CUST AND PROD REFS'!$C$7:$C$206,'DATA GENERATOR'!$C174,'CUST AND PROD REFS'!D$7:D$206))</f>
        <v>CUSTTYPE 3</v>
      </c>
      <c r="E174" s="7" t="str">
        <f ca="1">CONCATENATE(E$6," ",SUMIF('CUST AND PROD REFS'!$C$7:$C$206,'DATA GENERATOR'!$C174,'CUST AND PROD REFS'!E$7:E$206))</f>
        <v>CUSTIND 5</v>
      </c>
      <c r="F174" s="7" t="str">
        <f ca="1">CONCATENATE(F$6," ",SUMIF('CUST AND PROD REFS'!$C$7:$C$206,'DATA GENERATOR'!$C174,'CUST AND PROD REFS'!F$7:F$206))</f>
        <v>REGION 3</v>
      </c>
      <c r="G174" s="6" t="str">
        <f t="shared" ca="1" si="23"/>
        <v>SALESMAN 4</v>
      </c>
      <c r="H174" s="6" t="str">
        <f t="shared" ca="1" si="24"/>
        <v>PRODID 16</v>
      </c>
      <c r="I174" s="6" t="str">
        <f ca="1">CONCATENATE(I$6," ",SUMIF('CUST AND PROD REFS'!$H$7:$H$26,'DATA GENERATOR'!$H174,'CUST AND PROD REFS'!I$7:I$26))</f>
        <v>PRODTYPE 4</v>
      </c>
      <c r="J174" s="6" t="str">
        <f ca="1">CONCATENATE(J$6," ",SUMIF('CUST AND PROD REFS'!$H$7:$H$26,'DATA GENERATOR'!$H174,'CUST AND PROD REFS'!J$7:J$26))</f>
        <v>PRODMKT 6</v>
      </c>
      <c r="K174" s="6">
        <f ca="1">SUMIF('CUST AND PROD REFS'!$H$7:$H$26,'DATA GENERATOR'!$H174,'CUST AND PROD REFS'!K$7:K$26)</f>
        <v>13342</v>
      </c>
      <c r="L174" s="6">
        <f ca="1">SUMIF('CUST AND PROD REFS'!$H$7:$H$26,'DATA GENERATOR'!$H174,'CUST AND PROD REFS'!L$7:L$26)</f>
        <v>7738.36</v>
      </c>
      <c r="M174" s="7">
        <f t="shared" ca="1" si="25"/>
        <v>1</v>
      </c>
      <c r="N174" s="23">
        <f t="shared" ca="1" si="26"/>
        <v>11740.960000000001</v>
      </c>
      <c r="O174" s="8">
        <f t="shared" ca="1" si="27"/>
        <v>11740.960000000001</v>
      </c>
      <c r="P174" s="40" t="str">
        <f t="shared" ca="1" si="28"/>
        <v>SHIP REGION 2</v>
      </c>
    </row>
    <row r="175" spans="1:16" x14ac:dyDescent="0.35">
      <c r="A175" s="9">
        <f t="shared" si="31"/>
        <v>169</v>
      </c>
      <c r="B175" s="6">
        <f t="shared" si="31"/>
        <v>169</v>
      </c>
      <c r="C175" s="7" t="str">
        <f t="shared" ca="1" si="22"/>
        <v>CUSTID 134</v>
      </c>
      <c r="D175" s="7" t="str">
        <f ca="1">CONCATENATE(D$6," ",SUMIF('CUST AND PROD REFS'!$C$7:$C$206,'DATA GENERATOR'!$C175,'CUST AND PROD REFS'!D$7:D$206))</f>
        <v>CUSTTYPE 3</v>
      </c>
      <c r="E175" s="7" t="str">
        <f ca="1">CONCATENATE(E$6," ",SUMIF('CUST AND PROD REFS'!$C$7:$C$206,'DATA GENERATOR'!$C175,'CUST AND PROD REFS'!E$7:E$206))</f>
        <v>CUSTIND 5</v>
      </c>
      <c r="F175" s="7" t="str">
        <f ca="1">CONCATENATE(F$6," ",SUMIF('CUST AND PROD REFS'!$C$7:$C$206,'DATA GENERATOR'!$C175,'CUST AND PROD REFS'!F$7:F$206))</f>
        <v>REGION 7</v>
      </c>
      <c r="G175" s="6" t="str">
        <f t="shared" ca="1" si="23"/>
        <v>SALESMAN 2</v>
      </c>
      <c r="H175" s="6" t="str">
        <f t="shared" ca="1" si="24"/>
        <v>PRODID 4</v>
      </c>
      <c r="I175" s="6" t="str">
        <f ca="1">CONCATENATE(I$6," ",SUMIF('CUST AND PROD REFS'!$H$7:$H$26,'DATA GENERATOR'!$H175,'CUST AND PROD REFS'!I$7:I$26))</f>
        <v>PRODTYPE 2</v>
      </c>
      <c r="J175" s="6" t="str">
        <f ca="1">CONCATENATE(J$6," ",SUMIF('CUST AND PROD REFS'!$H$7:$H$26,'DATA GENERATOR'!$H175,'CUST AND PROD REFS'!J$7:J$26))</f>
        <v>PRODMKT 4</v>
      </c>
      <c r="K175" s="6">
        <f ca="1">SUMIF('CUST AND PROD REFS'!$H$7:$H$26,'DATA GENERATOR'!$H175,'CUST AND PROD REFS'!K$7:K$26)</f>
        <v>6175</v>
      </c>
      <c r="L175" s="6">
        <f ca="1">SUMIF('CUST AND PROD REFS'!$H$7:$H$26,'DATA GENERATOR'!$H175,'CUST AND PROD REFS'!L$7:L$26)</f>
        <v>3828.5</v>
      </c>
      <c r="M175" s="7">
        <f t="shared" ca="1" si="25"/>
        <v>7</v>
      </c>
      <c r="N175" s="23">
        <f t="shared" ca="1" si="26"/>
        <v>5989.75</v>
      </c>
      <c r="O175" s="8">
        <f t="shared" ca="1" si="27"/>
        <v>41928.25</v>
      </c>
      <c r="P175" s="40" t="str">
        <f t="shared" ca="1" si="28"/>
        <v>SHIP REGION 5</v>
      </c>
    </row>
    <row r="176" spans="1:16" x14ac:dyDescent="0.35">
      <c r="A176" s="9">
        <f t="shared" si="31"/>
        <v>170</v>
      </c>
      <c r="B176" s="6">
        <f t="shared" si="31"/>
        <v>170</v>
      </c>
      <c r="C176" s="7" t="str">
        <f t="shared" ca="1" si="22"/>
        <v>CUSTID 144</v>
      </c>
      <c r="D176" s="7" t="str">
        <f ca="1">CONCATENATE(D$6," ",SUMIF('CUST AND PROD REFS'!$C$7:$C$206,'DATA GENERATOR'!$C176,'CUST AND PROD REFS'!D$7:D$206))</f>
        <v>CUSTTYPE 2</v>
      </c>
      <c r="E176" s="7" t="str">
        <f ca="1">CONCATENATE(E$6," ",SUMIF('CUST AND PROD REFS'!$C$7:$C$206,'DATA GENERATOR'!$C176,'CUST AND PROD REFS'!E$7:E$206))</f>
        <v>CUSTIND 4</v>
      </c>
      <c r="F176" s="7" t="str">
        <f ca="1">CONCATENATE(F$6," ",SUMIF('CUST AND PROD REFS'!$C$7:$C$206,'DATA GENERATOR'!$C176,'CUST AND PROD REFS'!F$7:F$206))</f>
        <v>REGION 4</v>
      </c>
      <c r="G176" s="6" t="str">
        <f t="shared" ca="1" si="23"/>
        <v>SALESMAN 1</v>
      </c>
      <c r="H176" s="6" t="str">
        <f t="shared" ca="1" si="24"/>
        <v>PRODID 15</v>
      </c>
      <c r="I176" s="6" t="str">
        <f ca="1">CONCATENATE(I$6," ",SUMIF('CUST AND PROD REFS'!$H$7:$H$26,'DATA GENERATOR'!$H176,'CUST AND PROD REFS'!I$7:I$26))</f>
        <v>PRODTYPE 3</v>
      </c>
      <c r="J176" s="6" t="str">
        <f ca="1">CONCATENATE(J$6," ",SUMIF('CUST AND PROD REFS'!$H$7:$H$26,'DATA GENERATOR'!$H176,'CUST AND PROD REFS'!J$7:J$26))</f>
        <v>PRODMKT 3</v>
      </c>
      <c r="K176" s="6">
        <f ca="1">SUMIF('CUST AND PROD REFS'!$H$7:$H$26,'DATA GENERATOR'!$H176,'CUST AND PROD REFS'!K$7:K$26)</f>
        <v>1965</v>
      </c>
      <c r="L176" s="6">
        <f ca="1">SUMIF('CUST AND PROD REFS'!$H$7:$H$26,'DATA GENERATOR'!$H176,'CUST AND PROD REFS'!L$7:L$26)</f>
        <v>1257.5999999999999</v>
      </c>
      <c r="M176" s="7">
        <f t="shared" ca="1" si="25"/>
        <v>3</v>
      </c>
      <c r="N176" s="23">
        <f t="shared" ca="1" si="26"/>
        <v>1748.8500000000001</v>
      </c>
      <c r="O176" s="8">
        <f t="shared" ca="1" si="27"/>
        <v>5246.55</v>
      </c>
      <c r="P176" s="40" t="str">
        <f t="shared" ca="1" si="28"/>
        <v>SHIP REGION 4</v>
      </c>
    </row>
    <row r="177" spans="1:16" x14ac:dyDescent="0.35">
      <c r="A177" s="9">
        <f t="shared" si="31"/>
        <v>171</v>
      </c>
      <c r="B177" s="6">
        <f t="shared" si="31"/>
        <v>171</v>
      </c>
      <c r="C177" s="7" t="str">
        <f t="shared" ca="1" si="22"/>
        <v>CUSTID 120</v>
      </c>
      <c r="D177" s="7" t="str">
        <f ca="1">CONCATENATE(D$6," ",SUMIF('CUST AND PROD REFS'!$C$7:$C$206,'DATA GENERATOR'!$C177,'CUST AND PROD REFS'!D$7:D$206))</f>
        <v>CUSTTYPE 4</v>
      </c>
      <c r="E177" s="7" t="str">
        <f ca="1">CONCATENATE(E$6," ",SUMIF('CUST AND PROD REFS'!$C$7:$C$206,'DATA GENERATOR'!$C177,'CUST AND PROD REFS'!E$7:E$206))</f>
        <v>CUSTIND 4</v>
      </c>
      <c r="F177" s="7" t="str">
        <f ca="1">CONCATENATE(F$6," ",SUMIF('CUST AND PROD REFS'!$C$7:$C$206,'DATA GENERATOR'!$C177,'CUST AND PROD REFS'!F$7:F$206))</f>
        <v>REGION 5</v>
      </c>
      <c r="G177" s="6" t="str">
        <f t="shared" ca="1" si="23"/>
        <v>SALESMAN 2</v>
      </c>
      <c r="H177" s="6" t="str">
        <f t="shared" ca="1" si="24"/>
        <v>PRODID 10</v>
      </c>
      <c r="I177" s="6" t="str">
        <f ca="1">CONCATENATE(I$6," ",SUMIF('CUST AND PROD REFS'!$H$7:$H$26,'DATA GENERATOR'!$H177,'CUST AND PROD REFS'!I$7:I$26))</f>
        <v>PRODTYPE 3</v>
      </c>
      <c r="J177" s="6" t="str">
        <f ca="1">CONCATENATE(J$6," ",SUMIF('CUST AND PROD REFS'!$H$7:$H$26,'DATA GENERATOR'!$H177,'CUST AND PROD REFS'!J$7:J$26))</f>
        <v>PRODMKT 3</v>
      </c>
      <c r="K177" s="6">
        <f ca="1">SUMIF('CUST AND PROD REFS'!$H$7:$H$26,'DATA GENERATOR'!$H177,'CUST AND PROD REFS'!K$7:K$26)</f>
        <v>21715</v>
      </c>
      <c r="L177" s="6">
        <f ca="1">SUMIF('CUST AND PROD REFS'!$H$7:$H$26,'DATA GENERATOR'!$H177,'CUST AND PROD REFS'!L$7:L$26)</f>
        <v>14549.05</v>
      </c>
      <c r="M177" s="7">
        <f t="shared" ca="1" si="25"/>
        <v>3</v>
      </c>
      <c r="N177" s="23">
        <f t="shared" ca="1" si="26"/>
        <v>19543.5</v>
      </c>
      <c r="O177" s="8">
        <f t="shared" ca="1" si="27"/>
        <v>58630.5</v>
      </c>
      <c r="P177" s="40" t="str">
        <f t="shared" ca="1" si="28"/>
        <v>SHIP REGION 5</v>
      </c>
    </row>
    <row r="178" spans="1:16" x14ac:dyDescent="0.35">
      <c r="A178" s="9">
        <f t="shared" si="31"/>
        <v>172</v>
      </c>
      <c r="B178" s="6">
        <f t="shared" si="31"/>
        <v>172</v>
      </c>
      <c r="C178" s="7" t="str">
        <f t="shared" ca="1" si="22"/>
        <v>CUSTID 148</v>
      </c>
      <c r="D178" s="7" t="str">
        <f ca="1">CONCATENATE(D$6," ",SUMIF('CUST AND PROD REFS'!$C$7:$C$206,'DATA GENERATOR'!$C178,'CUST AND PROD REFS'!D$7:D$206))</f>
        <v>CUSTTYPE 5</v>
      </c>
      <c r="E178" s="7" t="str">
        <f ca="1">CONCATENATE(E$6," ",SUMIF('CUST AND PROD REFS'!$C$7:$C$206,'DATA GENERATOR'!$C178,'CUST AND PROD REFS'!E$7:E$206))</f>
        <v>CUSTIND 5</v>
      </c>
      <c r="F178" s="7" t="str">
        <f ca="1">CONCATENATE(F$6," ",SUMIF('CUST AND PROD REFS'!$C$7:$C$206,'DATA GENERATOR'!$C178,'CUST AND PROD REFS'!F$7:F$206))</f>
        <v>REGION 7</v>
      </c>
      <c r="G178" s="6" t="str">
        <f t="shared" ca="1" si="23"/>
        <v>SALESMAN 3</v>
      </c>
      <c r="H178" s="6" t="str">
        <f t="shared" ca="1" si="24"/>
        <v>PRODID 6</v>
      </c>
      <c r="I178" s="6" t="str">
        <f ca="1">CONCATENATE(I$6," ",SUMIF('CUST AND PROD REFS'!$H$7:$H$26,'DATA GENERATOR'!$H178,'CUST AND PROD REFS'!I$7:I$26))</f>
        <v>PRODTYPE 1</v>
      </c>
      <c r="J178" s="6" t="str">
        <f ca="1">CONCATENATE(J$6," ",SUMIF('CUST AND PROD REFS'!$H$7:$H$26,'DATA GENERATOR'!$H178,'CUST AND PROD REFS'!J$7:J$26))</f>
        <v>PRODMKT 3</v>
      </c>
      <c r="K178" s="6">
        <f ca="1">SUMIF('CUST AND PROD REFS'!$H$7:$H$26,'DATA GENERATOR'!$H178,'CUST AND PROD REFS'!K$7:K$26)</f>
        <v>13657</v>
      </c>
      <c r="L178" s="6">
        <f ca="1">SUMIF('CUST AND PROD REFS'!$H$7:$H$26,'DATA GENERATOR'!$H178,'CUST AND PROD REFS'!L$7:L$26)</f>
        <v>9150.19</v>
      </c>
      <c r="M178" s="7">
        <f t="shared" ca="1" si="25"/>
        <v>8</v>
      </c>
      <c r="N178" s="23">
        <f t="shared" ca="1" si="26"/>
        <v>12974.15</v>
      </c>
      <c r="O178" s="8">
        <f t="shared" ca="1" si="27"/>
        <v>103793.2</v>
      </c>
      <c r="P178" s="40" t="str">
        <f t="shared" ca="1" si="28"/>
        <v>SHIP REGION 8</v>
      </c>
    </row>
    <row r="179" spans="1:16" x14ac:dyDescent="0.35">
      <c r="A179" s="9">
        <f t="shared" si="31"/>
        <v>173</v>
      </c>
      <c r="B179" s="6">
        <f t="shared" si="31"/>
        <v>173</v>
      </c>
      <c r="C179" s="7" t="str">
        <f t="shared" ca="1" si="22"/>
        <v>CUSTID 125</v>
      </c>
      <c r="D179" s="7" t="str">
        <f ca="1">CONCATENATE(D$6," ",SUMIF('CUST AND PROD REFS'!$C$7:$C$206,'DATA GENERATOR'!$C179,'CUST AND PROD REFS'!D$7:D$206))</f>
        <v>CUSTTYPE 2</v>
      </c>
      <c r="E179" s="7" t="str">
        <f ca="1">CONCATENATE(E$6," ",SUMIF('CUST AND PROD REFS'!$C$7:$C$206,'DATA GENERATOR'!$C179,'CUST AND PROD REFS'!E$7:E$206))</f>
        <v>CUSTIND 5</v>
      </c>
      <c r="F179" s="7" t="str">
        <f ca="1">CONCATENATE(F$6," ",SUMIF('CUST AND PROD REFS'!$C$7:$C$206,'DATA GENERATOR'!$C179,'CUST AND PROD REFS'!F$7:F$206))</f>
        <v>REGION 1</v>
      </c>
      <c r="G179" s="6" t="str">
        <f t="shared" ca="1" si="23"/>
        <v>SALESMAN 3</v>
      </c>
      <c r="H179" s="6" t="str">
        <f t="shared" ca="1" si="24"/>
        <v>PRODID 8</v>
      </c>
      <c r="I179" s="6" t="str">
        <f ca="1">CONCATENATE(I$6," ",SUMIF('CUST AND PROD REFS'!$H$7:$H$26,'DATA GENERATOR'!$H179,'CUST AND PROD REFS'!I$7:I$26))</f>
        <v>PRODTYPE 1</v>
      </c>
      <c r="J179" s="6" t="str">
        <f ca="1">CONCATENATE(J$6," ",SUMIF('CUST AND PROD REFS'!$H$7:$H$26,'DATA GENERATOR'!$H179,'CUST AND PROD REFS'!J$7:J$26))</f>
        <v>PRODMKT 7</v>
      </c>
      <c r="K179" s="6">
        <f ca="1">SUMIF('CUST AND PROD REFS'!$H$7:$H$26,'DATA GENERATOR'!$H179,'CUST AND PROD REFS'!K$7:K$26)</f>
        <v>9424</v>
      </c>
      <c r="L179" s="6">
        <f ca="1">SUMIF('CUST AND PROD REFS'!$H$7:$H$26,'DATA GENERATOR'!$H179,'CUST AND PROD REFS'!L$7:L$26)</f>
        <v>6031.36</v>
      </c>
      <c r="M179" s="7">
        <f t="shared" ca="1" si="25"/>
        <v>5</v>
      </c>
      <c r="N179" s="23">
        <f t="shared" ca="1" si="26"/>
        <v>9329.76</v>
      </c>
      <c r="O179" s="8">
        <f t="shared" ca="1" si="27"/>
        <v>46648.800000000003</v>
      </c>
      <c r="P179" s="40" t="str">
        <f t="shared" ca="1" si="28"/>
        <v>SHIP REGION 4</v>
      </c>
    </row>
    <row r="180" spans="1:16" x14ac:dyDescent="0.35">
      <c r="A180" s="9">
        <f t="shared" si="31"/>
        <v>174</v>
      </c>
      <c r="B180" s="6">
        <f t="shared" si="31"/>
        <v>174</v>
      </c>
      <c r="C180" s="7" t="str">
        <f t="shared" ca="1" si="22"/>
        <v>CUSTID 115</v>
      </c>
      <c r="D180" s="7" t="str">
        <f ca="1">CONCATENATE(D$6," ",SUMIF('CUST AND PROD REFS'!$C$7:$C$206,'DATA GENERATOR'!$C180,'CUST AND PROD REFS'!D$7:D$206))</f>
        <v>CUSTTYPE 3</v>
      </c>
      <c r="E180" s="7" t="str">
        <f ca="1">CONCATENATE(E$6," ",SUMIF('CUST AND PROD REFS'!$C$7:$C$206,'DATA GENERATOR'!$C180,'CUST AND PROD REFS'!E$7:E$206))</f>
        <v>CUSTIND 1</v>
      </c>
      <c r="F180" s="7" t="str">
        <f ca="1">CONCATENATE(F$6," ",SUMIF('CUST AND PROD REFS'!$C$7:$C$206,'DATA GENERATOR'!$C180,'CUST AND PROD REFS'!F$7:F$206))</f>
        <v>REGION 2</v>
      </c>
      <c r="G180" s="6" t="str">
        <f t="shared" ca="1" si="23"/>
        <v>SALESMAN 1</v>
      </c>
      <c r="H180" s="6" t="str">
        <f t="shared" ca="1" si="24"/>
        <v>PRODID 1</v>
      </c>
      <c r="I180" s="6" t="str">
        <f ca="1">CONCATENATE(I$6," ",SUMIF('CUST AND PROD REFS'!$H$7:$H$26,'DATA GENERATOR'!$H180,'CUST AND PROD REFS'!I$7:I$26))</f>
        <v>PRODTYPE 2</v>
      </c>
      <c r="J180" s="6" t="str">
        <f ca="1">CONCATENATE(J$6," ",SUMIF('CUST AND PROD REFS'!$H$7:$H$26,'DATA GENERATOR'!$H180,'CUST AND PROD REFS'!J$7:J$26))</f>
        <v>PRODMKT 7</v>
      </c>
      <c r="K180" s="6">
        <f ca="1">SUMIF('CUST AND PROD REFS'!$H$7:$H$26,'DATA GENERATOR'!$H180,'CUST AND PROD REFS'!K$7:K$26)</f>
        <v>1355</v>
      </c>
      <c r="L180" s="6">
        <f ca="1">SUMIF('CUST AND PROD REFS'!$H$7:$H$26,'DATA GENERATOR'!$H180,'CUST AND PROD REFS'!L$7:L$26)</f>
        <v>840.1</v>
      </c>
      <c r="M180" s="7">
        <f t="shared" ca="1" si="25"/>
        <v>5</v>
      </c>
      <c r="N180" s="23">
        <f t="shared" ca="1" si="26"/>
        <v>1300.8</v>
      </c>
      <c r="O180" s="8">
        <f t="shared" ca="1" si="27"/>
        <v>6504</v>
      </c>
      <c r="P180" s="40" t="str">
        <f t="shared" ca="1" si="28"/>
        <v>SHIP REGION 1</v>
      </c>
    </row>
    <row r="181" spans="1:16" x14ac:dyDescent="0.35">
      <c r="A181" s="9">
        <f t="shared" si="31"/>
        <v>175</v>
      </c>
      <c r="B181" s="6">
        <f t="shared" si="31"/>
        <v>175</v>
      </c>
      <c r="C181" s="7" t="str">
        <f t="shared" ca="1" si="22"/>
        <v>CUSTID 163</v>
      </c>
      <c r="D181" s="7" t="str">
        <f ca="1">CONCATENATE(D$6," ",SUMIF('CUST AND PROD REFS'!$C$7:$C$206,'DATA GENERATOR'!$C181,'CUST AND PROD REFS'!D$7:D$206))</f>
        <v>CUSTTYPE 1</v>
      </c>
      <c r="E181" s="7" t="str">
        <f ca="1">CONCATENATE(E$6," ",SUMIF('CUST AND PROD REFS'!$C$7:$C$206,'DATA GENERATOR'!$C181,'CUST AND PROD REFS'!E$7:E$206))</f>
        <v>CUSTIND 3</v>
      </c>
      <c r="F181" s="7" t="str">
        <f ca="1">CONCATENATE(F$6," ",SUMIF('CUST AND PROD REFS'!$C$7:$C$206,'DATA GENERATOR'!$C181,'CUST AND PROD REFS'!F$7:F$206))</f>
        <v>REGION 5</v>
      </c>
      <c r="G181" s="6" t="str">
        <f t="shared" ca="1" si="23"/>
        <v>SALESMAN 1</v>
      </c>
      <c r="H181" s="6" t="str">
        <f t="shared" ca="1" si="24"/>
        <v>PRODID 20</v>
      </c>
      <c r="I181" s="6" t="str">
        <f ca="1">CONCATENATE(I$6," ",SUMIF('CUST AND PROD REFS'!$H$7:$H$26,'DATA GENERATOR'!$H181,'CUST AND PROD REFS'!I$7:I$26))</f>
        <v>PRODTYPE 4</v>
      </c>
      <c r="J181" s="6" t="str">
        <f ca="1">CONCATENATE(J$6," ",SUMIF('CUST AND PROD REFS'!$H$7:$H$26,'DATA GENERATOR'!$H181,'CUST AND PROD REFS'!J$7:J$26))</f>
        <v>PRODMKT 1</v>
      </c>
      <c r="K181" s="6">
        <f ca="1">SUMIF('CUST AND PROD REFS'!$H$7:$H$26,'DATA GENERATOR'!$H181,'CUST AND PROD REFS'!K$7:K$26)</f>
        <v>2665</v>
      </c>
      <c r="L181" s="6">
        <f ca="1">SUMIF('CUST AND PROD REFS'!$H$7:$H$26,'DATA GENERATOR'!$H181,'CUST AND PROD REFS'!L$7:L$26)</f>
        <v>1732.25</v>
      </c>
      <c r="M181" s="7">
        <f t="shared" ca="1" si="25"/>
        <v>5</v>
      </c>
      <c r="N181" s="23">
        <f t="shared" ca="1" si="26"/>
        <v>2638.35</v>
      </c>
      <c r="O181" s="8">
        <f t="shared" ca="1" si="27"/>
        <v>13191.75</v>
      </c>
      <c r="P181" s="40" t="str">
        <f t="shared" ca="1" si="28"/>
        <v>SHIP REGION 7</v>
      </c>
    </row>
    <row r="182" spans="1:16" x14ac:dyDescent="0.35">
      <c r="A182" s="9">
        <f t="shared" si="31"/>
        <v>176</v>
      </c>
      <c r="B182" s="6">
        <f t="shared" si="31"/>
        <v>176</v>
      </c>
      <c r="C182" s="7" t="str">
        <f t="shared" ca="1" si="22"/>
        <v>CUSTID 111</v>
      </c>
      <c r="D182" s="7" t="str">
        <f ca="1">CONCATENATE(D$6," ",SUMIF('CUST AND PROD REFS'!$C$7:$C$206,'DATA GENERATOR'!$C182,'CUST AND PROD REFS'!D$7:D$206))</f>
        <v>CUSTTYPE 3</v>
      </c>
      <c r="E182" s="7" t="str">
        <f ca="1">CONCATENATE(E$6," ",SUMIF('CUST AND PROD REFS'!$C$7:$C$206,'DATA GENERATOR'!$C182,'CUST AND PROD REFS'!E$7:E$206))</f>
        <v>CUSTIND 5</v>
      </c>
      <c r="F182" s="7" t="str">
        <f ca="1">CONCATENATE(F$6," ",SUMIF('CUST AND PROD REFS'!$C$7:$C$206,'DATA GENERATOR'!$C182,'CUST AND PROD REFS'!F$7:F$206))</f>
        <v>REGION 5</v>
      </c>
      <c r="G182" s="6" t="str">
        <f t="shared" ca="1" si="23"/>
        <v>SALESMAN 4</v>
      </c>
      <c r="H182" s="6" t="str">
        <f t="shared" ca="1" si="24"/>
        <v>PRODID 17</v>
      </c>
      <c r="I182" s="6" t="str">
        <f ca="1">CONCATENATE(I$6," ",SUMIF('CUST AND PROD REFS'!$H$7:$H$26,'DATA GENERATOR'!$H182,'CUST AND PROD REFS'!I$7:I$26))</f>
        <v>PRODTYPE 3</v>
      </c>
      <c r="J182" s="6" t="str">
        <f ca="1">CONCATENATE(J$6," ",SUMIF('CUST AND PROD REFS'!$H$7:$H$26,'DATA GENERATOR'!$H182,'CUST AND PROD REFS'!J$7:J$26))</f>
        <v>PRODMKT 7</v>
      </c>
      <c r="K182" s="6">
        <f ca="1">SUMIF('CUST AND PROD REFS'!$H$7:$H$26,'DATA GENERATOR'!$H182,'CUST AND PROD REFS'!K$7:K$26)</f>
        <v>8017</v>
      </c>
      <c r="L182" s="6">
        <f ca="1">SUMIF('CUST AND PROD REFS'!$H$7:$H$26,'DATA GENERATOR'!$H182,'CUST AND PROD REFS'!L$7:L$26)</f>
        <v>4569.6899999999996</v>
      </c>
      <c r="M182" s="7">
        <f t="shared" ca="1" si="25"/>
        <v>7</v>
      </c>
      <c r="N182" s="23">
        <f t="shared" ca="1" si="26"/>
        <v>7936.83</v>
      </c>
      <c r="O182" s="8">
        <f t="shared" ca="1" si="27"/>
        <v>55557.81</v>
      </c>
      <c r="P182" s="40" t="str">
        <f t="shared" ca="1" si="28"/>
        <v>SHIP REGION 8</v>
      </c>
    </row>
    <row r="183" spans="1:16" x14ac:dyDescent="0.35">
      <c r="A183" s="9">
        <f t="shared" si="31"/>
        <v>177</v>
      </c>
      <c r="B183" s="6">
        <f t="shared" si="31"/>
        <v>177</v>
      </c>
      <c r="C183" s="7" t="str">
        <f t="shared" ca="1" si="22"/>
        <v>CUSTID 95</v>
      </c>
      <c r="D183" s="7" t="str">
        <f ca="1">CONCATENATE(D$6," ",SUMIF('CUST AND PROD REFS'!$C$7:$C$206,'DATA GENERATOR'!$C183,'CUST AND PROD REFS'!D$7:D$206))</f>
        <v>CUSTTYPE 2</v>
      </c>
      <c r="E183" s="7" t="str">
        <f ca="1">CONCATENATE(E$6," ",SUMIF('CUST AND PROD REFS'!$C$7:$C$206,'DATA GENERATOR'!$C183,'CUST AND PROD REFS'!E$7:E$206))</f>
        <v>CUSTIND 1</v>
      </c>
      <c r="F183" s="7" t="str">
        <f ca="1">CONCATENATE(F$6," ",SUMIF('CUST AND PROD REFS'!$C$7:$C$206,'DATA GENERATOR'!$C183,'CUST AND PROD REFS'!F$7:F$206))</f>
        <v>REGION 3</v>
      </c>
      <c r="G183" s="6" t="str">
        <f t="shared" ca="1" si="23"/>
        <v>SALESMAN 2</v>
      </c>
      <c r="H183" s="6" t="str">
        <f t="shared" ca="1" si="24"/>
        <v>PRODID 17</v>
      </c>
      <c r="I183" s="6" t="str">
        <f ca="1">CONCATENATE(I$6," ",SUMIF('CUST AND PROD REFS'!$H$7:$H$26,'DATA GENERATOR'!$H183,'CUST AND PROD REFS'!I$7:I$26))</f>
        <v>PRODTYPE 3</v>
      </c>
      <c r="J183" s="6" t="str">
        <f ca="1">CONCATENATE(J$6," ",SUMIF('CUST AND PROD REFS'!$H$7:$H$26,'DATA GENERATOR'!$H183,'CUST AND PROD REFS'!J$7:J$26))</f>
        <v>PRODMKT 7</v>
      </c>
      <c r="K183" s="6">
        <f ca="1">SUMIF('CUST AND PROD REFS'!$H$7:$H$26,'DATA GENERATOR'!$H183,'CUST AND PROD REFS'!K$7:K$26)</f>
        <v>8017</v>
      </c>
      <c r="L183" s="6">
        <f ca="1">SUMIF('CUST AND PROD REFS'!$H$7:$H$26,'DATA GENERATOR'!$H183,'CUST AND PROD REFS'!L$7:L$26)</f>
        <v>4569.6899999999996</v>
      </c>
      <c r="M183" s="7">
        <f t="shared" ca="1" si="25"/>
        <v>8</v>
      </c>
      <c r="N183" s="23">
        <f t="shared" ca="1" si="26"/>
        <v>7535.98</v>
      </c>
      <c r="O183" s="8">
        <f t="shared" ca="1" si="27"/>
        <v>60287.839999999997</v>
      </c>
      <c r="P183" s="40" t="str">
        <f t="shared" ca="1" si="28"/>
        <v>SHIP REGION 5</v>
      </c>
    </row>
    <row r="184" spans="1:16" x14ac:dyDescent="0.35">
      <c r="A184" s="9">
        <f t="shared" si="31"/>
        <v>178</v>
      </c>
      <c r="B184" s="6">
        <f t="shared" si="31"/>
        <v>178</v>
      </c>
      <c r="C184" s="7" t="str">
        <f t="shared" ca="1" si="22"/>
        <v>CUSTID 41</v>
      </c>
      <c r="D184" s="7" t="str">
        <f ca="1">CONCATENATE(D$6," ",SUMIF('CUST AND PROD REFS'!$C$7:$C$206,'DATA GENERATOR'!$C184,'CUST AND PROD REFS'!D$7:D$206))</f>
        <v>CUSTTYPE 4</v>
      </c>
      <c r="E184" s="7" t="str">
        <f ca="1">CONCATENATE(E$6," ",SUMIF('CUST AND PROD REFS'!$C$7:$C$206,'DATA GENERATOR'!$C184,'CUST AND PROD REFS'!E$7:E$206))</f>
        <v>CUSTIND 2</v>
      </c>
      <c r="F184" s="7" t="str">
        <f ca="1">CONCATENATE(F$6," ",SUMIF('CUST AND PROD REFS'!$C$7:$C$206,'DATA GENERATOR'!$C184,'CUST AND PROD REFS'!F$7:F$206))</f>
        <v>REGION 2</v>
      </c>
      <c r="G184" s="6" t="str">
        <f t="shared" ca="1" si="23"/>
        <v>SALESMAN 3</v>
      </c>
      <c r="H184" s="6" t="str">
        <f t="shared" ca="1" si="24"/>
        <v>PRODID 4</v>
      </c>
      <c r="I184" s="6" t="str">
        <f ca="1">CONCATENATE(I$6," ",SUMIF('CUST AND PROD REFS'!$H$7:$H$26,'DATA GENERATOR'!$H184,'CUST AND PROD REFS'!I$7:I$26))</f>
        <v>PRODTYPE 2</v>
      </c>
      <c r="J184" s="6" t="str">
        <f ca="1">CONCATENATE(J$6," ",SUMIF('CUST AND PROD REFS'!$H$7:$H$26,'DATA GENERATOR'!$H184,'CUST AND PROD REFS'!J$7:J$26))</f>
        <v>PRODMKT 4</v>
      </c>
      <c r="K184" s="6">
        <f ca="1">SUMIF('CUST AND PROD REFS'!$H$7:$H$26,'DATA GENERATOR'!$H184,'CUST AND PROD REFS'!K$7:K$26)</f>
        <v>6175</v>
      </c>
      <c r="L184" s="6">
        <f ca="1">SUMIF('CUST AND PROD REFS'!$H$7:$H$26,'DATA GENERATOR'!$H184,'CUST AND PROD REFS'!L$7:L$26)</f>
        <v>3828.5</v>
      </c>
      <c r="M184" s="7">
        <f t="shared" ca="1" si="25"/>
        <v>9</v>
      </c>
      <c r="N184" s="23">
        <f t="shared" ca="1" si="26"/>
        <v>5248.75</v>
      </c>
      <c r="O184" s="8">
        <f t="shared" ca="1" si="27"/>
        <v>47238.75</v>
      </c>
      <c r="P184" s="40" t="str">
        <f t="shared" ca="1" si="28"/>
        <v>SHIP REGION 5</v>
      </c>
    </row>
    <row r="185" spans="1:16" x14ac:dyDescent="0.35">
      <c r="A185" s="9">
        <f t="shared" ref="A185:B200" si="32">A184+1</f>
        <v>179</v>
      </c>
      <c r="B185" s="6">
        <f t="shared" si="32"/>
        <v>179</v>
      </c>
      <c r="C185" s="7" t="str">
        <f t="shared" ca="1" si="22"/>
        <v>CUSTID 25</v>
      </c>
      <c r="D185" s="7" t="str">
        <f ca="1">CONCATENATE(D$6," ",SUMIF('CUST AND PROD REFS'!$C$7:$C$206,'DATA GENERATOR'!$C185,'CUST AND PROD REFS'!D$7:D$206))</f>
        <v>CUSTTYPE 5</v>
      </c>
      <c r="E185" s="7" t="str">
        <f ca="1">CONCATENATE(E$6," ",SUMIF('CUST AND PROD REFS'!$C$7:$C$206,'DATA GENERATOR'!$C185,'CUST AND PROD REFS'!E$7:E$206))</f>
        <v>CUSTIND 3</v>
      </c>
      <c r="F185" s="7" t="str">
        <f ca="1">CONCATENATE(F$6," ",SUMIF('CUST AND PROD REFS'!$C$7:$C$206,'DATA GENERATOR'!$C185,'CUST AND PROD REFS'!F$7:F$206))</f>
        <v>REGION 4</v>
      </c>
      <c r="G185" s="6" t="str">
        <f t="shared" ca="1" si="23"/>
        <v>SALESMAN 2</v>
      </c>
      <c r="H185" s="6" t="str">
        <f t="shared" ca="1" si="24"/>
        <v>PRODID 14</v>
      </c>
      <c r="I185" s="6" t="str">
        <f ca="1">CONCATENATE(I$6," ",SUMIF('CUST AND PROD REFS'!$H$7:$H$26,'DATA GENERATOR'!$H185,'CUST AND PROD REFS'!I$7:I$26))</f>
        <v>PRODTYPE 2</v>
      </c>
      <c r="J185" s="6" t="str">
        <f ca="1">CONCATENATE(J$6," ",SUMIF('CUST AND PROD REFS'!$H$7:$H$26,'DATA GENERATOR'!$H185,'CUST AND PROD REFS'!J$7:J$26))</f>
        <v>PRODMKT 7</v>
      </c>
      <c r="K185" s="6">
        <f ca="1">SUMIF('CUST AND PROD REFS'!$H$7:$H$26,'DATA GENERATOR'!$H185,'CUST AND PROD REFS'!K$7:K$26)</f>
        <v>20943</v>
      </c>
      <c r="L185" s="6">
        <f ca="1">SUMIF('CUST AND PROD REFS'!$H$7:$H$26,'DATA GENERATOR'!$H185,'CUST AND PROD REFS'!L$7:L$26)</f>
        <v>12984.66</v>
      </c>
      <c r="M185" s="7">
        <f t="shared" ca="1" si="25"/>
        <v>6</v>
      </c>
      <c r="N185" s="23">
        <f t="shared" ca="1" si="26"/>
        <v>18848.7</v>
      </c>
      <c r="O185" s="8">
        <f t="shared" ca="1" si="27"/>
        <v>113092.20000000001</v>
      </c>
      <c r="P185" s="40" t="str">
        <f t="shared" ca="1" si="28"/>
        <v>SHIP REGION 8</v>
      </c>
    </row>
    <row r="186" spans="1:16" x14ac:dyDescent="0.35">
      <c r="A186" s="9">
        <f t="shared" si="32"/>
        <v>180</v>
      </c>
      <c r="B186" s="6">
        <f t="shared" si="32"/>
        <v>180</v>
      </c>
      <c r="C186" s="7" t="str">
        <f t="shared" ca="1" si="22"/>
        <v>CUSTID 82</v>
      </c>
      <c r="D186" s="7" t="str">
        <f ca="1">CONCATENATE(D$6," ",SUMIF('CUST AND PROD REFS'!$C$7:$C$206,'DATA GENERATOR'!$C186,'CUST AND PROD REFS'!D$7:D$206))</f>
        <v>CUSTTYPE 3</v>
      </c>
      <c r="E186" s="7" t="str">
        <f ca="1">CONCATENATE(E$6," ",SUMIF('CUST AND PROD REFS'!$C$7:$C$206,'DATA GENERATOR'!$C186,'CUST AND PROD REFS'!E$7:E$206))</f>
        <v>CUSTIND 1</v>
      </c>
      <c r="F186" s="7" t="str">
        <f ca="1">CONCATENATE(F$6," ",SUMIF('CUST AND PROD REFS'!$C$7:$C$206,'DATA GENERATOR'!$C186,'CUST AND PROD REFS'!F$7:F$206))</f>
        <v>REGION 4</v>
      </c>
      <c r="G186" s="6" t="str">
        <f t="shared" ca="1" si="23"/>
        <v>SALESMAN 3</v>
      </c>
      <c r="H186" s="6" t="str">
        <f t="shared" ca="1" si="24"/>
        <v>PRODID 8</v>
      </c>
      <c r="I186" s="6" t="str">
        <f ca="1">CONCATENATE(I$6," ",SUMIF('CUST AND PROD REFS'!$H$7:$H$26,'DATA GENERATOR'!$H186,'CUST AND PROD REFS'!I$7:I$26))</f>
        <v>PRODTYPE 1</v>
      </c>
      <c r="J186" s="6" t="str">
        <f ca="1">CONCATENATE(J$6," ",SUMIF('CUST AND PROD REFS'!$H$7:$H$26,'DATA GENERATOR'!$H186,'CUST AND PROD REFS'!J$7:J$26))</f>
        <v>PRODMKT 7</v>
      </c>
      <c r="K186" s="6">
        <f ca="1">SUMIF('CUST AND PROD REFS'!$H$7:$H$26,'DATA GENERATOR'!$H186,'CUST AND PROD REFS'!K$7:K$26)</f>
        <v>9424</v>
      </c>
      <c r="L186" s="6">
        <f ca="1">SUMIF('CUST AND PROD REFS'!$H$7:$H$26,'DATA GENERATOR'!$H186,'CUST AND PROD REFS'!L$7:L$26)</f>
        <v>6031.36</v>
      </c>
      <c r="M186" s="7">
        <f t="shared" ca="1" si="25"/>
        <v>3</v>
      </c>
      <c r="N186" s="23">
        <f t="shared" ca="1" si="26"/>
        <v>8198.8799999999992</v>
      </c>
      <c r="O186" s="8">
        <f t="shared" ca="1" si="27"/>
        <v>24596.639999999999</v>
      </c>
      <c r="P186" s="40" t="str">
        <f t="shared" ca="1" si="28"/>
        <v>SHIP REGION 6</v>
      </c>
    </row>
    <row r="187" spans="1:16" x14ac:dyDescent="0.35">
      <c r="A187" s="9">
        <f t="shared" si="32"/>
        <v>181</v>
      </c>
      <c r="B187" s="6">
        <f t="shared" si="32"/>
        <v>181</v>
      </c>
      <c r="C187" s="7" t="str">
        <f t="shared" ca="1" si="22"/>
        <v>CUSTID 180</v>
      </c>
      <c r="D187" s="7" t="str">
        <f ca="1">CONCATENATE(D$6," ",SUMIF('CUST AND PROD REFS'!$C$7:$C$206,'DATA GENERATOR'!$C187,'CUST AND PROD REFS'!D$7:D$206))</f>
        <v>CUSTTYPE 3</v>
      </c>
      <c r="E187" s="7" t="str">
        <f ca="1">CONCATENATE(E$6," ",SUMIF('CUST AND PROD REFS'!$C$7:$C$206,'DATA GENERATOR'!$C187,'CUST AND PROD REFS'!E$7:E$206))</f>
        <v>CUSTIND 1</v>
      </c>
      <c r="F187" s="7" t="str">
        <f ca="1">CONCATENATE(F$6," ",SUMIF('CUST AND PROD REFS'!$C$7:$C$206,'DATA GENERATOR'!$C187,'CUST AND PROD REFS'!F$7:F$206))</f>
        <v>REGION 7</v>
      </c>
      <c r="G187" s="6" t="str">
        <f t="shared" ca="1" si="23"/>
        <v>SALESMAN 3</v>
      </c>
      <c r="H187" s="6" t="str">
        <f t="shared" ca="1" si="24"/>
        <v>PRODID 9</v>
      </c>
      <c r="I187" s="6" t="str">
        <f ca="1">CONCATENATE(I$6," ",SUMIF('CUST AND PROD REFS'!$H$7:$H$26,'DATA GENERATOR'!$H187,'CUST AND PROD REFS'!I$7:I$26))</f>
        <v>PRODTYPE 2</v>
      </c>
      <c r="J187" s="6" t="str">
        <f ca="1">CONCATENATE(J$6," ",SUMIF('CUST AND PROD REFS'!$H$7:$H$26,'DATA GENERATOR'!$H187,'CUST AND PROD REFS'!J$7:J$26))</f>
        <v>PRODMKT 2</v>
      </c>
      <c r="K187" s="6">
        <f ca="1">SUMIF('CUST AND PROD REFS'!$H$7:$H$26,'DATA GENERATOR'!$H187,'CUST AND PROD REFS'!K$7:K$26)</f>
        <v>15689</v>
      </c>
      <c r="L187" s="6">
        <f ca="1">SUMIF('CUST AND PROD REFS'!$H$7:$H$26,'DATA GENERATOR'!$H187,'CUST AND PROD REFS'!L$7:L$26)</f>
        <v>10668.52</v>
      </c>
      <c r="M187" s="7">
        <f t="shared" ca="1" si="25"/>
        <v>4</v>
      </c>
      <c r="N187" s="23">
        <f t="shared" ca="1" si="26"/>
        <v>14120.1</v>
      </c>
      <c r="O187" s="8">
        <f t="shared" ca="1" si="27"/>
        <v>56480.4</v>
      </c>
      <c r="P187" s="40" t="str">
        <f t="shared" ca="1" si="28"/>
        <v>SHIP REGION 7</v>
      </c>
    </row>
    <row r="188" spans="1:16" x14ac:dyDescent="0.35">
      <c r="A188" s="9">
        <f t="shared" si="32"/>
        <v>182</v>
      </c>
      <c r="B188" s="6">
        <f t="shared" si="32"/>
        <v>182</v>
      </c>
      <c r="C188" s="7" t="str">
        <f t="shared" ca="1" si="22"/>
        <v>CUSTID 52</v>
      </c>
      <c r="D188" s="7" t="str">
        <f ca="1">CONCATENATE(D$6," ",SUMIF('CUST AND PROD REFS'!$C$7:$C$206,'DATA GENERATOR'!$C188,'CUST AND PROD REFS'!D$7:D$206))</f>
        <v>CUSTTYPE 2</v>
      </c>
      <c r="E188" s="7" t="str">
        <f ca="1">CONCATENATE(E$6," ",SUMIF('CUST AND PROD REFS'!$C$7:$C$206,'DATA GENERATOR'!$C188,'CUST AND PROD REFS'!E$7:E$206))</f>
        <v>CUSTIND 3</v>
      </c>
      <c r="F188" s="7" t="str">
        <f ca="1">CONCATENATE(F$6," ",SUMIF('CUST AND PROD REFS'!$C$7:$C$206,'DATA GENERATOR'!$C188,'CUST AND PROD REFS'!F$7:F$206))</f>
        <v>REGION 5</v>
      </c>
      <c r="G188" s="6" t="str">
        <f t="shared" ca="1" si="23"/>
        <v>SALESMAN 2</v>
      </c>
      <c r="H188" s="6" t="str">
        <f t="shared" ca="1" si="24"/>
        <v>PRODID 1</v>
      </c>
      <c r="I188" s="6" t="str">
        <f ca="1">CONCATENATE(I$6," ",SUMIF('CUST AND PROD REFS'!$H$7:$H$26,'DATA GENERATOR'!$H188,'CUST AND PROD REFS'!I$7:I$26))</f>
        <v>PRODTYPE 2</v>
      </c>
      <c r="J188" s="6" t="str">
        <f ca="1">CONCATENATE(J$6," ",SUMIF('CUST AND PROD REFS'!$H$7:$H$26,'DATA GENERATOR'!$H188,'CUST AND PROD REFS'!J$7:J$26))</f>
        <v>PRODMKT 7</v>
      </c>
      <c r="K188" s="6">
        <f ca="1">SUMIF('CUST AND PROD REFS'!$H$7:$H$26,'DATA GENERATOR'!$H188,'CUST AND PROD REFS'!K$7:K$26)</f>
        <v>1355</v>
      </c>
      <c r="L188" s="6">
        <f ca="1">SUMIF('CUST AND PROD REFS'!$H$7:$H$26,'DATA GENERATOR'!$H188,'CUST AND PROD REFS'!L$7:L$26)</f>
        <v>840.1</v>
      </c>
      <c r="M188" s="7">
        <f t="shared" ca="1" si="25"/>
        <v>1</v>
      </c>
      <c r="N188" s="23">
        <f t="shared" ca="1" si="26"/>
        <v>1260.1499999999999</v>
      </c>
      <c r="O188" s="8">
        <f t="shared" ca="1" si="27"/>
        <v>1260.1499999999999</v>
      </c>
      <c r="P188" s="40" t="str">
        <f t="shared" ca="1" si="28"/>
        <v>SHIP REGION 5</v>
      </c>
    </row>
    <row r="189" spans="1:16" x14ac:dyDescent="0.35">
      <c r="A189" s="9">
        <f t="shared" si="32"/>
        <v>183</v>
      </c>
      <c r="B189" s="6">
        <f t="shared" si="32"/>
        <v>183</v>
      </c>
      <c r="C189" s="7" t="str">
        <f t="shared" ca="1" si="22"/>
        <v>CUSTID 41</v>
      </c>
      <c r="D189" s="7" t="str">
        <f ca="1">CONCATENATE(D$6," ",SUMIF('CUST AND PROD REFS'!$C$7:$C$206,'DATA GENERATOR'!$C189,'CUST AND PROD REFS'!D$7:D$206))</f>
        <v>CUSTTYPE 4</v>
      </c>
      <c r="E189" s="7" t="str">
        <f ca="1">CONCATENATE(E$6," ",SUMIF('CUST AND PROD REFS'!$C$7:$C$206,'DATA GENERATOR'!$C189,'CUST AND PROD REFS'!E$7:E$206))</f>
        <v>CUSTIND 2</v>
      </c>
      <c r="F189" s="7" t="str">
        <f ca="1">CONCATENATE(F$6," ",SUMIF('CUST AND PROD REFS'!$C$7:$C$206,'DATA GENERATOR'!$C189,'CUST AND PROD REFS'!F$7:F$206))</f>
        <v>REGION 2</v>
      </c>
      <c r="G189" s="6" t="str">
        <f t="shared" ca="1" si="23"/>
        <v>SALESMAN 4</v>
      </c>
      <c r="H189" s="6" t="str">
        <f t="shared" ca="1" si="24"/>
        <v>PRODID 19</v>
      </c>
      <c r="I189" s="6" t="str">
        <f ca="1">CONCATENATE(I$6," ",SUMIF('CUST AND PROD REFS'!$H$7:$H$26,'DATA GENERATOR'!$H189,'CUST AND PROD REFS'!I$7:I$26))</f>
        <v>PRODTYPE 2</v>
      </c>
      <c r="J189" s="6" t="str">
        <f ca="1">CONCATENATE(J$6," ",SUMIF('CUST AND PROD REFS'!$H$7:$H$26,'DATA GENERATOR'!$H189,'CUST AND PROD REFS'!J$7:J$26))</f>
        <v>PRODMKT 4</v>
      </c>
      <c r="K189" s="6">
        <f ca="1">SUMIF('CUST AND PROD REFS'!$H$7:$H$26,'DATA GENERATOR'!$H189,'CUST AND PROD REFS'!K$7:K$26)</f>
        <v>4862</v>
      </c>
      <c r="L189" s="6">
        <f ca="1">SUMIF('CUST AND PROD REFS'!$H$7:$H$26,'DATA GENERATOR'!$H189,'CUST AND PROD REFS'!L$7:L$26)</f>
        <v>3306.16</v>
      </c>
      <c r="M189" s="7">
        <f t="shared" ca="1" si="25"/>
        <v>1</v>
      </c>
      <c r="N189" s="23">
        <f t="shared" ca="1" si="26"/>
        <v>4327.18</v>
      </c>
      <c r="O189" s="8">
        <f t="shared" ca="1" si="27"/>
        <v>4327.18</v>
      </c>
      <c r="P189" s="40" t="str">
        <f t="shared" ca="1" si="28"/>
        <v>SHIP REGION 1</v>
      </c>
    </row>
    <row r="190" spans="1:16" x14ac:dyDescent="0.35">
      <c r="A190" s="9">
        <f t="shared" si="32"/>
        <v>184</v>
      </c>
      <c r="B190" s="6">
        <f t="shared" si="32"/>
        <v>184</v>
      </c>
      <c r="C190" s="7" t="str">
        <f t="shared" ca="1" si="22"/>
        <v>CUSTID 169</v>
      </c>
      <c r="D190" s="7" t="str">
        <f ca="1">CONCATENATE(D$6," ",SUMIF('CUST AND PROD REFS'!$C$7:$C$206,'DATA GENERATOR'!$C190,'CUST AND PROD REFS'!D$7:D$206))</f>
        <v>CUSTTYPE 5</v>
      </c>
      <c r="E190" s="7" t="str">
        <f ca="1">CONCATENATE(E$6," ",SUMIF('CUST AND PROD REFS'!$C$7:$C$206,'DATA GENERATOR'!$C190,'CUST AND PROD REFS'!E$7:E$206))</f>
        <v>CUSTIND 1</v>
      </c>
      <c r="F190" s="7" t="str">
        <f ca="1">CONCATENATE(F$6," ",SUMIF('CUST AND PROD REFS'!$C$7:$C$206,'DATA GENERATOR'!$C190,'CUST AND PROD REFS'!F$7:F$206))</f>
        <v>REGION 6</v>
      </c>
      <c r="G190" s="6" t="str">
        <f t="shared" ca="1" si="23"/>
        <v>SALESMAN 4</v>
      </c>
      <c r="H190" s="6" t="str">
        <f t="shared" ca="1" si="24"/>
        <v>PRODID 5</v>
      </c>
      <c r="I190" s="6" t="str">
        <f ca="1">CONCATENATE(I$6," ",SUMIF('CUST AND PROD REFS'!$H$7:$H$26,'DATA GENERATOR'!$H190,'CUST AND PROD REFS'!I$7:I$26))</f>
        <v>PRODTYPE 3</v>
      </c>
      <c r="J190" s="6" t="str">
        <f ca="1">CONCATENATE(J$6," ",SUMIF('CUST AND PROD REFS'!$H$7:$H$26,'DATA GENERATOR'!$H190,'CUST AND PROD REFS'!J$7:J$26))</f>
        <v>PRODMKT 3</v>
      </c>
      <c r="K190" s="6">
        <f ca="1">SUMIF('CUST AND PROD REFS'!$H$7:$H$26,'DATA GENERATOR'!$H190,'CUST AND PROD REFS'!K$7:K$26)</f>
        <v>21215</v>
      </c>
      <c r="L190" s="6">
        <f ca="1">SUMIF('CUST AND PROD REFS'!$H$7:$H$26,'DATA GENERATOR'!$H190,'CUST AND PROD REFS'!L$7:L$26)</f>
        <v>14001.9</v>
      </c>
      <c r="M190" s="7">
        <f t="shared" ca="1" si="25"/>
        <v>7</v>
      </c>
      <c r="N190" s="23">
        <f t="shared" ca="1" si="26"/>
        <v>19729.949999999997</v>
      </c>
      <c r="O190" s="8">
        <f t="shared" ca="1" si="27"/>
        <v>138109.64999999997</v>
      </c>
      <c r="P190" s="40" t="str">
        <f t="shared" ca="1" si="28"/>
        <v>SHIP REGION 2</v>
      </c>
    </row>
    <row r="191" spans="1:16" x14ac:dyDescent="0.35">
      <c r="A191" s="9">
        <f t="shared" si="32"/>
        <v>185</v>
      </c>
      <c r="B191" s="6">
        <f t="shared" si="32"/>
        <v>185</v>
      </c>
      <c r="C191" s="7" t="str">
        <f t="shared" ca="1" si="22"/>
        <v>CUSTID 182</v>
      </c>
      <c r="D191" s="7" t="str">
        <f ca="1">CONCATENATE(D$6," ",SUMIF('CUST AND PROD REFS'!$C$7:$C$206,'DATA GENERATOR'!$C191,'CUST AND PROD REFS'!D$7:D$206))</f>
        <v>CUSTTYPE 3</v>
      </c>
      <c r="E191" s="7" t="str">
        <f ca="1">CONCATENATE(E$6," ",SUMIF('CUST AND PROD REFS'!$C$7:$C$206,'DATA GENERATOR'!$C191,'CUST AND PROD REFS'!E$7:E$206))</f>
        <v>CUSTIND 3</v>
      </c>
      <c r="F191" s="7" t="str">
        <f ca="1">CONCATENATE(F$6," ",SUMIF('CUST AND PROD REFS'!$C$7:$C$206,'DATA GENERATOR'!$C191,'CUST AND PROD REFS'!F$7:F$206))</f>
        <v>REGION 2</v>
      </c>
      <c r="G191" s="6" t="str">
        <f t="shared" ca="1" si="23"/>
        <v>SALESMAN 1</v>
      </c>
      <c r="H191" s="6" t="str">
        <f t="shared" ca="1" si="24"/>
        <v>PRODID 8</v>
      </c>
      <c r="I191" s="6" t="str">
        <f ca="1">CONCATENATE(I$6," ",SUMIF('CUST AND PROD REFS'!$H$7:$H$26,'DATA GENERATOR'!$H191,'CUST AND PROD REFS'!I$7:I$26))</f>
        <v>PRODTYPE 1</v>
      </c>
      <c r="J191" s="6" t="str">
        <f ca="1">CONCATENATE(J$6," ",SUMIF('CUST AND PROD REFS'!$H$7:$H$26,'DATA GENERATOR'!$H191,'CUST AND PROD REFS'!J$7:J$26))</f>
        <v>PRODMKT 7</v>
      </c>
      <c r="K191" s="6">
        <f ca="1">SUMIF('CUST AND PROD REFS'!$H$7:$H$26,'DATA GENERATOR'!$H191,'CUST AND PROD REFS'!K$7:K$26)</f>
        <v>9424</v>
      </c>
      <c r="L191" s="6">
        <f ca="1">SUMIF('CUST AND PROD REFS'!$H$7:$H$26,'DATA GENERATOR'!$H191,'CUST AND PROD REFS'!L$7:L$26)</f>
        <v>6031.36</v>
      </c>
      <c r="M191" s="7">
        <f t="shared" ca="1" si="25"/>
        <v>9</v>
      </c>
      <c r="N191" s="23">
        <f t="shared" ca="1" si="26"/>
        <v>8293.1200000000008</v>
      </c>
      <c r="O191" s="8">
        <f t="shared" ca="1" si="27"/>
        <v>74638.080000000002</v>
      </c>
      <c r="P191" s="40" t="str">
        <f t="shared" ca="1" si="28"/>
        <v>SHIP REGION 1</v>
      </c>
    </row>
    <row r="192" spans="1:16" x14ac:dyDescent="0.35">
      <c r="A192" s="9">
        <f t="shared" si="32"/>
        <v>186</v>
      </c>
      <c r="B192" s="6">
        <f t="shared" si="32"/>
        <v>186</v>
      </c>
      <c r="C192" s="7" t="str">
        <f t="shared" ca="1" si="22"/>
        <v>CUSTID 179</v>
      </c>
      <c r="D192" s="7" t="str">
        <f ca="1">CONCATENATE(D$6," ",SUMIF('CUST AND PROD REFS'!$C$7:$C$206,'DATA GENERATOR'!$C192,'CUST AND PROD REFS'!D$7:D$206))</f>
        <v>CUSTTYPE 3</v>
      </c>
      <c r="E192" s="7" t="str">
        <f ca="1">CONCATENATE(E$6," ",SUMIF('CUST AND PROD REFS'!$C$7:$C$206,'DATA GENERATOR'!$C192,'CUST AND PROD REFS'!E$7:E$206))</f>
        <v>CUSTIND 1</v>
      </c>
      <c r="F192" s="7" t="str">
        <f ca="1">CONCATENATE(F$6," ",SUMIF('CUST AND PROD REFS'!$C$7:$C$206,'DATA GENERATOR'!$C192,'CUST AND PROD REFS'!F$7:F$206))</f>
        <v>REGION 5</v>
      </c>
      <c r="G192" s="6" t="str">
        <f t="shared" ca="1" si="23"/>
        <v>SALESMAN 4</v>
      </c>
      <c r="H192" s="6" t="str">
        <f t="shared" ca="1" si="24"/>
        <v>PRODID 5</v>
      </c>
      <c r="I192" s="6" t="str">
        <f ca="1">CONCATENATE(I$6," ",SUMIF('CUST AND PROD REFS'!$H$7:$H$26,'DATA GENERATOR'!$H192,'CUST AND PROD REFS'!I$7:I$26))</f>
        <v>PRODTYPE 3</v>
      </c>
      <c r="J192" s="6" t="str">
        <f ca="1">CONCATENATE(J$6," ",SUMIF('CUST AND PROD REFS'!$H$7:$H$26,'DATA GENERATOR'!$H192,'CUST AND PROD REFS'!J$7:J$26))</f>
        <v>PRODMKT 3</v>
      </c>
      <c r="K192" s="6">
        <f ca="1">SUMIF('CUST AND PROD REFS'!$H$7:$H$26,'DATA GENERATOR'!$H192,'CUST AND PROD REFS'!K$7:K$26)</f>
        <v>21215</v>
      </c>
      <c r="L192" s="6">
        <f ca="1">SUMIF('CUST AND PROD REFS'!$H$7:$H$26,'DATA GENERATOR'!$H192,'CUST AND PROD REFS'!L$7:L$26)</f>
        <v>14001.9</v>
      </c>
      <c r="M192" s="7">
        <f t="shared" ca="1" si="25"/>
        <v>5</v>
      </c>
      <c r="N192" s="23">
        <f t="shared" ca="1" si="26"/>
        <v>18669.2</v>
      </c>
      <c r="O192" s="8">
        <f t="shared" ca="1" si="27"/>
        <v>93346</v>
      </c>
      <c r="P192" s="40" t="str">
        <f t="shared" ca="1" si="28"/>
        <v>SHIP REGION 7</v>
      </c>
    </row>
    <row r="193" spans="1:16" x14ac:dyDescent="0.35">
      <c r="A193" s="9">
        <f t="shared" si="32"/>
        <v>187</v>
      </c>
      <c r="B193" s="6">
        <f t="shared" si="32"/>
        <v>187</v>
      </c>
      <c r="C193" s="7" t="str">
        <f t="shared" ca="1" si="22"/>
        <v>CUSTID 73</v>
      </c>
      <c r="D193" s="7" t="str">
        <f ca="1">CONCATENATE(D$6," ",SUMIF('CUST AND PROD REFS'!$C$7:$C$206,'DATA GENERATOR'!$C193,'CUST AND PROD REFS'!D$7:D$206))</f>
        <v>CUSTTYPE 4</v>
      </c>
      <c r="E193" s="7" t="str">
        <f ca="1">CONCATENATE(E$6," ",SUMIF('CUST AND PROD REFS'!$C$7:$C$206,'DATA GENERATOR'!$C193,'CUST AND PROD REFS'!E$7:E$206))</f>
        <v>CUSTIND 3</v>
      </c>
      <c r="F193" s="7" t="str">
        <f ca="1">CONCATENATE(F$6," ",SUMIF('CUST AND PROD REFS'!$C$7:$C$206,'DATA GENERATOR'!$C193,'CUST AND PROD REFS'!F$7:F$206))</f>
        <v>REGION 5</v>
      </c>
      <c r="G193" s="6" t="str">
        <f t="shared" ca="1" si="23"/>
        <v>SALESMAN 3</v>
      </c>
      <c r="H193" s="6" t="str">
        <f t="shared" ca="1" si="24"/>
        <v>PRODID 10</v>
      </c>
      <c r="I193" s="6" t="str">
        <f ca="1">CONCATENATE(I$6," ",SUMIF('CUST AND PROD REFS'!$H$7:$H$26,'DATA GENERATOR'!$H193,'CUST AND PROD REFS'!I$7:I$26))</f>
        <v>PRODTYPE 3</v>
      </c>
      <c r="J193" s="6" t="str">
        <f ca="1">CONCATENATE(J$6," ",SUMIF('CUST AND PROD REFS'!$H$7:$H$26,'DATA GENERATOR'!$H193,'CUST AND PROD REFS'!J$7:J$26))</f>
        <v>PRODMKT 3</v>
      </c>
      <c r="K193" s="6">
        <f ca="1">SUMIF('CUST AND PROD REFS'!$H$7:$H$26,'DATA GENERATOR'!$H193,'CUST AND PROD REFS'!K$7:K$26)</f>
        <v>21715</v>
      </c>
      <c r="L193" s="6">
        <f ca="1">SUMIF('CUST AND PROD REFS'!$H$7:$H$26,'DATA GENERATOR'!$H193,'CUST AND PROD REFS'!L$7:L$26)</f>
        <v>14549.05</v>
      </c>
      <c r="M193" s="7">
        <f t="shared" ca="1" si="25"/>
        <v>1</v>
      </c>
      <c r="N193" s="23">
        <f t="shared" ca="1" si="26"/>
        <v>21063.55</v>
      </c>
      <c r="O193" s="8">
        <f t="shared" ca="1" si="27"/>
        <v>21063.55</v>
      </c>
      <c r="P193" s="40" t="str">
        <f t="shared" ca="1" si="28"/>
        <v>SHIP REGION 7</v>
      </c>
    </row>
    <row r="194" spans="1:16" x14ac:dyDescent="0.35">
      <c r="A194" s="9">
        <f t="shared" si="32"/>
        <v>188</v>
      </c>
      <c r="B194" s="6">
        <f t="shared" si="32"/>
        <v>188</v>
      </c>
      <c r="C194" s="7" t="str">
        <f t="shared" ca="1" si="22"/>
        <v>CUSTID 84</v>
      </c>
      <c r="D194" s="7" t="str">
        <f ca="1">CONCATENATE(D$6," ",SUMIF('CUST AND PROD REFS'!$C$7:$C$206,'DATA GENERATOR'!$C194,'CUST AND PROD REFS'!D$7:D$206))</f>
        <v>CUSTTYPE 2</v>
      </c>
      <c r="E194" s="7" t="str">
        <f ca="1">CONCATENATE(E$6," ",SUMIF('CUST AND PROD REFS'!$C$7:$C$206,'DATA GENERATOR'!$C194,'CUST AND PROD REFS'!E$7:E$206))</f>
        <v>CUSTIND 1</v>
      </c>
      <c r="F194" s="7" t="str">
        <f ca="1">CONCATENATE(F$6," ",SUMIF('CUST AND PROD REFS'!$C$7:$C$206,'DATA GENERATOR'!$C194,'CUST AND PROD REFS'!F$7:F$206))</f>
        <v>REGION 3</v>
      </c>
      <c r="G194" s="6" t="str">
        <f t="shared" ca="1" si="23"/>
        <v>SALESMAN 4</v>
      </c>
      <c r="H194" s="6" t="str">
        <f t="shared" ca="1" si="24"/>
        <v>PRODID 10</v>
      </c>
      <c r="I194" s="6" t="str">
        <f ca="1">CONCATENATE(I$6," ",SUMIF('CUST AND PROD REFS'!$H$7:$H$26,'DATA GENERATOR'!$H194,'CUST AND PROD REFS'!I$7:I$26))</f>
        <v>PRODTYPE 3</v>
      </c>
      <c r="J194" s="6" t="str">
        <f ca="1">CONCATENATE(J$6," ",SUMIF('CUST AND PROD REFS'!$H$7:$H$26,'DATA GENERATOR'!$H194,'CUST AND PROD REFS'!J$7:J$26))</f>
        <v>PRODMKT 3</v>
      </c>
      <c r="K194" s="6">
        <f ca="1">SUMIF('CUST AND PROD REFS'!$H$7:$H$26,'DATA GENERATOR'!$H194,'CUST AND PROD REFS'!K$7:K$26)</f>
        <v>21715</v>
      </c>
      <c r="L194" s="6">
        <f ca="1">SUMIF('CUST AND PROD REFS'!$H$7:$H$26,'DATA GENERATOR'!$H194,'CUST AND PROD REFS'!L$7:L$26)</f>
        <v>14549.05</v>
      </c>
      <c r="M194" s="7">
        <f t="shared" ca="1" si="25"/>
        <v>1</v>
      </c>
      <c r="N194" s="23">
        <f t="shared" ca="1" si="26"/>
        <v>20194.949999999997</v>
      </c>
      <c r="O194" s="8">
        <f t="shared" ca="1" si="27"/>
        <v>20194.949999999997</v>
      </c>
      <c r="P194" s="40" t="str">
        <f t="shared" ca="1" si="28"/>
        <v>SHIP REGION 6</v>
      </c>
    </row>
    <row r="195" spans="1:16" x14ac:dyDescent="0.35">
      <c r="A195" s="9">
        <f t="shared" si="32"/>
        <v>189</v>
      </c>
      <c r="B195" s="6">
        <f t="shared" si="32"/>
        <v>189</v>
      </c>
      <c r="C195" s="7" t="str">
        <f t="shared" ca="1" si="22"/>
        <v>CUSTID 12</v>
      </c>
      <c r="D195" s="7" t="str">
        <f ca="1">CONCATENATE(D$6," ",SUMIF('CUST AND PROD REFS'!$C$7:$C$206,'DATA GENERATOR'!$C195,'CUST AND PROD REFS'!D$7:D$206))</f>
        <v>CUSTTYPE 3</v>
      </c>
      <c r="E195" s="7" t="str">
        <f ca="1">CONCATENATE(E$6," ",SUMIF('CUST AND PROD REFS'!$C$7:$C$206,'DATA GENERATOR'!$C195,'CUST AND PROD REFS'!E$7:E$206))</f>
        <v>CUSTIND 5</v>
      </c>
      <c r="F195" s="7" t="str">
        <f ca="1">CONCATENATE(F$6," ",SUMIF('CUST AND PROD REFS'!$C$7:$C$206,'DATA GENERATOR'!$C195,'CUST AND PROD REFS'!F$7:F$206))</f>
        <v>REGION 8</v>
      </c>
      <c r="G195" s="6" t="str">
        <f t="shared" ca="1" si="23"/>
        <v>SALESMAN 3</v>
      </c>
      <c r="H195" s="6" t="str">
        <f t="shared" ca="1" si="24"/>
        <v>PRODID 15</v>
      </c>
      <c r="I195" s="6" t="str">
        <f ca="1">CONCATENATE(I$6," ",SUMIF('CUST AND PROD REFS'!$H$7:$H$26,'DATA GENERATOR'!$H195,'CUST AND PROD REFS'!I$7:I$26))</f>
        <v>PRODTYPE 3</v>
      </c>
      <c r="J195" s="6" t="str">
        <f ca="1">CONCATENATE(J$6," ",SUMIF('CUST AND PROD REFS'!$H$7:$H$26,'DATA GENERATOR'!$H195,'CUST AND PROD REFS'!J$7:J$26))</f>
        <v>PRODMKT 3</v>
      </c>
      <c r="K195" s="6">
        <f ca="1">SUMIF('CUST AND PROD REFS'!$H$7:$H$26,'DATA GENERATOR'!$H195,'CUST AND PROD REFS'!K$7:K$26)</f>
        <v>1965</v>
      </c>
      <c r="L195" s="6">
        <f ca="1">SUMIF('CUST AND PROD REFS'!$H$7:$H$26,'DATA GENERATOR'!$H195,'CUST AND PROD REFS'!L$7:L$26)</f>
        <v>1257.5999999999999</v>
      </c>
      <c r="M195" s="7">
        <f t="shared" ca="1" si="25"/>
        <v>1</v>
      </c>
      <c r="N195" s="23">
        <f t="shared" ca="1" si="26"/>
        <v>1748.8500000000001</v>
      </c>
      <c r="O195" s="8">
        <f t="shared" ca="1" si="27"/>
        <v>1748.8500000000001</v>
      </c>
      <c r="P195" s="40" t="str">
        <f t="shared" ca="1" si="28"/>
        <v>SHIP REGION 3</v>
      </c>
    </row>
    <row r="196" spans="1:16" x14ac:dyDescent="0.35">
      <c r="A196" s="9">
        <f t="shared" si="32"/>
        <v>190</v>
      </c>
      <c r="B196" s="6">
        <f t="shared" si="32"/>
        <v>190</v>
      </c>
      <c r="C196" s="7" t="str">
        <f t="shared" ca="1" si="22"/>
        <v>CUSTID 136</v>
      </c>
      <c r="D196" s="7" t="str">
        <f ca="1">CONCATENATE(D$6," ",SUMIF('CUST AND PROD REFS'!$C$7:$C$206,'DATA GENERATOR'!$C196,'CUST AND PROD REFS'!D$7:D$206))</f>
        <v>CUSTTYPE 2</v>
      </c>
      <c r="E196" s="7" t="str">
        <f ca="1">CONCATENATE(E$6," ",SUMIF('CUST AND PROD REFS'!$C$7:$C$206,'DATA GENERATOR'!$C196,'CUST AND PROD REFS'!E$7:E$206))</f>
        <v>CUSTIND 3</v>
      </c>
      <c r="F196" s="7" t="str">
        <f ca="1">CONCATENATE(F$6," ",SUMIF('CUST AND PROD REFS'!$C$7:$C$206,'DATA GENERATOR'!$C196,'CUST AND PROD REFS'!F$7:F$206))</f>
        <v>REGION 6</v>
      </c>
      <c r="G196" s="6" t="str">
        <f t="shared" ca="1" si="23"/>
        <v>SALESMAN 1</v>
      </c>
      <c r="H196" s="6" t="str">
        <f t="shared" ca="1" si="24"/>
        <v>PRODID 11</v>
      </c>
      <c r="I196" s="6" t="str">
        <f ca="1">CONCATENATE(I$6," ",SUMIF('CUST AND PROD REFS'!$H$7:$H$26,'DATA GENERATOR'!$H196,'CUST AND PROD REFS'!I$7:I$26))</f>
        <v>PRODTYPE 1</v>
      </c>
      <c r="J196" s="6" t="str">
        <f ca="1">CONCATENATE(J$6," ",SUMIF('CUST AND PROD REFS'!$H$7:$H$26,'DATA GENERATOR'!$H196,'CUST AND PROD REFS'!J$7:J$26))</f>
        <v>PRODMKT 5</v>
      </c>
      <c r="K196" s="6">
        <f ca="1">SUMIF('CUST AND PROD REFS'!$H$7:$H$26,'DATA GENERATOR'!$H196,'CUST AND PROD REFS'!K$7:K$26)</f>
        <v>10318</v>
      </c>
      <c r="L196" s="6">
        <f ca="1">SUMIF('CUST AND PROD REFS'!$H$7:$H$26,'DATA GENERATOR'!$H196,'CUST AND PROD REFS'!L$7:L$26)</f>
        <v>6913.06</v>
      </c>
      <c r="M196" s="7">
        <f t="shared" ca="1" si="25"/>
        <v>1</v>
      </c>
      <c r="N196" s="23">
        <f t="shared" ca="1" si="26"/>
        <v>9698.92</v>
      </c>
      <c r="O196" s="8">
        <f t="shared" ca="1" si="27"/>
        <v>9698.92</v>
      </c>
      <c r="P196" s="40" t="str">
        <f t="shared" ca="1" si="28"/>
        <v>SHIP REGION 6</v>
      </c>
    </row>
    <row r="197" spans="1:16" x14ac:dyDescent="0.35">
      <c r="A197" s="9">
        <f t="shared" si="32"/>
        <v>191</v>
      </c>
      <c r="B197" s="6">
        <f t="shared" si="32"/>
        <v>191</v>
      </c>
      <c r="C197" s="7" t="str">
        <f t="shared" ca="1" si="22"/>
        <v>CUSTID 183</v>
      </c>
      <c r="D197" s="7" t="str">
        <f ca="1">CONCATENATE(D$6," ",SUMIF('CUST AND PROD REFS'!$C$7:$C$206,'DATA GENERATOR'!$C197,'CUST AND PROD REFS'!D$7:D$206))</f>
        <v>CUSTTYPE 2</v>
      </c>
      <c r="E197" s="7" t="str">
        <f ca="1">CONCATENATE(E$6," ",SUMIF('CUST AND PROD REFS'!$C$7:$C$206,'DATA GENERATOR'!$C197,'CUST AND PROD REFS'!E$7:E$206))</f>
        <v>CUSTIND 1</v>
      </c>
      <c r="F197" s="7" t="str">
        <f ca="1">CONCATENATE(F$6," ",SUMIF('CUST AND PROD REFS'!$C$7:$C$206,'DATA GENERATOR'!$C197,'CUST AND PROD REFS'!F$7:F$206))</f>
        <v>REGION 6</v>
      </c>
      <c r="G197" s="6" t="str">
        <f t="shared" ca="1" si="23"/>
        <v>SALESMAN 1</v>
      </c>
      <c r="H197" s="6" t="str">
        <f t="shared" ca="1" si="24"/>
        <v>PRODID 14</v>
      </c>
      <c r="I197" s="6" t="str">
        <f ca="1">CONCATENATE(I$6," ",SUMIF('CUST AND PROD REFS'!$H$7:$H$26,'DATA GENERATOR'!$H197,'CUST AND PROD REFS'!I$7:I$26))</f>
        <v>PRODTYPE 2</v>
      </c>
      <c r="J197" s="6" t="str">
        <f ca="1">CONCATENATE(J$6," ",SUMIF('CUST AND PROD REFS'!$H$7:$H$26,'DATA GENERATOR'!$H197,'CUST AND PROD REFS'!J$7:J$26))</f>
        <v>PRODMKT 7</v>
      </c>
      <c r="K197" s="6">
        <f ca="1">SUMIF('CUST AND PROD REFS'!$H$7:$H$26,'DATA GENERATOR'!$H197,'CUST AND PROD REFS'!K$7:K$26)</f>
        <v>20943</v>
      </c>
      <c r="L197" s="6">
        <f ca="1">SUMIF('CUST AND PROD REFS'!$H$7:$H$26,'DATA GENERATOR'!$H197,'CUST AND PROD REFS'!L$7:L$26)</f>
        <v>12984.66</v>
      </c>
      <c r="M197" s="7">
        <f t="shared" ca="1" si="25"/>
        <v>4</v>
      </c>
      <c r="N197" s="23">
        <f t="shared" ca="1" si="26"/>
        <v>20524.14</v>
      </c>
      <c r="O197" s="8">
        <f t="shared" ca="1" si="27"/>
        <v>82096.56</v>
      </c>
      <c r="P197" s="40" t="str">
        <f t="shared" ca="1" si="28"/>
        <v>SHIP REGION 6</v>
      </c>
    </row>
    <row r="198" spans="1:16" x14ac:dyDescent="0.35">
      <c r="A198" s="9">
        <f t="shared" si="32"/>
        <v>192</v>
      </c>
      <c r="B198" s="6">
        <f t="shared" si="32"/>
        <v>192</v>
      </c>
      <c r="C198" s="7" t="str">
        <f t="shared" ca="1" si="22"/>
        <v>CUSTID 113</v>
      </c>
      <c r="D198" s="7" t="str">
        <f ca="1">CONCATENATE(D$6," ",SUMIF('CUST AND PROD REFS'!$C$7:$C$206,'DATA GENERATOR'!$C198,'CUST AND PROD REFS'!D$7:D$206))</f>
        <v>CUSTTYPE 4</v>
      </c>
      <c r="E198" s="7" t="str">
        <f ca="1">CONCATENATE(E$6," ",SUMIF('CUST AND PROD REFS'!$C$7:$C$206,'DATA GENERATOR'!$C198,'CUST AND PROD REFS'!E$7:E$206))</f>
        <v>CUSTIND 3</v>
      </c>
      <c r="F198" s="7" t="str">
        <f ca="1">CONCATENATE(F$6," ",SUMIF('CUST AND PROD REFS'!$C$7:$C$206,'DATA GENERATOR'!$C198,'CUST AND PROD REFS'!F$7:F$206))</f>
        <v>REGION 1</v>
      </c>
      <c r="G198" s="6" t="str">
        <f t="shared" ca="1" si="23"/>
        <v>SALESMAN 3</v>
      </c>
      <c r="H198" s="6" t="str">
        <f t="shared" ca="1" si="24"/>
        <v>PRODID 16</v>
      </c>
      <c r="I198" s="6" t="str">
        <f ca="1">CONCATENATE(I$6," ",SUMIF('CUST AND PROD REFS'!$H$7:$H$26,'DATA GENERATOR'!$H198,'CUST AND PROD REFS'!I$7:I$26))</f>
        <v>PRODTYPE 4</v>
      </c>
      <c r="J198" s="6" t="str">
        <f ca="1">CONCATENATE(J$6," ",SUMIF('CUST AND PROD REFS'!$H$7:$H$26,'DATA GENERATOR'!$H198,'CUST AND PROD REFS'!J$7:J$26))</f>
        <v>PRODMKT 6</v>
      </c>
      <c r="K198" s="6">
        <f ca="1">SUMIF('CUST AND PROD REFS'!$H$7:$H$26,'DATA GENERATOR'!$H198,'CUST AND PROD REFS'!K$7:K$26)</f>
        <v>13342</v>
      </c>
      <c r="L198" s="6">
        <f ca="1">SUMIF('CUST AND PROD REFS'!$H$7:$H$26,'DATA GENERATOR'!$H198,'CUST AND PROD REFS'!L$7:L$26)</f>
        <v>7738.36</v>
      </c>
      <c r="M198" s="7">
        <f t="shared" ca="1" si="25"/>
        <v>1</v>
      </c>
      <c r="N198" s="23">
        <f t="shared" ca="1" si="26"/>
        <v>12274.640000000001</v>
      </c>
      <c r="O198" s="8">
        <f t="shared" ca="1" si="27"/>
        <v>12274.640000000001</v>
      </c>
      <c r="P198" s="40" t="str">
        <f t="shared" ca="1" si="28"/>
        <v>SHIP REGION 7</v>
      </c>
    </row>
    <row r="199" spans="1:16" x14ac:dyDescent="0.35">
      <c r="A199" s="9">
        <f t="shared" si="32"/>
        <v>193</v>
      </c>
      <c r="B199" s="6">
        <f t="shared" si="32"/>
        <v>193</v>
      </c>
      <c r="C199" s="7" t="str">
        <f t="shared" ca="1" si="22"/>
        <v>CUSTID 31</v>
      </c>
      <c r="D199" s="7" t="str">
        <f ca="1">CONCATENATE(D$6," ",SUMIF('CUST AND PROD REFS'!$C$7:$C$206,'DATA GENERATOR'!$C199,'CUST AND PROD REFS'!D$7:D$206))</f>
        <v>CUSTTYPE 1</v>
      </c>
      <c r="E199" s="7" t="str">
        <f ca="1">CONCATENATE(E$6," ",SUMIF('CUST AND PROD REFS'!$C$7:$C$206,'DATA GENERATOR'!$C199,'CUST AND PROD REFS'!E$7:E$206))</f>
        <v>CUSTIND 1</v>
      </c>
      <c r="F199" s="7" t="str">
        <f ca="1">CONCATENATE(F$6," ",SUMIF('CUST AND PROD REFS'!$C$7:$C$206,'DATA GENERATOR'!$C199,'CUST AND PROD REFS'!F$7:F$206))</f>
        <v>REGION 4</v>
      </c>
      <c r="G199" s="6" t="str">
        <f t="shared" ca="1" si="23"/>
        <v>SALESMAN 1</v>
      </c>
      <c r="H199" s="6" t="str">
        <f t="shared" ca="1" si="24"/>
        <v>PRODID 8</v>
      </c>
      <c r="I199" s="6" t="str">
        <f ca="1">CONCATENATE(I$6," ",SUMIF('CUST AND PROD REFS'!$H$7:$H$26,'DATA GENERATOR'!$H199,'CUST AND PROD REFS'!I$7:I$26))</f>
        <v>PRODTYPE 1</v>
      </c>
      <c r="J199" s="6" t="str">
        <f ca="1">CONCATENATE(J$6," ",SUMIF('CUST AND PROD REFS'!$H$7:$H$26,'DATA GENERATOR'!$H199,'CUST AND PROD REFS'!J$7:J$26))</f>
        <v>PRODMKT 7</v>
      </c>
      <c r="K199" s="6">
        <f ca="1">SUMIF('CUST AND PROD REFS'!$H$7:$H$26,'DATA GENERATOR'!$H199,'CUST AND PROD REFS'!K$7:K$26)</f>
        <v>9424</v>
      </c>
      <c r="L199" s="6">
        <f ca="1">SUMIF('CUST AND PROD REFS'!$H$7:$H$26,'DATA GENERATOR'!$H199,'CUST AND PROD REFS'!L$7:L$26)</f>
        <v>6031.36</v>
      </c>
      <c r="M199" s="7">
        <f t="shared" ca="1" si="25"/>
        <v>6</v>
      </c>
      <c r="N199" s="23">
        <f t="shared" ca="1" si="26"/>
        <v>8764.32</v>
      </c>
      <c r="O199" s="8">
        <f t="shared" ca="1" si="27"/>
        <v>52585.919999999998</v>
      </c>
      <c r="P199" s="40" t="str">
        <f t="shared" ca="1" si="28"/>
        <v>SHIP REGION 5</v>
      </c>
    </row>
    <row r="200" spans="1:16" x14ac:dyDescent="0.35">
      <c r="A200" s="9">
        <f t="shared" si="32"/>
        <v>194</v>
      </c>
      <c r="B200" s="6">
        <f t="shared" si="32"/>
        <v>194</v>
      </c>
      <c r="C200" s="7" t="str">
        <f t="shared" ref="C200:C263" ca="1" si="33">CONCATENATE(C$6," ",INT(RAND()*(C$3-C$2)+C$2))</f>
        <v>CUSTID 176</v>
      </c>
      <c r="D200" s="7" t="str">
        <f ca="1">CONCATENATE(D$6," ",SUMIF('CUST AND PROD REFS'!$C$7:$C$206,'DATA GENERATOR'!$C200,'CUST AND PROD REFS'!D$7:D$206))</f>
        <v>CUSTTYPE 5</v>
      </c>
      <c r="E200" s="7" t="str">
        <f ca="1">CONCATENATE(E$6," ",SUMIF('CUST AND PROD REFS'!$C$7:$C$206,'DATA GENERATOR'!$C200,'CUST AND PROD REFS'!E$7:E$206))</f>
        <v>CUSTIND 1</v>
      </c>
      <c r="F200" s="7" t="str">
        <f ca="1">CONCATENATE(F$6," ",SUMIF('CUST AND PROD REFS'!$C$7:$C$206,'DATA GENERATOR'!$C200,'CUST AND PROD REFS'!F$7:F$206))</f>
        <v>REGION 1</v>
      </c>
      <c r="G200" s="6" t="str">
        <f t="shared" ref="G200:G263" ca="1" si="34">CONCATENATE(G$6," ",INT(RAND()*(G$3-G$2)+G$2))</f>
        <v>SALESMAN 2</v>
      </c>
      <c r="H200" s="6" t="str">
        <f t="shared" ref="H200:H263" ca="1" si="35">CONCATENATE(H$6," ",INT(RAND()*(H$3+1-H$2)+H$2))</f>
        <v>PRODID 19</v>
      </c>
      <c r="I200" s="6" t="str">
        <f ca="1">CONCATENATE(I$6," ",SUMIF('CUST AND PROD REFS'!$H$7:$H$26,'DATA GENERATOR'!$H200,'CUST AND PROD REFS'!I$7:I$26))</f>
        <v>PRODTYPE 2</v>
      </c>
      <c r="J200" s="6" t="str">
        <f ca="1">CONCATENATE(J$6," ",SUMIF('CUST AND PROD REFS'!$H$7:$H$26,'DATA GENERATOR'!$H200,'CUST AND PROD REFS'!J$7:J$26))</f>
        <v>PRODMKT 4</v>
      </c>
      <c r="K200" s="6">
        <f ca="1">SUMIF('CUST AND PROD REFS'!$H$7:$H$26,'DATA GENERATOR'!$H200,'CUST AND PROD REFS'!K$7:K$26)</f>
        <v>4862</v>
      </c>
      <c r="L200" s="6">
        <f ca="1">SUMIF('CUST AND PROD REFS'!$H$7:$H$26,'DATA GENERATOR'!$H200,'CUST AND PROD REFS'!L$7:L$26)</f>
        <v>3306.16</v>
      </c>
      <c r="M200" s="7">
        <f t="shared" ref="M200:M263" ca="1" si="36">INT(RAND()*(M$3-M$2)+M$2)</f>
        <v>8</v>
      </c>
      <c r="N200" s="23">
        <f t="shared" ref="N200:N263" ca="1" si="37">K200*(1-(INT(RAND()*(N$3+1-N$2)+N$2)/100))</f>
        <v>4764.76</v>
      </c>
      <c r="O200" s="8">
        <f t="shared" ref="O200:O263" ca="1" si="38">M200*N200</f>
        <v>38118.080000000002</v>
      </c>
      <c r="P200" s="40" t="str">
        <f t="shared" ref="P200:P263" ca="1" si="39">CONCATENATE(P$6," ",INT(RAND()*(P$3+1-P$2)+P$2))</f>
        <v>SHIP REGION 2</v>
      </c>
    </row>
    <row r="201" spans="1:16" x14ac:dyDescent="0.35">
      <c r="A201" s="9">
        <f t="shared" ref="A201:B216" si="40">A200+1</f>
        <v>195</v>
      </c>
      <c r="B201" s="6">
        <f t="shared" si="40"/>
        <v>195</v>
      </c>
      <c r="C201" s="7" t="str">
        <f t="shared" ca="1" si="33"/>
        <v>CUSTID 161</v>
      </c>
      <c r="D201" s="7" t="str">
        <f ca="1">CONCATENATE(D$6," ",SUMIF('CUST AND PROD REFS'!$C$7:$C$206,'DATA GENERATOR'!$C201,'CUST AND PROD REFS'!D$7:D$206))</f>
        <v>CUSTTYPE 2</v>
      </c>
      <c r="E201" s="7" t="str">
        <f ca="1">CONCATENATE(E$6," ",SUMIF('CUST AND PROD REFS'!$C$7:$C$206,'DATA GENERATOR'!$C201,'CUST AND PROD REFS'!E$7:E$206))</f>
        <v>CUSTIND 5</v>
      </c>
      <c r="F201" s="7" t="str">
        <f ca="1">CONCATENATE(F$6," ",SUMIF('CUST AND PROD REFS'!$C$7:$C$206,'DATA GENERATOR'!$C201,'CUST AND PROD REFS'!F$7:F$206))</f>
        <v>REGION 1</v>
      </c>
      <c r="G201" s="6" t="str">
        <f t="shared" ca="1" si="34"/>
        <v>SALESMAN 2</v>
      </c>
      <c r="H201" s="6" t="str">
        <f t="shared" ca="1" si="35"/>
        <v>PRODID 10</v>
      </c>
      <c r="I201" s="6" t="str">
        <f ca="1">CONCATENATE(I$6," ",SUMIF('CUST AND PROD REFS'!$H$7:$H$26,'DATA GENERATOR'!$H201,'CUST AND PROD REFS'!I$7:I$26))</f>
        <v>PRODTYPE 3</v>
      </c>
      <c r="J201" s="6" t="str">
        <f ca="1">CONCATENATE(J$6," ",SUMIF('CUST AND PROD REFS'!$H$7:$H$26,'DATA GENERATOR'!$H201,'CUST AND PROD REFS'!J$7:J$26))</f>
        <v>PRODMKT 3</v>
      </c>
      <c r="K201" s="6">
        <f ca="1">SUMIF('CUST AND PROD REFS'!$H$7:$H$26,'DATA GENERATOR'!$H201,'CUST AND PROD REFS'!K$7:K$26)</f>
        <v>21715</v>
      </c>
      <c r="L201" s="6">
        <f ca="1">SUMIF('CUST AND PROD REFS'!$H$7:$H$26,'DATA GENERATOR'!$H201,'CUST AND PROD REFS'!L$7:L$26)</f>
        <v>14549.05</v>
      </c>
      <c r="M201" s="7">
        <f t="shared" ca="1" si="36"/>
        <v>8</v>
      </c>
      <c r="N201" s="23">
        <f t="shared" ca="1" si="37"/>
        <v>21280.7</v>
      </c>
      <c r="O201" s="8">
        <f t="shared" ca="1" si="38"/>
        <v>170245.6</v>
      </c>
      <c r="P201" s="40" t="str">
        <f t="shared" ca="1" si="39"/>
        <v>SHIP REGION 8</v>
      </c>
    </row>
    <row r="202" spans="1:16" x14ac:dyDescent="0.35">
      <c r="A202" s="9">
        <f t="shared" si="40"/>
        <v>196</v>
      </c>
      <c r="B202" s="6">
        <f t="shared" si="40"/>
        <v>196</v>
      </c>
      <c r="C202" s="7" t="str">
        <f t="shared" ca="1" si="33"/>
        <v>CUSTID 162</v>
      </c>
      <c r="D202" s="7" t="str">
        <f ca="1">CONCATENATE(D$6," ",SUMIF('CUST AND PROD REFS'!$C$7:$C$206,'DATA GENERATOR'!$C202,'CUST AND PROD REFS'!D$7:D$206))</f>
        <v>CUSTTYPE 4</v>
      </c>
      <c r="E202" s="7" t="str">
        <f ca="1">CONCATENATE(E$6," ",SUMIF('CUST AND PROD REFS'!$C$7:$C$206,'DATA GENERATOR'!$C202,'CUST AND PROD REFS'!E$7:E$206))</f>
        <v>CUSTIND 5</v>
      </c>
      <c r="F202" s="7" t="str">
        <f ca="1">CONCATENATE(F$6," ",SUMIF('CUST AND PROD REFS'!$C$7:$C$206,'DATA GENERATOR'!$C202,'CUST AND PROD REFS'!F$7:F$206))</f>
        <v>REGION 4</v>
      </c>
      <c r="G202" s="6" t="str">
        <f t="shared" ca="1" si="34"/>
        <v>SALESMAN 1</v>
      </c>
      <c r="H202" s="6" t="str">
        <f t="shared" ca="1" si="35"/>
        <v>PRODID 19</v>
      </c>
      <c r="I202" s="6" t="str">
        <f ca="1">CONCATENATE(I$6," ",SUMIF('CUST AND PROD REFS'!$H$7:$H$26,'DATA GENERATOR'!$H202,'CUST AND PROD REFS'!I$7:I$26))</f>
        <v>PRODTYPE 2</v>
      </c>
      <c r="J202" s="6" t="str">
        <f ca="1">CONCATENATE(J$6," ",SUMIF('CUST AND PROD REFS'!$H$7:$H$26,'DATA GENERATOR'!$H202,'CUST AND PROD REFS'!J$7:J$26))</f>
        <v>PRODMKT 4</v>
      </c>
      <c r="K202" s="6">
        <f ca="1">SUMIF('CUST AND PROD REFS'!$H$7:$H$26,'DATA GENERATOR'!$H202,'CUST AND PROD REFS'!K$7:K$26)</f>
        <v>4862</v>
      </c>
      <c r="L202" s="6">
        <f ca="1">SUMIF('CUST AND PROD REFS'!$H$7:$H$26,'DATA GENERATOR'!$H202,'CUST AND PROD REFS'!L$7:L$26)</f>
        <v>3306.16</v>
      </c>
      <c r="M202" s="7">
        <f t="shared" ca="1" si="36"/>
        <v>4</v>
      </c>
      <c r="N202" s="23">
        <f t="shared" ca="1" si="37"/>
        <v>4132.7</v>
      </c>
      <c r="O202" s="8">
        <f t="shared" ca="1" si="38"/>
        <v>16530.8</v>
      </c>
      <c r="P202" s="40" t="str">
        <f t="shared" ca="1" si="39"/>
        <v>SHIP REGION 2</v>
      </c>
    </row>
    <row r="203" spans="1:16" x14ac:dyDescent="0.35">
      <c r="A203" s="9">
        <f t="shared" si="40"/>
        <v>197</v>
      </c>
      <c r="B203" s="6">
        <f t="shared" si="40"/>
        <v>197</v>
      </c>
      <c r="C203" s="7" t="str">
        <f t="shared" ca="1" si="33"/>
        <v>CUSTID 84</v>
      </c>
      <c r="D203" s="7" t="str">
        <f ca="1">CONCATENATE(D$6," ",SUMIF('CUST AND PROD REFS'!$C$7:$C$206,'DATA GENERATOR'!$C203,'CUST AND PROD REFS'!D$7:D$206))</f>
        <v>CUSTTYPE 2</v>
      </c>
      <c r="E203" s="7" t="str">
        <f ca="1">CONCATENATE(E$6," ",SUMIF('CUST AND PROD REFS'!$C$7:$C$206,'DATA GENERATOR'!$C203,'CUST AND PROD REFS'!E$7:E$206))</f>
        <v>CUSTIND 1</v>
      </c>
      <c r="F203" s="7" t="str">
        <f ca="1">CONCATENATE(F$6," ",SUMIF('CUST AND PROD REFS'!$C$7:$C$206,'DATA GENERATOR'!$C203,'CUST AND PROD REFS'!F$7:F$206))</f>
        <v>REGION 3</v>
      </c>
      <c r="G203" s="6" t="str">
        <f t="shared" ca="1" si="34"/>
        <v>SALESMAN 3</v>
      </c>
      <c r="H203" s="6" t="str">
        <f t="shared" ca="1" si="35"/>
        <v>PRODID 19</v>
      </c>
      <c r="I203" s="6" t="str">
        <f ca="1">CONCATENATE(I$6," ",SUMIF('CUST AND PROD REFS'!$H$7:$H$26,'DATA GENERATOR'!$H203,'CUST AND PROD REFS'!I$7:I$26))</f>
        <v>PRODTYPE 2</v>
      </c>
      <c r="J203" s="6" t="str">
        <f ca="1">CONCATENATE(J$6," ",SUMIF('CUST AND PROD REFS'!$H$7:$H$26,'DATA GENERATOR'!$H203,'CUST AND PROD REFS'!J$7:J$26))</f>
        <v>PRODMKT 4</v>
      </c>
      <c r="K203" s="6">
        <f ca="1">SUMIF('CUST AND PROD REFS'!$H$7:$H$26,'DATA GENERATOR'!$H203,'CUST AND PROD REFS'!K$7:K$26)</f>
        <v>4862</v>
      </c>
      <c r="L203" s="6">
        <f ca="1">SUMIF('CUST AND PROD REFS'!$H$7:$H$26,'DATA GENERATOR'!$H203,'CUST AND PROD REFS'!L$7:L$26)</f>
        <v>3306.16</v>
      </c>
      <c r="M203" s="7">
        <f t="shared" ca="1" si="36"/>
        <v>8</v>
      </c>
      <c r="N203" s="23">
        <f t="shared" ca="1" si="37"/>
        <v>4521.66</v>
      </c>
      <c r="O203" s="8">
        <f t="shared" ca="1" si="38"/>
        <v>36173.279999999999</v>
      </c>
      <c r="P203" s="40" t="str">
        <f t="shared" ca="1" si="39"/>
        <v>SHIP REGION 6</v>
      </c>
    </row>
    <row r="204" spans="1:16" x14ac:dyDescent="0.35">
      <c r="A204" s="9">
        <f t="shared" si="40"/>
        <v>198</v>
      </c>
      <c r="B204" s="6">
        <f t="shared" si="40"/>
        <v>198</v>
      </c>
      <c r="C204" s="7" t="str">
        <f t="shared" ca="1" si="33"/>
        <v>CUSTID 78</v>
      </c>
      <c r="D204" s="7" t="str">
        <f ca="1">CONCATENATE(D$6," ",SUMIF('CUST AND PROD REFS'!$C$7:$C$206,'DATA GENERATOR'!$C204,'CUST AND PROD REFS'!D$7:D$206))</f>
        <v>CUSTTYPE 1</v>
      </c>
      <c r="E204" s="7" t="str">
        <f ca="1">CONCATENATE(E$6," ",SUMIF('CUST AND PROD REFS'!$C$7:$C$206,'DATA GENERATOR'!$C204,'CUST AND PROD REFS'!E$7:E$206))</f>
        <v>CUSTIND 2</v>
      </c>
      <c r="F204" s="7" t="str">
        <f ca="1">CONCATENATE(F$6," ",SUMIF('CUST AND PROD REFS'!$C$7:$C$206,'DATA GENERATOR'!$C204,'CUST AND PROD REFS'!F$7:F$206))</f>
        <v>REGION 6</v>
      </c>
      <c r="G204" s="6" t="str">
        <f t="shared" ca="1" si="34"/>
        <v>SALESMAN 3</v>
      </c>
      <c r="H204" s="6" t="str">
        <f t="shared" ca="1" si="35"/>
        <v>PRODID 15</v>
      </c>
      <c r="I204" s="6" t="str">
        <f ca="1">CONCATENATE(I$6," ",SUMIF('CUST AND PROD REFS'!$H$7:$H$26,'DATA GENERATOR'!$H204,'CUST AND PROD REFS'!I$7:I$26))</f>
        <v>PRODTYPE 3</v>
      </c>
      <c r="J204" s="6" t="str">
        <f ca="1">CONCATENATE(J$6," ",SUMIF('CUST AND PROD REFS'!$H$7:$H$26,'DATA GENERATOR'!$H204,'CUST AND PROD REFS'!J$7:J$26))</f>
        <v>PRODMKT 3</v>
      </c>
      <c r="K204" s="6">
        <f ca="1">SUMIF('CUST AND PROD REFS'!$H$7:$H$26,'DATA GENERATOR'!$H204,'CUST AND PROD REFS'!K$7:K$26)</f>
        <v>1965</v>
      </c>
      <c r="L204" s="6">
        <f ca="1">SUMIF('CUST AND PROD REFS'!$H$7:$H$26,'DATA GENERATOR'!$H204,'CUST AND PROD REFS'!L$7:L$26)</f>
        <v>1257.5999999999999</v>
      </c>
      <c r="M204" s="7">
        <f t="shared" ca="1" si="36"/>
        <v>5</v>
      </c>
      <c r="N204" s="23">
        <f t="shared" ca="1" si="37"/>
        <v>1866.75</v>
      </c>
      <c r="O204" s="8">
        <f t="shared" ca="1" si="38"/>
        <v>9333.75</v>
      </c>
      <c r="P204" s="40" t="str">
        <f t="shared" ca="1" si="39"/>
        <v>SHIP REGION 2</v>
      </c>
    </row>
    <row r="205" spans="1:16" x14ac:dyDescent="0.35">
      <c r="A205" s="9">
        <f t="shared" si="40"/>
        <v>199</v>
      </c>
      <c r="B205" s="6">
        <f t="shared" si="40"/>
        <v>199</v>
      </c>
      <c r="C205" s="7" t="str">
        <f t="shared" ca="1" si="33"/>
        <v>CUSTID 184</v>
      </c>
      <c r="D205" s="7" t="str">
        <f ca="1">CONCATENATE(D$6," ",SUMIF('CUST AND PROD REFS'!$C$7:$C$206,'DATA GENERATOR'!$C205,'CUST AND PROD REFS'!D$7:D$206))</f>
        <v>CUSTTYPE 4</v>
      </c>
      <c r="E205" s="7" t="str">
        <f ca="1">CONCATENATE(E$6," ",SUMIF('CUST AND PROD REFS'!$C$7:$C$206,'DATA GENERATOR'!$C205,'CUST AND PROD REFS'!E$7:E$206))</f>
        <v>CUSTIND 5</v>
      </c>
      <c r="F205" s="7" t="str">
        <f ca="1">CONCATENATE(F$6," ",SUMIF('CUST AND PROD REFS'!$C$7:$C$206,'DATA GENERATOR'!$C205,'CUST AND PROD REFS'!F$7:F$206))</f>
        <v>REGION 4</v>
      </c>
      <c r="G205" s="6" t="str">
        <f t="shared" ca="1" si="34"/>
        <v>SALESMAN 4</v>
      </c>
      <c r="H205" s="6" t="str">
        <f t="shared" ca="1" si="35"/>
        <v>PRODID 1</v>
      </c>
      <c r="I205" s="6" t="str">
        <f ca="1">CONCATENATE(I$6," ",SUMIF('CUST AND PROD REFS'!$H$7:$H$26,'DATA GENERATOR'!$H205,'CUST AND PROD REFS'!I$7:I$26))</f>
        <v>PRODTYPE 2</v>
      </c>
      <c r="J205" s="6" t="str">
        <f ca="1">CONCATENATE(J$6," ",SUMIF('CUST AND PROD REFS'!$H$7:$H$26,'DATA GENERATOR'!$H205,'CUST AND PROD REFS'!J$7:J$26))</f>
        <v>PRODMKT 7</v>
      </c>
      <c r="K205" s="6">
        <f ca="1">SUMIF('CUST AND PROD REFS'!$H$7:$H$26,'DATA GENERATOR'!$H205,'CUST AND PROD REFS'!K$7:K$26)</f>
        <v>1355</v>
      </c>
      <c r="L205" s="6">
        <f ca="1">SUMIF('CUST AND PROD REFS'!$H$7:$H$26,'DATA GENERATOR'!$H205,'CUST AND PROD REFS'!L$7:L$26)</f>
        <v>840.1</v>
      </c>
      <c r="M205" s="7">
        <f t="shared" ca="1" si="36"/>
        <v>2</v>
      </c>
      <c r="N205" s="23">
        <f t="shared" ca="1" si="37"/>
        <v>1233.05</v>
      </c>
      <c r="O205" s="8">
        <f t="shared" ca="1" si="38"/>
        <v>2466.1</v>
      </c>
      <c r="P205" s="40" t="str">
        <f t="shared" ca="1" si="39"/>
        <v>SHIP REGION 5</v>
      </c>
    </row>
    <row r="206" spans="1:16" x14ac:dyDescent="0.35">
      <c r="A206" s="9">
        <f t="shared" si="40"/>
        <v>200</v>
      </c>
      <c r="B206" s="6">
        <f t="shared" si="40"/>
        <v>200</v>
      </c>
      <c r="C206" s="7" t="str">
        <f t="shared" ca="1" si="33"/>
        <v>CUSTID 37</v>
      </c>
      <c r="D206" s="7" t="str">
        <f ca="1">CONCATENATE(D$6," ",SUMIF('CUST AND PROD REFS'!$C$7:$C$206,'DATA GENERATOR'!$C206,'CUST AND PROD REFS'!D$7:D$206))</f>
        <v>CUSTTYPE 5</v>
      </c>
      <c r="E206" s="7" t="str">
        <f ca="1">CONCATENATE(E$6," ",SUMIF('CUST AND PROD REFS'!$C$7:$C$206,'DATA GENERATOR'!$C206,'CUST AND PROD REFS'!E$7:E$206))</f>
        <v>CUSTIND 3</v>
      </c>
      <c r="F206" s="7" t="str">
        <f ca="1">CONCATENATE(F$6," ",SUMIF('CUST AND PROD REFS'!$C$7:$C$206,'DATA GENERATOR'!$C206,'CUST AND PROD REFS'!F$7:F$206))</f>
        <v>REGION 3</v>
      </c>
      <c r="G206" s="6" t="str">
        <f t="shared" ca="1" si="34"/>
        <v>SALESMAN 1</v>
      </c>
      <c r="H206" s="6" t="str">
        <f t="shared" ca="1" si="35"/>
        <v>PRODID 19</v>
      </c>
      <c r="I206" s="6" t="str">
        <f ca="1">CONCATENATE(I$6," ",SUMIF('CUST AND PROD REFS'!$H$7:$H$26,'DATA GENERATOR'!$H206,'CUST AND PROD REFS'!I$7:I$26))</f>
        <v>PRODTYPE 2</v>
      </c>
      <c r="J206" s="6" t="str">
        <f ca="1">CONCATENATE(J$6," ",SUMIF('CUST AND PROD REFS'!$H$7:$H$26,'DATA GENERATOR'!$H206,'CUST AND PROD REFS'!J$7:J$26))</f>
        <v>PRODMKT 4</v>
      </c>
      <c r="K206" s="6">
        <f ca="1">SUMIF('CUST AND PROD REFS'!$H$7:$H$26,'DATA GENERATOR'!$H206,'CUST AND PROD REFS'!K$7:K$26)</f>
        <v>4862</v>
      </c>
      <c r="L206" s="6">
        <f ca="1">SUMIF('CUST AND PROD REFS'!$H$7:$H$26,'DATA GENERATOR'!$H206,'CUST AND PROD REFS'!L$7:L$26)</f>
        <v>3306.16</v>
      </c>
      <c r="M206" s="7">
        <f t="shared" ca="1" si="36"/>
        <v>8</v>
      </c>
      <c r="N206" s="23">
        <f t="shared" ca="1" si="37"/>
        <v>4229.9399999999996</v>
      </c>
      <c r="O206" s="8">
        <f t="shared" ca="1" si="38"/>
        <v>33839.519999999997</v>
      </c>
      <c r="P206" s="40" t="str">
        <f t="shared" ca="1" si="39"/>
        <v>SHIP REGION 8</v>
      </c>
    </row>
    <row r="207" spans="1:16" x14ac:dyDescent="0.35">
      <c r="A207" s="9">
        <f t="shared" si="40"/>
        <v>201</v>
      </c>
      <c r="B207" s="6">
        <f t="shared" si="40"/>
        <v>201</v>
      </c>
      <c r="C207" s="7" t="str">
        <f t="shared" ca="1" si="33"/>
        <v>CUSTID 174</v>
      </c>
      <c r="D207" s="7" t="str">
        <f ca="1">CONCATENATE(D$6," ",SUMIF('CUST AND PROD REFS'!$C$7:$C$206,'DATA GENERATOR'!$C207,'CUST AND PROD REFS'!D$7:D$206))</f>
        <v>CUSTTYPE 1</v>
      </c>
      <c r="E207" s="7" t="str">
        <f ca="1">CONCATENATE(E$6," ",SUMIF('CUST AND PROD REFS'!$C$7:$C$206,'DATA GENERATOR'!$C207,'CUST AND PROD REFS'!E$7:E$206))</f>
        <v>CUSTIND 3</v>
      </c>
      <c r="F207" s="7" t="str">
        <f ca="1">CONCATENATE(F$6," ",SUMIF('CUST AND PROD REFS'!$C$7:$C$206,'DATA GENERATOR'!$C207,'CUST AND PROD REFS'!F$7:F$206))</f>
        <v>REGION 4</v>
      </c>
      <c r="G207" s="6" t="str">
        <f t="shared" ca="1" si="34"/>
        <v>SALESMAN 4</v>
      </c>
      <c r="H207" s="6" t="str">
        <f t="shared" ca="1" si="35"/>
        <v>PRODID 11</v>
      </c>
      <c r="I207" s="6" t="str">
        <f ca="1">CONCATENATE(I$6," ",SUMIF('CUST AND PROD REFS'!$H$7:$H$26,'DATA GENERATOR'!$H207,'CUST AND PROD REFS'!I$7:I$26))</f>
        <v>PRODTYPE 1</v>
      </c>
      <c r="J207" s="6" t="str">
        <f ca="1">CONCATENATE(J$6," ",SUMIF('CUST AND PROD REFS'!$H$7:$H$26,'DATA GENERATOR'!$H207,'CUST AND PROD REFS'!J$7:J$26))</f>
        <v>PRODMKT 5</v>
      </c>
      <c r="K207" s="6">
        <f ca="1">SUMIF('CUST AND PROD REFS'!$H$7:$H$26,'DATA GENERATOR'!$H207,'CUST AND PROD REFS'!K$7:K$26)</f>
        <v>10318</v>
      </c>
      <c r="L207" s="6">
        <f ca="1">SUMIF('CUST AND PROD REFS'!$H$7:$H$26,'DATA GENERATOR'!$H207,'CUST AND PROD REFS'!L$7:L$26)</f>
        <v>6913.06</v>
      </c>
      <c r="M207" s="7">
        <f t="shared" ca="1" si="36"/>
        <v>2</v>
      </c>
      <c r="N207" s="23">
        <f t="shared" ca="1" si="37"/>
        <v>9183.02</v>
      </c>
      <c r="O207" s="8">
        <f t="shared" ca="1" si="38"/>
        <v>18366.04</v>
      </c>
      <c r="P207" s="40" t="str">
        <f t="shared" ca="1" si="39"/>
        <v>SHIP REGION 1</v>
      </c>
    </row>
    <row r="208" spans="1:16" x14ac:dyDescent="0.35">
      <c r="A208" s="9">
        <f t="shared" si="40"/>
        <v>202</v>
      </c>
      <c r="B208" s="6">
        <f t="shared" si="40"/>
        <v>202</v>
      </c>
      <c r="C208" s="7" t="str">
        <f t="shared" ca="1" si="33"/>
        <v>CUSTID 60</v>
      </c>
      <c r="D208" s="7" t="str">
        <f ca="1">CONCATENATE(D$6," ",SUMIF('CUST AND PROD REFS'!$C$7:$C$206,'DATA GENERATOR'!$C208,'CUST AND PROD REFS'!D$7:D$206))</f>
        <v>CUSTTYPE 1</v>
      </c>
      <c r="E208" s="7" t="str">
        <f ca="1">CONCATENATE(E$6," ",SUMIF('CUST AND PROD REFS'!$C$7:$C$206,'DATA GENERATOR'!$C208,'CUST AND PROD REFS'!E$7:E$206))</f>
        <v>CUSTIND 1</v>
      </c>
      <c r="F208" s="7" t="str">
        <f ca="1">CONCATENATE(F$6," ",SUMIF('CUST AND PROD REFS'!$C$7:$C$206,'DATA GENERATOR'!$C208,'CUST AND PROD REFS'!F$7:F$206))</f>
        <v>REGION 8</v>
      </c>
      <c r="G208" s="6" t="str">
        <f t="shared" ca="1" si="34"/>
        <v>SALESMAN 3</v>
      </c>
      <c r="H208" s="6" t="str">
        <f t="shared" ca="1" si="35"/>
        <v>PRODID 15</v>
      </c>
      <c r="I208" s="6" t="str">
        <f ca="1">CONCATENATE(I$6," ",SUMIF('CUST AND PROD REFS'!$H$7:$H$26,'DATA GENERATOR'!$H208,'CUST AND PROD REFS'!I$7:I$26))</f>
        <v>PRODTYPE 3</v>
      </c>
      <c r="J208" s="6" t="str">
        <f ca="1">CONCATENATE(J$6," ",SUMIF('CUST AND PROD REFS'!$H$7:$H$26,'DATA GENERATOR'!$H208,'CUST AND PROD REFS'!J$7:J$26))</f>
        <v>PRODMKT 3</v>
      </c>
      <c r="K208" s="6">
        <f ca="1">SUMIF('CUST AND PROD REFS'!$H$7:$H$26,'DATA GENERATOR'!$H208,'CUST AND PROD REFS'!K$7:K$26)</f>
        <v>1965</v>
      </c>
      <c r="L208" s="6">
        <f ca="1">SUMIF('CUST AND PROD REFS'!$H$7:$H$26,'DATA GENERATOR'!$H208,'CUST AND PROD REFS'!L$7:L$26)</f>
        <v>1257.5999999999999</v>
      </c>
      <c r="M208" s="7">
        <f t="shared" ca="1" si="36"/>
        <v>6</v>
      </c>
      <c r="N208" s="23">
        <f t="shared" ca="1" si="37"/>
        <v>1807.8000000000002</v>
      </c>
      <c r="O208" s="8">
        <f t="shared" ca="1" si="38"/>
        <v>10846.800000000001</v>
      </c>
      <c r="P208" s="40" t="str">
        <f t="shared" ca="1" si="39"/>
        <v>SHIP REGION 6</v>
      </c>
    </row>
    <row r="209" spans="1:16" x14ac:dyDescent="0.35">
      <c r="A209" s="9">
        <f t="shared" si="40"/>
        <v>203</v>
      </c>
      <c r="B209" s="6">
        <f t="shared" si="40"/>
        <v>203</v>
      </c>
      <c r="C209" s="7" t="str">
        <f t="shared" ca="1" si="33"/>
        <v>CUSTID 59</v>
      </c>
      <c r="D209" s="7" t="str">
        <f ca="1">CONCATENATE(D$6," ",SUMIF('CUST AND PROD REFS'!$C$7:$C$206,'DATA GENERATOR'!$C209,'CUST AND PROD REFS'!D$7:D$206))</f>
        <v>CUSTTYPE 3</v>
      </c>
      <c r="E209" s="7" t="str">
        <f ca="1">CONCATENATE(E$6," ",SUMIF('CUST AND PROD REFS'!$C$7:$C$206,'DATA GENERATOR'!$C209,'CUST AND PROD REFS'!E$7:E$206))</f>
        <v>CUSTIND 4</v>
      </c>
      <c r="F209" s="7" t="str">
        <f ca="1">CONCATENATE(F$6," ",SUMIF('CUST AND PROD REFS'!$C$7:$C$206,'DATA GENERATOR'!$C209,'CUST AND PROD REFS'!F$7:F$206))</f>
        <v>REGION 4</v>
      </c>
      <c r="G209" s="6" t="str">
        <f t="shared" ca="1" si="34"/>
        <v>SALESMAN 3</v>
      </c>
      <c r="H209" s="6" t="str">
        <f t="shared" ca="1" si="35"/>
        <v>PRODID 2</v>
      </c>
      <c r="I209" s="6" t="str">
        <f ca="1">CONCATENATE(I$6," ",SUMIF('CUST AND PROD REFS'!$H$7:$H$26,'DATA GENERATOR'!$H209,'CUST AND PROD REFS'!I$7:I$26))</f>
        <v>PRODTYPE 4</v>
      </c>
      <c r="J209" s="6" t="str">
        <f ca="1">CONCATENATE(J$6," ",SUMIF('CUST AND PROD REFS'!$H$7:$H$26,'DATA GENERATOR'!$H209,'CUST AND PROD REFS'!J$7:J$26))</f>
        <v>PRODMKT 6</v>
      </c>
      <c r="K209" s="6">
        <f ca="1">SUMIF('CUST AND PROD REFS'!$H$7:$H$26,'DATA GENERATOR'!$H209,'CUST AND PROD REFS'!K$7:K$26)</f>
        <v>5283</v>
      </c>
      <c r="L209" s="6">
        <f ca="1">SUMIF('CUST AND PROD REFS'!$H$7:$H$26,'DATA GENERATOR'!$H209,'CUST AND PROD REFS'!L$7:L$26)</f>
        <v>3169.8</v>
      </c>
      <c r="M209" s="7">
        <f t="shared" ca="1" si="36"/>
        <v>7</v>
      </c>
      <c r="N209" s="23">
        <f t="shared" ca="1" si="37"/>
        <v>4966.0199999999995</v>
      </c>
      <c r="O209" s="8">
        <f t="shared" ca="1" si="38"/>
        <v>34762.14</v>
      </c>
      <c r="P209" s="40" t="str">
        <f t="shared" ca="1" si="39"/>
        <v>SHIP REGION 5</v>
      </c>
    </row>
    <row r="210" spans="1:16" x14ac:dyDescent="0.35">
      <c r="A210" s="9">
        <f t="shared" si="40"/>
        <v>204</v>
      </c>
      <c r="B210" s="6">
        <f t="shared" si="40"/>
        <v>204</v>
      </c>
      <c r="C210" s="7" t="str">
        <f t="shared" ca="1" si="33"/>
        <v>CUSTID 76</v>
      </c>
      <c r="D210" s="7" t="str">
        <f ca="1">CONCATENATE(D$6," ",SUMIF('CUST AND PROD REFS'!$C$7:$C$206,'DATA GENERATOR'!$C210,'CUST AND PROD REFS'!D$7:D$206))</f>
        <v>CUSTTYPE 5</v>
      </c>
      <c r="E210" s="7" t="str">
        <f ca="1">CONCATENATE(E$6," ",SUMIF('CUST AND PROD REFS'!$C$7:$C$206,'DATA GENERATOR'!$C210,'CUST AND PROD REFS'!E$7:E$206))</f>
        <v>CUSTIND 3</v>
      </c>
      <c r="F210" s="7" t="str">
        <f ca="1">CONCATENATE(F$6," ",SUMIF('CUST AND PROD REFS'!$C$7:$C$206,'DATA GENERATOR'!$C210,'CUST AND PROD REFS'!F$7:F$206))</f>
        <v>REGION 8</v>
      </c>
      <c r="G210" s="6" t="str">
        <f t="shared" ca="1" si="34"/>
        <v>SALESMAN 3</v>
      </c>
      <c r="H210" s="6" t="str">
        <f t="shared" ca="1" si="35"/>
        <v>PRODID 19</v>
      </c>
      <c r="I210" s="6" t="str">
        <f ca="1">CONCATENATE(I$6," ",SUMIF('CUST AND PROD REFS'!$H$7:$H$26,'DATA GENERATOR'!$H210,'CUST AND PROD REFS'!I$7:I$26))</f>
        <v>PRODTYPE 2</v>
      </c>
      <c r="J210" s="6" t="str">
        <f ca="1">CONCATENATE(J$6," ",SUMIF('CUST AND PROD REFS'!$H$7:$H$26,'DATA GENERATOR'!$H210,'CUST AND PROD REFS'!J$7:J$26))</f>
        <v>PRODMKT 4</v>
      </c>
      <c r="K210" s="6">
        <f ca="1">SUMIF('CUST AND PROD REFS'!$H$7:$H$26,'DATA GENERATOR'!$H210,'CUST AND PROD REFS'!K$7:K$26)</f>
        <v>4862</v>
      </c>
      <c r="L210" s="6">
        <f ca="1">SUMIF('CUST AND PROD REFS'!$H$7:$H$26,'DATA GENERATOR'!$H210,'CUST AND PROD REFS'!L$7:L$26)</f>
        <v>3306.16</v>
      </c>
      <c r="M210" s="7">
        <f t="shared" ca="1" si="36"/>
        <v>5</v>
      </c>
      <c r="N210" s="23">
        <f t="shared" ca="1" si="37"/>
        <v>4813.38</v>
      </c>
      <c r="O210" s="8">
        <f t="shared" ca="1" si="38"/>
        <v>24066.9</v>
      </c>
      <c r="P210" s="40" t="str">
        <f t="shared" ca="1" si="39"/>
        <v>SHIP REGION 8</v>
      </c>
    </row>
    <row r="211" spans="1:16" x14ac:dyDescent="0.35">
      <c r="A211" s="9">
        <f t="shared" si="40"/>
        <v>205</v>
      </c>
      <c r="B211" s="6">
        <f t="shared" si="40"/>
        <v>205</v>
      </c>
      <c r="C211" s="7" t="str">
        <f t="shared" ca="1" si="33"/>
        <v>CUSTID 181</v>
      </c>
      <c r="D211" s="7" t="str">
        <f ca="1">CONCATENATE(D$6," ",SUMIF('CUST AND PROD REFS'!$C$7:$C$206,'DATA GENERATOR'!$C211,'CUST AND PROD REFS'!D$7:D$206))</f>
        <v>CUSTTYPE 5</v>
      </c>
      <c r="E211" s="7" t="str">
        <f ca="1">CONCATENATE(E$6," ",SUMIF('CUST AND PROD REFS'!$C$7:$C$206,'DATA GENERATOR'!$C211,'CUST AND PROD REFS'!E$7:E$206))</f>
        <v>CUSTIND 2</v>
      </c>
      <c r="F211" s="7" t="str">
        <f ca="1">CONCATENATE(F$6," ",SUMIF('CUST AND PROD REFS'!$C$7:$C$206,'DATA GENERATOR'!$C211,'CUST AND PROD REFS'!F$7:F$206))</f>
        <v>REGION 5</v>
      </c>
      <c r="G211" s="6" t="str">
        <f t="shared" ca="1" si="34"/>
        <v>SALESMAN 4</v>
      </c>
      <c r="H211" s="6" t="str">
        <f t="shared" ca="1" si="35"/>
        <v>PRODID 5</v>
      </c>
      <c r="I211" s="6" t="str">
        <f ca="1">CONCATENATE(I$6," ",SUMIF('CUST AND PROD REFS'!$H$7:$H$26,'DATA GENERATOR'!$H211,'CUST AND PROD REFS'!I$7:I$26))</f>
        <v>PRODTYPE 3</v>
      </c>
      <c r="J211" s="6" t="str">
        <f ca="1">CONCATENATE(J$6," ",SUMIF('CUST AND PROD REFS'!$H$7:$H$26,'DATA GENERATOR'!$H211,'CUST AND PROD REFS'!J$7:J$26))</f>
        <v>PRODMKT 3</v>
      </c>
      <c r="K211" s="6">
        <f ca="1">SUMIF('CUST AND PROD REFS'!$H$7:$H$26,'DATA GENERATOR'!$H211,'CUST AND PROD REFS'!K$7:K$26)</f>
        <v>21215</v>
      </c>
      <c r="L211" s="6">
        <f ca="1">SUMIF('CUST AND PROD REFS'!$H$7:$H$26,'DATA GENERATOR'!$H211,'CUST AND PROD REFS'!L$7:L$26)</f>
        <v>14001.9</v>
      </c>
      <c r="M211" s="7">
        <f t="shared" ca="1" si="36"/>
        <v>5</v>
      </c>
      <c r="N211" s="23">
        <f t="shared" ca="1" si="37"/>
        <v>18669.2</v>
      </c>
      <c r="O211" s="8">
        <f t="shared" ca="1" si="38"/>
        <v>93346</v>
      </c>
      <c r="P211" s="40" t="str">
        <f t="shared" ca="1" si="39"/>
        <v>SHIP REGION 1</v>
      </c>
    </row>
    <row r="212" spans="1:16" x14ac:dyDescent="0.35">
      <c r="A212" s="9">
        <f t="shared" si="40"/>
        <v>206</v>
      </c>
      <c r="B212" s="6">
        <f t="shared" si="40"/>
        <v>206</v>
      </c>
      <c r="C212" s="7" t="str">
        <f t="shared" ca="1" si="33"/>
        <v>CUSTID 166</v>
      </c>
      <c r="D212" s="7" t="str">
        <f ca="1">CONCATENATE(D$6," ",SUMIF('CUST AND PROD REFS'!$C$7:$C$206,'DATA GENERATOR'!$C212,'CUST AND PROD REFS'!D$7:D$206))</f>
        <v>CUSTTYPE 3</v>
      </c>
      <c r="E212" s="7" t="str">
        <f ca="1">CONCATENATE(E$6," ",SUMIF('CUST AND PROD REFS'!$C$7:$C$206,'DATA GENERATOR'!$C212,'CUST AND PROD REFS'!E$7:E$206))</f>
        <v>CUSTIND 2</v>
      </c>
      <c r="F212" s="7" t="str">
        <f ca="1">CONCATENATE(F$6," ",SUMIF('CUST AND PROD REFS'!$C$7:$C$206,'DATA GENERATOR'!$C212,'CUST AND PROD REFS'!F$7:F$206))</f>
        <v>REGION 3</v>
      </c>
      <c r="G212" s="6" t="str">
        <f t="shared" ca="1" si="34"/>
        <v>SALESMAN 4</v>
      </c>
      <c r="H212" s="6" t="str">
        <f t="shared" ca="1" si="35"/>
        <v>PRODID 17</v>
      </c>
      <c r="I212" s="6" t="str">
        <f ca="1">CONCATENATE(I$6," ",SUMIF('CUST AND PROD REFS'!$H$7:$H$26,'DATA GENERATOR'!$H212,'CUST AND PROD REFS'!I$7:I$26))</f>
        <v>PRODTYPE 3</v>
      </c>
      <c r="J212" s="6" t="str">
        <f ca="1">CONCATENATE(J$6," ",SUMIF('CUST AND PROD REFS'!$H$7:$H$26,'DATA GENERATOR'!$H212,'CUST AND PROD REFS'!J$7:J$26))</f>
        <v>PRODMKT 7</v>
      </c>
      <c r="K212" s="6">
        <f ca="1">SUMIF('CUST AND PROD REFS'!$H$7:$H$26,'DATA GENERATOR'!$H212,'CUST AND PROD REFS'!K$7:K$26)</f>
        <v>8017</v>
      </c>
      <c r="L212" s="6">
        <f ca="1">SUMIF('CUST AND PROD REFS'!$H$7:$H$26,'DATA GENERATOR'!$H212,'CUST AND PROD REFS'!L$7:L$26)</f>
        <v>4569.6899999999996</v>
      </c>
      <c r="M212" s="7">
        <f t="shared" ca="1" si="36"/>
        <v>7</v>
      </c>
      <c r="N212" s="23">
        <f t="shared" ca="1" si="37"/>
        <v>7054.96</v>
      </c>
      <c r="O212" s="8">
        <f t="shared" ca="1" si="38"/>
        <v>49384.72</v>
      </c>
      <c r="P212" s="40" t="str">
        <f t="shared" ca="1" si="39"/>
        <v>SHIP REGION 4</v>
      </c>
    </row>
    <row r="213" spans="1:16" x14ac:dyDescent="0.35">
      <c r="A213" s="9">
        <f t="shared" si="40"/>
        <v>207</v>
      </c>
      <c r="B213" s="6">
        <f t="shared" si="40"/>
        <v>207</v>
      </c>
      <c r="C213" s="7" t="str">
        <f t="shared" ca="1" si="33"/>
        <v>CUSTID 92</v>
      </c>
      <c r="D213" s="7" t="str">
        <f ca="1">CONCATENATE(D$6," ",SUMIF('CUST AND PROD REFS'!$C$7:$C$206,'DATA GENERATOR'!$C213,'CUST AND PROD REFS'!D$7:D$206))</f>
        <v>CUSTTYPE 4</v>
      </c>
      <c r="E213" s="7" t="str">
        <f ca="1">CONCATENATE(E$6," ",SUMIF('CUST AND PROD REFS'!$C$7:$C$206,'DATA GENERATOR'!$C213,'CUST AND PROD REFS'!E$7:E$206))</f>
        <v>CUSTIND 2</v>
      </c>
      <c r="F213" s="7" t="str">
        <f ca="1">CONCATENATE(F$6," ",SUMIF('CUST AND PROD REFS'!$C$7:$C$206,'DATA GENERATOR'!$C213,'CUST AND PROD REFS'!F$7:F$206))</f>
        <v>REGION 1</v>
      </c>
      <c r="G213" s="6" t="str">
        <f t="shared" ca="1" si="34"/>
        <v>SALESMAN 1</v>
      </c>
      <c r="H213" s="6" t="str">
        <f t="shared" ca="1" si="35"/>
        <v>PRODID 11</v>
      </c>
      <c r="I213" s="6" t="str">
        <f ca="1">CONCATENATE(I$6," ",SUMIF('CUST AND PROD REFS'!$H$7:$H$26,'DATA GENERATOR'!$H213,'CUST AND PROD REFS'!I$7:I$26))</f>
        <v>PRODTYPE 1</v>
      </c>
      <c r="J213" s="6" t="str">
        <f ca="1">CONCATENATE(J$6," ",SUMIF('CUST AND PROD REFS'!$H$7:$H$26,'DATA GENERATOR'!$H213,'CUST AND PROD REFS'!J$7:J$26))</f>
        <v>PRODMKT 5</v>
      </c>
      <c r="K213" s="6">
        <f ca="1">SUMIF('CUST AND PROD REFS'!$H$7:$H$26,'DATA GENERATOR'!$H213,'CUST AND PROD REFS'!K$7:K$26)</f>
        <v>10318</v>
      </c>
      <c r="L213" s="6">
        <f ca="1">SUMIF('CUST AND PROD REFS'!$H$7:$H$26,'DATA GENERATOR'!$H213,'CUST AND PROD REFS'!L$7:L$26)</f>
        <v>6913.06</v>
      </c>
      <c r="M213" s="7">
        <f t="shared" ca="1" si="36"/>
        <v>5</v>
      </c>
      <c r="N213" s="23">
        <f t="shared" ca="1" si="37"/>
        <v>9286.2000000000007</v>
      </c>
      <c r="O213" s="8">
        <f t="shared" ca="1" si="38"/>
        <v>46431</v>
      </c>
      <c r="P213" s="40" t="str">
        <f t="shared" ca="1" si="39"/>
        <v>SHIP REGION 6</v>
      </c>
    </row>
    <row r="214" spans="1:16" x14ac:dyDescent="0.35">
      <c r="A214" s="9">
        <f t="shared" si="40"/>
        <v>208</v>
      </c>
      <c r="B214" s="6">
        <f t="shared" si="40"/>
        <v>208</v>
      </c>
      <c r="C214" s="7" t="str">
        <f t="shared" ca="1" si="33"/>
        <v>CUSTID 133</v>
      </c>
      <c r="D214" s="7" t="str">
        <f ca="1">CONCATENATE(D$6," ",SUMIF('CUST AND PROD REFS'!$C$7:$C$206,'DATA GENERATOR'!$C214,'CUST AND PROD REFS'!D$7:D$206))</f>
        <v>CUSTTYPE 1</v>
      </c>
      <c r="E214" s="7" t="str">
        <f ca="1">CONCATENATE(E$6," ",SUMIF('CUST AND PROD REFS'!$C$7:$C$206,'DATA GENERATOR'!$C214,'CUST AND PROD REFS'!E$7:E$206))</f>
        <v>CUSTIND 5</v>
      </c>
      <c r="F214" s="7" t="str">
        <f ca="1">CONCATENATE(F$6," ",SUMIF('CUST AND PROD REFS'!$C$7:$C$206,'DATA GENERATOR'!$C214,'CUST AND PROD REFS'!F$7:F$206))</f>
        <v>REGION 8</v>
      </c>
      <c r="G214" s="6" t="str">
        <f t="shared" ca="1" si="34"/>
        <v>SALESMAN 3</v>
      </c>
      <c r="H214" s="6" t="str">
        <f t="shared" ca="1" si="35"/>
        <v>PRODID 9</v>
      </c>
      <c r="I214" s="6" t="str">
        <f ca="1">CONCATENATE(I$6," ",SUMIF('CUST AND PROD REFS'!$H$7:$H$26,'DATA GENERATOR'!$H214,'CUST AND PROD REFS'!I$7:I$26))</f>
        <v>PRODTYPE 2</v>
      </c>
      <c r="J214" s="6" t="str">
        <f ca="1">CONCATENATE(J$6," ",SUMIF('CUST AND PROD REFS'!$H$7:$H$26,'DATA GENERATOR'!$H214,'CUST AND PROD REFS'!J$7:J$26))</f>
        <v>PRODMKT 2</v>
      </c>
      <c r="K214" s="6">
        <f ca="1">SUMIF('CUST AND PROD REFS'!$H$7:$H$26,'DATA GENERATOR'!$H214,'CUST AND PROD REFS'!K$7:K$26)</f>
        <v>15689</v>
      </c>
      <c r="L214" s="6">
        <f ca="1">SUMIF('CUST AND PROD REFS'!$H$7:$H$26,'DATA GENERATOR'!$H214,'CUST AND PROD REFS'!L$7:L$26)</f>
        <v>10668.52</v>
      </c>
      <c r="M214" s="7">
        <f t="shared" ca="1" si="36"/>
        <v>8</v>
      </c>
      <c r="N214" s="23">
        <f t="shared" ca="1" si="37"/>
        <v>14120.1</v>
      </c>
      <c r="O214" s="8">
        <f t="shared" ca="1" si="38"/>
        <v>112960.8</v>
      </c>
      <c r="P214" s="40" t="str">
        <f t="shared" ca="1" si="39"/>
        <v>SHIP REGION 5</v>
      </c>
    </row>
    <row r="215" spans="1:16" x14ac:dyDescent="0.35">
      <c r="A215" s="9">
        <f t="shared" si="40"/>
        <v>209</v>
      </c>
      <c r="B215" s="6">
        <f t="shared" si="40"/>
        <v>209</v>
      </c>
      <c r="C215" s="7" t="str">
        <f t="shared" ca="1" si="33"/>
        <v>CUSTID 185</v>
      </c>
      <c r="D215" s="7" t="str">
        <f ca="1">CONCATENATE(D$6," ",SUMIF('CUST AND PROD REFS'!$C$7:$C$206,'DATA GENERATOR'!$C215,'CUST AND PROD REFS'!D$7:D$206))</f>
        <v>CUSTTYPE 3</v>
      </c>
      <c r="E215" s="7" t="str">
        <f ca="1">CONCATENATE(E$6," ",SUMIF('CUST AND PROD REFS'!$C$7:$C$206,'DATA GENERATOR'!$C215,'CUST AND PROD REFS'!E$7:E$206))</f>
        <v>CUSTIND 3</v>
      </c>
      <c r="F215" s="7" t="str">
        <f ca="1">CONCATENATE(F$6," ",SUMIF('CUST AND PROD REFS'!$C$7:$C$206,'DATA GENERATOR'!$C215,'CUST AND PROD REFS'!F$7:F$206))</f>
        <v>REGION 6</v>
      </c>
      <c r="G215" s="6" t="str">
        <f t="shared" ca="1" si="34"/>
        <v>SALESMAN 2</v>
      </c>
      <c r="H215" s="6" t="str">
        <f t="shared" ca="1" si="35"/>
        <v>PRODID 3</v>
      </c>
      <c r="I215" s="6" t="str">
        <f ca="1">CONCATENATE(I$6," ",SUMIF('CUST AND PROD REFS'!$H$7:$H$26,'DATA GENERATOR'!$H215,'CUST AND PROD REFS'!I$7:I$26))</f>
        <v>PRODTYPE 3</v>
      </c>
      <c r="J215" s="6" t="str">
        <f ca="1">CONCATENATE(J$6," ",SUMIF('CUST AND PROD REFS'!$H$7:$H$26,'DATA GENERATOR'!$H215,'CUST AND PROD REFS'!J$7:J$26))</f>
        <v>PRODMKT 6</v>
      </c>
      <c r="K215" s="6">
        <f ca="1">SUMIF('CUST AND PROD REFS'!$H$7:$H$26,'DATA GENERATOR'!$H215,'CUST AND PROD REFS'!K$7:K$26)</f>
        <v>18632</v>
      </c>
      <c r="L215" s="6">
        <f ca="1">SUMIF('CUST AND PROD REFS'!$H$7:$H$26,'DATA GENERATOR'!$H215,'CUST AND PROD REFS'!L$7:L$26)</f>
        <v>12110.8</v>
      </c>
      <c r="M215" s="7">
        <f t="shared" ca="1" si="36"/>
        <v>8</v>
      </c>
      <c r="N215" s="23">
        <f t="shared" ca="1" si="37"/>
        <v>17514.079999999998</v>
      </c>
      <c r="O215" s="8">
        <f t="shared" ca="1" si="38"/>
        <v>140112.63999999998</v>
      </c>
      <c r="P215" s="40" t="str">
        <f t="shared" ca="1" si="39"/>
        <v>SHIP REGION 8</v>
      </c>
    </row>
    <row r="216" spans="1:16" x14ac:dyDescent="0.35">
      <c r="A216" s="9">
        <f t="shared" si="40"/>
        <v>210</v>
      </c>
      <c r="B216" s="6">
        <f t="shared" si="40"/>
        <v>210</v>
      </c>
      <c r="C216" s="7" t="str">
        <f t="shared" ca="1" si="33"/>
        <v>CUSTID 87</v>
      </c>
      <c r="D216" s="7" t="str">
        <f ca="1">CONCATENATE(D$6," ",SUMIF('CUST AND PROD REFS'!$C$7:$C$206,'DATA GENERATOR'!$C216,'CUST AND PROD REFS'!D$7:D$206))</f>
        <v>CUSTTYPE 1</v>
      </c>
      <c r="E216" s="7" t="str">
        <f ca="1">CONCATENATE(E$6," ",SUMIF('CUST AND PROD REFS'!$C$7:$C$206,'DATA GENERATOR'!$C216,'CUST AND PROD REFS'!E$7:E$206))</f>
        <v>CUSTIND 2</v>
      </c>
      <c r="F216" s="7" t="str">
        <f ca="1">CONCATENATE(F$6," ",SUMIF('CUST AND PROD REFS'!$C$7:$C$206,'DATA GENERATOR'!$C216,'CUST AND PROD REFS'!F$7:F$206))</f>
        <v>REGION 3</v>
      </c>
      <c r="G216" s="6" t="str">
        <f t="shared" ca="1" si="34"/>
        <v>SALESMAN 3</v>
      </c>
      <c r="H216" s="6" t="str">
        <f t="shared" ca="1" si="35"/>
        <v>PRODID 14</v>
      </c>
      <c r="I216" s="6" t="str">
        <f ca="1">CONCATENATE(I$6," ",SUMIF('CUST AND PROD REFS'!$H$7:$H$26,'DATA GENERATOR'!$H216,'CUST AND PROD REFS'!I$7:I$26))</f>
        <v>PRODTYPE 2</v>
      </c>
      <c r="J216" s="6" t="str">
        <f ca="1">CONCATENATE(J$6," ",SUMIF('CUST AND PROD REFS'!$H$7:$H$26,'DATA GENERATOR'!$H216,'CUST AND PROD REFS'!J$7:J$26))</f>
        <v>PRODMKT 7</v>
      </c>
      <c r="K216" s="6">
        <f ca="1">SUMIF('CUST AND PROD REFS'!$H$7:$H$26,'DATA GENERATOR'!$H216,'CUST AND PROD REFS'!K$7:K$26)</f>
        <v>20943</v>
      </c>
      <c r="L216" s="6">
        <f ca="1">SUMIF('CUST AND PROD REFS'!$H$7:$H$26,'DATA GENERATOR'!$H216,'CUST AND PROD REFS'!L$7:L$26)</f>
        <v>12984.66</v>
      </c>
      <c r="M216" s="7">
        <f t="shared" ca="1" si="36"/>
        <v>8</v>
      </c>
      <c r="N216" s="23">
        <f t="shared" ca="1" si="37"/>
        <v>20105.28</v>
      </c>
      <c r="O216" s="8">
        <f t="shared" ca="1" si="38"/>
        <v>160842.23999999999</v>
      </c>
      <c r="P216" s="40" t="str">
        <f t="shared" ca="1" si="39"/>
        <v>SHIP REGION 3</v>
      </c>
    </row>
    <row r="217" spans="1:16" x14ac:dyDescent="0.35">
      <c r="A217" s="9">
        <f t="shared" ref="A217:B232" si="41">A216+1</f>
        <v>211</v>
      </c>
      <c r="B217" s="6">
        <f t="shared" si="41"/>
        <v>211</v>
      </c>
      <c r="C217" s="7" t="str">
        <f t="shared" ca="1" si="33"/>
        <v>CUSTID 45</v>
      </c>
      <c r="D217" s="7" t="str">
        <f ca="1">CONCATENATE(D$6," ",SUMIF('CUST AND PROD REFS'!$C$7:$C$206,'DATA GENERATOR'!$C217,'CUST AND PROD REFS'!D$7:D$206))</f>
        <v>CUSTTYPE 4</v>
      </c>
      <c r="E217" s="7" t="str">
        <f ca="1">CONCATENATE(E$6," ",SUMIF('CUST AND PROD REFS'!$C$7:$C$206,'DATA GENERATOR'!$C217,'CUST AND PROD REFS'!E$7:E$206))</f>
        <v>CUSTIND 4</v>
      </c>
      <c r="F217" s="7" t="str">
        <f ca="1">CONCATENATE(F$6," ",SUMIF('CUST AND PROD REFS'!$C$7:$C$206,'DATA GENERATOR'!$C217,'CUST AND PROD REFS'!F$7:F$206))</f>
        <v>REGION 7</v>
      </c>
      <c r="G217" s="6" t="str">
        <f t="shared" ca="1" si="34"/>
        <v>SALESMAN 2</v>
      </c>
      <c r="H217" s="6" t="str">
        <f t="shared" ca="1" si="35"/>
        <v>PRODID 2</v>
      </c>
      <c r="I217" s="6" t="str">
        <f ca="1">CONCATENATE(I$6," ",SUMIF('CUST AND PROD REFS'!$H$7:$H$26,'DATA GENERATOR'!$H217,'CUST AND PROD REFS'!I$7:I$26))</f>
        <v>PRODTYPE 4</v>
      </c>
      <c r="J217" s="6" t="str">
        <f ca="1">CONCATENATE(J$6," ",SUMIF('CUST AND PROD REFS'!$H$7:$H$26,'DATA GENERATOR'!$H217,'CUST AND PROD REFS'!J$7:J$26))</f>
        <v>PRODMKT 6</v>
      </c>
      <c r="K217" s="6">
        <f ca="1">SUMIF('CUST AND PROD REFS'!$H$7:$H$26,'DATA GENERATOR'!$H217,'CUST AND PROD REFS'!K$7:K$26)</f>
        <v>5283</v>
      </c>
      <c r="L217" s="6">
        <f ca="1">SUMIF('CUST AND PROD REFS'!$H$7:$H$26,'DATA GENERATOR'!$H217,'CUST AND PROD REFS'!L$7:L$26)</f>
        <v>3169.8</v>
      </c>
      <c r="M217" s="7">
        <f t="shared" ca="1" si="36"/>
        <v>7</v>
      </c>
      <c r="N217" s="23">
        <f t="shared" ca="1" si="37"/>
        <v>5124.51</v>
      </c>
      <c r="O217" s="8">
        <f t="shared" ca="1" si="38"/>
        <v>35871.57</v>
      </c>
      <c r="P217" s="40" t="str">
        <f t="shared" ca="1" si="39"/>
        <v>SHIP REGION 1</v>
      </c>
    </row>
    <row r="218" spans="1:16" x14ac:dyDescent="0.35">
      <c r="A218" s="9">
        <f t="shared" si="41"/>
        <v>212</v>
      </c>
      <c r="B218" s="6">
        <f t="shared" si="41"/>
        <v>212</v>
      </c>
      <c r="C218" s="7" t="str">
        <f t="shared" ca="1" si="33"/>
        <v>CUSTID 60</v>
      </c>
      <c r="D218" s="7" t="str">
        <f ca="1">CONCATENATE(D$6," ",SUMIF('CUST AND PROD REFS'!$C$7:$C$206,'DATA GENERATOR'!$C218,'CUST AND PROD REFS'!D$7:D$206))</f>
        <v>CUSTTYPE 1</v>
      </c>
      <c r="E218" s="7" t="str">
        <f ca="1">CONCATENATE(E$6," ",SUMIF('CUST AND PROD REFS'!$C$7:$C$206,'DATA GENERATOR'!$C218,'CUST AND PROD REFS'!E$7:E$206))</f>
        <v>CUSTIND 1</v>
      </c>
      <c r="F218" s="7" t="str">
        <f ca="1">CONCATENATE(F$6," ",SUMIF('CUST AND PROD REFS'!$C$7:$C$206,'DATA GENERATOR'!$C218,'CUST AND PROD REFS'!F$7:F$206))</f>
        <v>REGION 8</v>
      </c>
      <c r="G218" s="6" t="str">
        <f t="shared" ca="1" si="34"/>
        <v>SALESMAN 2</v>
      </c>
      <c r="H218" s="6" t="str">
        <f t="shared" ca="1" si="35"/>
        <v>PRODID 4</v>
      </c>
      <c r="I218" s="6" t="str">
        <f ca="1">CONCATENATE(I$6," ",SUMIF('CUST AND PROD REFS'!$H$7:$H$26,'DATA GENERATOR'!$H218,'CUST AND PROD REFS'!I$7:I$26))</f>
        <v>PRODTYPE 2</v>
      </c>
      <c r="J218" s="6" t="str">
        <f ca="1">CONCATENATE(J$6," ",SUMIF('CUST AND PROD REFS'!$H$7:$H$26,'DATA GENERATOR'!$H218,'CUST AND PROD REFS'!J$7:J$26))</f>
        <v>PRODMKT 4</v>
      </c>
      <c r="K218" s="6">
        <f ca="1">SUMIF('CUST AND PROD REFS'!$H$7:$H$26,'DATA GENERATOR'!$H218,'CUST AND PROD REFS'!K$7:K$26)</f>
        <v>6175</v>
      </c>
      <c r="L218" s="6">
        <f ca="1">SUMIF('CUST AND PROD REFS'!$H$7:$H$26,'DATA GENERATOR'!$H218,'CUST AND PROD REFS'!L$7:L$26)</f>
        <v>3828.5</v>
      </c>
      <c r="M218" s="7">
        <f t="shared" ca="1" si="36"/>
        <v>2</v>
      </c>
      <c r="N218" s="23">
        <f t="shared" ca="1" si="37"/>
        <v>5495.75</v>
      </c>
      <c r="O218" s="8">
        <f t="shared" ca="1" si="38"/>
        <v>10991.5</v>
      </c>
      <c r="P218" s="40" t="str">
        <f t="shared" ca="1" si="39"/>
        <v>SHIP REGION 2</v>
      </c>
    </row>
    <row r="219" spans="1:16" x14ac:dyDescent="0.35">
      <c r="A219" s="9">
        <f t="shared" si="41"/>
        <v>213</v>
      </c>
      <c r="B219" s="6">
        <f t="shared" si="41"/>
        <v>213</v>
      </c>
      <c r="C219" s="7" t="str">
        <f t="shared" ca="1" si="33"/>
        <v>CUSTID 191</v>
      </c>
      <c r="D219" s="7" t="str">
        <f ca="1">CONCATENATE(D$6," ",SUMIF('CUST AND PROD REFS'!$C$7:$C$206,'DATA GENERATOR'!$C219,'CUST AND PROD REFS'!D$7:D$206))</f>
        <v>CUSTTYPE 5</v>
      </c>
      <c r="E219" s="7" t="str">
        <f ca="1">CONCATENATE(E$6," ",SUMIF('CUST AND PROD REFS'!$C$7:$C$206,'DATA GENERATOR'!$C219,'CUST AND PROD REFS'!E$7:E$206))</f>
        <v>CUSTIND 1</v>
      </c>
      <c r="F219" s="7" t="str">
        <f ca="1">CONCATENATE(F$6," ",SUMIF('CUST AND PROD REFS'!$C$7:$C$206,'DATA GENERATOR'!$C219,'CUST AND PROD REFS'!F$7:F$206))</f>
        <v>REGION 2</v>
      </c>
      <c r="G219" s="6" t="str">
        <f t="shared" ca="1" si="34"/>
        <v>SALESMAN 2</v>
      </c>
      <c r="H219" s="6" t="str">
        <f t="shared" ca="1" si="35"/>
        <v>PRODID 16</v>
      </c>
      <c r="I219" s="6" t="str">
        <f ca="1">CONCATENATE(I$6," ",SUMIF('CUST AND PROD REFS'!$H$7:$H$26,'DATA GENERATOR'!$H219,'CUST AND PROD REFS'!I$7:I$26))</f>
        <v>PRODTYPE 4</v>
      </c>
      <c r="J219" s="6" t="str">
        <f ca="1">CONCATENATE(J$6," ",SUMIF('CUST AND PROD REFS'!$H$7:$H$26,'DATA GENERATOR'!$H219,'CUST AND PROD REFS'!J$7:J$26))</f>
        <v>PRODMKT 6</v>
      </c>
      <c r="K219" s="6">
        <f ca="1">SUMIF('CUST AND PROD REFS'!$H$7:$H$26,'DATA GENERATOR'!$H219,'CUST AND PROD REFS'!K$7:K$26)</f>
        <v>13342</v>
      </c>
      <c r="L219" s="6">
        <f ca="1">SUMIF('CUST AND PROD REFS'!$H$7:$H$26,'DATA GENERATOR'!$H219,'CUST AND PROD REFS'!L$7:L$26)</f>
        <v>7738.36</v>
      </c>
      <c r="M219" s="7">
        <f t="shared" ca="1" si="36"/>
        <v>7</v>
      </c>
      <c r="N219" s="23">
        <f t="shared" ca="1" si="37"/>
        <v>12941.74</v>
      </c>
      <c r="O219" s="8">
        <f t="shared" ca="1" si="38"/>
        <v>90592.18</v>
      </c>
      <c r="P219" s="40" t="str">
        <f t="shared" ca="1" si="39"/>
        <v>SHIP REGION 3</v>
      </c>
    </row>
    <row r="220" spans="1:16" x14ac:dyDescent="0.35">
      <c r="A220" s="9">
        <f t="shared" si="41"/>
        <v>214</v>
      </c>
      <c r="B220" s="6">
        <f t="shared" si="41"/>
        <v>214</v>
      </c>
      <c r="C220" s="7" t="str">
        <f t="shared" ca="1" si="33"/>
        <v>CUSTID 3</v>
      </c>
      <c r="D220" s="7" t="str">
        <f ca="1">CONCATENATE(D$6," ",SUMIF('CUST AND PROD REFS'!$C$7:$C$206,'DATA GENERATOR'!$C220,'CUST AND PROD REFS'!D$7:D$206))</f>
        <v>CUSTTYPE 2</v>
      </c>
      <c r="E220" s="7" t="str">
        <f ca="1">CONCATENATE(E$6," ",SUMIF('CUST AND PROD REFS'!$C$7:$C$206,'DATA GENERATOR'!$C220,'CUST AND PROD REFS'!E$7:E$206))</f>
        <v>CUSTIND 2</v>
      </c>
      <c r="F220" s="7" t="str">
        <f ca="1">CONCATENATE(F$6," ",SUMIF('CUST AND PROD REFS'!$C$7:$C$206,'DATA GENERATOR'!$C220,'CUST AND PROD REFS'!F$7:F$206))</f>
        <v>REGION 2</v>
      </c>
      <c r="G220" s="6" t="str">
        <f t="shared" ca="1" si="34"/>
        <v>SALESMAN 1</v>
      </c>
      <c r="H220" s="6" t="str">
        <f t="shared" ca="1" si="35"/>
        <v>PRODID 5</v>
      </c>
      <c r="I220" s="6" t="str">
        <f ca="1">CONCATENATE(I$6," ",SUMIF('CUST AND PROD REFS'!$H$7:$H$26,'DATA GENERATOR'!$H220,'CUST AND PROD REFS'!I$7:I$26))</f>
        <v>PRODTYPE 3</v>
      </c>
      <c r="J220" s="6" t="str">
        <f ca="1">CONCATENATE(J$6," ",SUMIF('CUST AND PROD REFS'!$H$7:$H$26,'DATA GENERATOR'!$H220,'CUST AND PROD REFS'!J$7:J$26))</f>
        <v>PRODMKT 3</v>
      </c>
      <c r="K220" s="6">
        <f ca="1">SUMIF('CUST AND PROD REFS'!$H$7:$H$26,'DATA GENERATOR'!$H220,'CUST AND PROD REFS'!K$7:K$26)</f>
        <v>21215</v>
      </c>
      <c r="L220" s="6">
        <f ca="1">SUMIF('CUST AND PROD REFS'!$H$7:$H$26,'DATA GENERATOR'!$H220,'CUST AND PROD REFS'!L$7:L$26)</f>
        <v>14001.9</v>
      </c>
      <c r="M220" s="7">
        <f t="shared" ca="1" si="36"/>
        <v>2</v>
      </c>
      <c r="N220" s="23">
        <f t="shared" ca="1" si="37"/>
        <v>18457.05</v>
      </c>
      <c r="O220" s="8">
        <f t="shared" ca="1" si="38"/>
        <v>36914.1</v>
      </c>
      <c r="P220" s="40" t="str">
        <f t="shared" ca="1" si="39"/>
        <v>SHIP REGION 4</v>
      </c>
    </row>
    <row r="221" spans="1:16" x14ac:dyDescent="0.35">
      <c r="A221" s="9">
        <f t="shared" si="41"/>
        <v>215</v>
      </c>
      <c r="B221" s="6">
        <f t="shared" si="41"/>
        <v>215</v>
      </c>
      <c r="C221" s="7" t="str">
        <f t="shared" ca="1" si="33"/>
        <v>CUSTID 189</v>
      </c>
      <c r="D221" s="7" t="str">
        <f ca="1">CONCATENATE(D$6," ",SUMIF('CUST AND PROD REFS'!$C$7:$C$206,'DATA GENERATOR'!$C221,'CUST AND PROD REFS'!D$7:D$206))</f>
        <v>CUSTTYPE 3</v>
      </c>
      <c r="E221" s="7" t="str">
        <f ca="1">CONCATENATE(E$6," ",SUMIF('CUST AND PROD REFS'!$C$7:$C$206,'DATA GENERATOR'!$C221,'CUST AND PROD REFS'!E$7:E$206))</f>
        <v>CUSTIND 5</v>
      </c>
      <c r="F221" s="7" t="str">
        <f ca="1">CONCATENATE(F$6," ",SUMIF('CUST AND PROD REFS'!$C$7:$C$206,'DATA GENERATOR'!$C221,'CUST AND PROD REFS'!F$7:F$206))</f>
        <v>REGION 2</v>
      </c>
      <c r="G221" s="6" t="str">
        <f t="shared" ca="1" si="34"/>
        <v>SALESMAN 3</v>
      </c>
      <c r="H221" s="6" t="str">
        <f t="shared" ca="1" si="35"/>
        <v>PRODID 7</v>
      </c>
      <c r="I221" s="6" t="str">
        <f ca="1">CONCATENATE(I$6," ",SUMIF('CUST AND PROD REFS'!$H$7:$H$26,'DATA GENERATOR'!$H221,'CUST AND PROD REFS'!I$7:I$26))</f>
        <v>PRODTYPE 4</v>
      </c>
      <c r="J221" s="6" t="str">
        <f ca="1">CONCATENATE(J$6," ",SUMIF('CUST AND PROD REFS'!$H$7:$H$26,'DATA GENERATOR'!$H221,'CUST AND PROD REFS'!J$7:J$26))</f>
        <v>PRODMKT 2</v>
      </c>
      <c r="K221" s="6">
        <f ca="1">SUMIF('CUST AND PROD REFS'!$H$7:$H$26,'DATA GENERATOR'!$H221,'CUST AND PROD REFS'!K$7:K$26)</f>
        <v>19973</v>
      </c>
      <c r="L221" s="6">
        <f ca="1">SUMIF('CUST AND PROD REFS'!$H$7:$H$26,'DATA GENERATOR'!$H221,'CUST AND PROD REFS'!L$7:L$26)</f>
        <v>10985.15</v>
      </c>
      <c r="M221" s="7">
        <f t="shared" ca="1" si="36"/>
        <v>6</v>
      </c>
      <c r="N221" s="23">
        <f t="shared" ca="1" si="37"/>
        <v>19373.809999999998</v>
      </c>
      <c r="O221" s="8">
        <f t="shared" ca="1" si="38"/>
        <v>116242.85999999999</v>
      </c>
      <c r="P221" s="40" t="str">
        <f t="shared" ca="1" si="39"/>
        <v>SHIP REGION 1</v>
      </c>
    </row>
    <row r="222" spans="1:16" x14ac:dyDescent="0.35">
      <c r="A222" s="9">
        <f t="shared" si="41"/>
        <v>216</v>
      </c>
      <c r="B222" s="6">
        <f t="shared" si="41"/>
        <v>216</v>
      </c>
      <c r="C222" s="7" t="str">
        <f t="shared" ca="1" si="33"/>
        <v>CUSTID 56</v>
      </c>
      <c r="D222" s="7" t="str">
        <f ca="1">CONCATENATE(D$6," ",SUMIF('CUST AND PROD REFS'!$C$7:$C$206,'DATA GENERATOR'!$C222,'CUST AND PROD REFS'!D$7:D$206))</f>
        <v>CUSTTYPE 5</v>
      </c>
      <c r="E222" s="7" t="str">
        <f ca="1">CONCATENATE(E$6," ",SUMIF('CUST AND PROD REFS'!$C$7:$C$206,'DATA GENERATOR'!$C222,'CUST AND PROD REFS'!E$7:E$206))</f>
        <v>CUSTIND 4</v>
      </c>
      <c r="F222" s="7" t="str">
        <f ca="1">CONCATENATE(F$6," ",SUMIF('CUST AND PROD REFS'!$C$7:$C$206,'DATA GENERATOR'!$C222,'CUST AND PROD REFS'!F$7:F$206))</f>
        <v>REGION 3</v>
      </c>
      <c r="G222" s="6" t="str">
        <f t="shared" ca="1" si="34"/>
        <v>SALESMAN 1</v>
      </c>
      <c r="H222" s="6" t="str">
        <f t="shared" ca="1" si="35"/>
        <v>PRODID 2</v>
      </c>
      <c r="I222" s="6" t="str">
        <f ca="1">CONCATENATE(I$6," ",SUMIF('CUST AND PROD REFS'!$H$7:$H$26,'DATA GENERATOR'!$H222,'CUST AND PROD REFS'!I$7:I$26))</f>
        <v>PRODTYPE 4</v>
      </c>
      <c r="J222" s="6" t="str">
        <f ca="1">CONCATENATE(J$6," ",SUMIF('CUST AND PROD REFS'!$H$7:$H$26,'DATA GENERATOR'!$H222,'CUST AND PROD REFS'!J$7:J$26))</f>
        <v>PRODMKT 6</v>
      </c>
      <c r="K222" s="6">
        <f ca="1">SUMIF('CUST AND PROD REFS'!$H$7:$H$26,'DATA GENERATOR'!$H222,'CUST AND PROD REFS'!K$7:K$26)</f>
        <v>5283</v>
      </c>
      <c r="L222" s="6">
        <f ca="1">SUMIF('CUST AND PROD REFS'!$H$7:$H$26,'DATA GENERATOR'!$H222,'CUST AND PROD REFS'!L$7:L$26)</f>
        <v>3169.8</v>
      </c>
      <c r="M222" s="7">
        <f t="shared" ca="1" si="36"/>
        <v>4</v>
      </c>
      <c r="N222" s="23">
        <f t="shared" ca="1" si="37"/>
        <v>4490.55</v>
      </c>
      <c r="O222" s="8">
        <f t="shared" ca="1" si="38"/>
        <v>17962.2</v>
      </c>
      <c r="P222" s="40" t="str">
        <f t="shared" ca="1" si="39"/>
        <v>SHIP REGION 3</v>
      </c>
    </row>
    <row r="223" spans="1:16" x14ac:dyDescent="0.35">
      <c r="A223" s="9">
        <f t="shared" si="41"/>
        <v>217</v>
      </c>
      <c r="B223" s="6">
        <f t="shared" si="41"/>
        <v>217</v>
      </c>
      <c r="C223" s="7" t="str">
        <f t="shared" ca="1" si="33"/>
        <v>CUSTID 147</v>
      </c>
      <c r="D223" s="7" t="str">
        <f ca="1">CONCATENATE(D$6," ",SUMIF('CUST AND PROD REFS'!$C$7:$C$206,'DATA GENERATOR'!$C223,'CUST AND PROD REFS'!D$7:D$206))</f>
        <v>CUSTTYPE 1</v>
      </c>
      <c r="E223" s="7" t="str">
        <f ca="1">CONCATENATE(E$6," ",SUMIF('CUST AND PROD REFS'!$C$7:$C$206,'DATA GENERATOR'!$C223,'CUST AND PROD REFS'!E$7:E$206))</f>
        <v>CUSTIND 1</v>
      </c>
      <c r="F223" s="7" t="str">
        <f ca="1">CONCATENATE(F$6," ",SUMIF('CUST AND PROD REFS'!$C$7:$C$206,'DATA GENERATOR'!$C223,'CUST AND PROD REFS'!F$7:F$206))</f>
        <v>REGION 7</v>
      </c>
      <c r="G223" s="6" t="str">
        <f t="shared" ca="1" si="34"/>
        <v>SALESMAN 1</v>
      </c>
      <c r="H223" s="6" t="str">
        <f t="shared" ca="1" si="35"/>
        <v>PRODID 9</v>
      </c>
      <c r="I223" s="6" t="str">
        <f ca="1">CONCATENATE(I$6," ",SUMIF('CUST AND PROD REFS'!$H$7:$H$26,'DATA GENERATOR'!$H223,'CUST AND PROD REFS'!I$7:I$26))</f>
        <v>PRODTYPE 2</v>
      </c>
      <c r="J223" s="6" t="str">
        <f ca="1">CONCATENATE(J$6," ",SUMIF('CUST AND PROD REFS'!$H$7:$H$26,'DATA GENERATOR'!$H223,'CUST AND PROD REFS'!J$7:J$26))</f>
        <v>PRODMKT 2</v>
      </c>
      <c r="K223" s="6">
        <f ca="1">SUMIF('CUST AND PROD REFS'!$H$7:$H$26,'DATA GENERATOR'!$H223,'CUST AND PROD REFS'!K$7:K$26)</f>
        <v>15689</v>
      </c>
      <c r="L223" s="6">
        <f ca="1">SUMIF('CUST AND PROD REFS'!$H$7:$H$26,'DATA GENERATOR'!$H223,'CUST AND PROD REFS'!L$7:L$26)</f>
        <v>10668.52</v>
      </c>
      <c r="M223" s="7">
        <f t="shared" ca="1" si="36"/>
        <v>5</v>
      </c>
      <c r="N223" s="23">
        <f t="shared" ca="1" si="37"/>
        <v>13492.539999999999</v>
      </c>
      <c r="O223" s="8">
        <f t="shared" ca="1" si="38"/>
        <v>67462.7</v>
      </c>
      <c r="P223" s="40" t="str">
        <f t="shared" ca="1" si="39"/>
        <v>SHIP REGION 1</v>
      </c>
    </row>
    <row r="224" spans="1:16" x14ac:dyDescent="0.35">
      <c r="A224" s="9">
        <f t="shared" si="41"/>
        <v>218</v>
      </c>
      <c r="B224" s="6">
        <f t="shared" si="41"/>
        <v>218</v>
      </c>
      <c r="C224" s="7" t="str">
        <f t="shared" ca="1" si="33"/>
        <v>CUSTID 5</v>
      </c>
      <c r="D224" s="7" t="str">
        <f ca="1">CONCATENATE(D$6," ",SUMIF('CUST AND PROD REFS'!$C$7:$C$206,'DATA GENERATOR'!$C224,'CUST AND PROD REFS'!D$7:D$206))</f>
        <v>CUSTTYPE 4</v>
      </c>
      <c r="E224" s="7" t="str">
        <f ca="1">CONCATENATE(E$6," ",SUMIF('CUST AND PROD REFS'!$C$7:$C$206,'DATA GENERATOR'!$C224,'CUST AND PROD REFS'!E$7:E$206))</f>
        <v>CUSTIND 1</v>
      </c>
      <c r="F224" s="7" t="str">
        <f ca="1">CONCATENATE(F$6," ",SUMIF('CUST AND PROD REFS'!$C$7:$C$206,'DATA GENERATOR'!$C224,'CUST AND PROD REFS'!F$7:F$206))</f>
        <v>REGION 1</v>
      </c>
      <c r="G224" s="6" t="str">
        <f t="shared" ca="1" si="34"/>
        <v>SALESMAN 1</v>
      </c>
      <c r="H224" s="6" t="str">
        <f t="shared" ca="1" si="35"/>
        <v>PRODID 3</v>
      </c>
      <c r="I224" s="6" t="str">
        <f ca="1">CONCATENATE(I$6," ",SUMIF('CUST AND PROD REFS'!$H$7:$H$26,'DATA GENERATOR'!$H224,'CUST AND PROD REFS'!I$7:I$26))</f>
        <v>PRODTYPE 3</v>
      </c>
      <c r="J224" s="6" t="str">
        <f ca="1">CONCATENATE(J$6," ",SUMIF('CUST AND PROD REFS'!$H$7:$H$26,'DATA GENERATOR'!$H224,'CUST AND PROD REFS'!J$7:J$26))</f>
        <v>PRODMKT 6</v>
      </c>
      <c r="K224" s="6">
        <f ca="1">SUMIF('CUST AND PROD REFS'!$H$7:$H$26,'DATA GENERATOR'!$H224,'CUST AND PROD REFS'!K$7:K$26)</f>
        <v>18632</v>
      </c>
      <c r="L224" s="6">
        <f ca="1">SUMIF('CUST AND PROD REFS'!$H$7:$H$26,'DATA GENERATOR'!$H224,'CUST AND PROD REFS'!L$7:L$26)</f>
        <v>12110.8</v>
      </c>
      <c r="M224" s="7">
        <f t="shared" ca="1" si="36"/>
        <v>1</v>
      </c>
      <c r="N224" s="23">
        <f t="shared" ca="1" si="37"/>
        <v>17141.440000000002</v>
      </c>
      <c r="O224" s="8">
        <f t="shared" ca="1" si="38"/>
        <v>17141.440000000002</v>
      </c>
      <c r="P224" s="40" t="str">
        <f t="shared" ca="1" si="39"/>
        <v>SHIP REGION 1</v>
      </c>
    </row>
    <row r="225" spans="1:16" x14ac:dyDescent="0.35">
      <c r="A225" s="9">
        <f t="shared" si="41"/>
        <v>219</v>
      </c>
      <c r="B225" s="6">
        <f t="shared" si="41"/>
        <v>219</v>
      </c>
      <c r="C225" s="7" t="str">
        <f t="shared" ca="1" si="33"/>
        <v>CUSTID 187</v>
      </c>
      <c r="D225" s="7" t="str">
        <f ca="1">CONCATENATE(D$6," ",SUMIF('CUST AND PROD REFS'!$C$7:$C$206,'DATA GENERATOR'!$C225,'CUST AND PROD REFS'!D$7:D$206))</f>
        <v>CUSTTYPE 4</v>
      </c>
      <c r="E225" s="7" t="str">
        <f ca="1">CONCATENATE(E$6," ",SUMIF('CUST AND PROD REFS'!$C$7:$C$206,'DATA GENERATOR'!$C225,'CUST AND PROD REFS'!E$7:E$206))</f>
        <v>CUSTIND 1</v>
      </c>
      <c r="F225" s="7" t="str">
        <f ca="1">CONCATENATE(F$6," ",SUMIF('CUST AND PROD REFS'!$C$7:$C$206,'DATA GENERATOR'!$C225,'CUST AND PROD REFS'!F$7:F$206))</f>
        <v>REGION 2</v>
      </c>
      <c r="G225" s="6" t="str">
        <f t="shared" ca="1" si="34"/>
        <v>SALESMAN 2</v>
      </c>
      <c r="H225" s="6" t="str">
        <f t="shared" ca="1" si="35"/>
        <v>PRODID 3</v>
      </c>
      <c r="I225" s="6" t="str">
        <f ca="1">CONCATENATE(I$6," ",SUMIF('CUST AND PROD REFS'!$H$7:$H$26,'DATA GENERATOR'!$H225,'CUST AND PROD REFS'!I$7:I$26))</f>
        <v>PRODTYPE 3</v>
      </c>
      <c r="J225" s="6" t="str">
        <f ca="1">CONCATENATE(J$6," ",SUMIF('CUST AND PROD REFS'!$H$7:$H$26,'DATA GENERATOR'!$H225,'CUST AND PROD REFS'!J$7:J$26))</f>
        <v>PRODMKT 6</v>
      </c>
      <c r="K225" s="6">
        <f ca="1">SUMIF('CUST AND PROD REFS'!$H$7:$H$26,'DATA GENERATOR'!$H225,'CUST AND PROD REFS'!K$7:K$26)</f>
        <v>18632</v>
      </c>
      <c r="L225" s="6">
        <f ca="1">SUMIF('CUST AND PROD REFS'!$H$7:$H$26,'DATA GENERATOR'!$H225,'CUST AND PROD REFS'!L$7:L$26)</f>
        <v>12110.8</v>
      </c>
      <c r="M225" s="7">
        <f t="shared" ca="1" si="36"/>
        <v>6</v>
      </c>
      <c r="N225" s="23">
        <f t="shared" ca="1" si="37"/>
        <v>16955.12</v>
      </c>
      <c r="O225" s="8">
        <f t="shared" ca="1" si="38"/>
        <v>101730.72</v>
      </c>
      <c r="P225" s="40" t="str">
        <f t="shared" ca="1" si="39"/>
        <v>SHIP REGION 4</v>
      </c>
    </row>
    <row r="226" spans="1:16" x14ac:dyDescent="0.35">
      <c r="A226" s="9">
        <f t="shared" si="41"/>
        <v>220</v>
      </c>
      <c r="B226" s="6">
        <f t="shared" si="41"/>
        <v>220</v>
      </c>
      <c r="C226" s="7" t="str">
        <f t="shared" ca="1" si="33"/>
        <v>CUSTID 127</v>
      </c>
      <c r="D226" s="7" t="str">
        <f ca="1">CONCATENATE(D$6," ",SUMIF('CUST AND PROD REFS'!$C$7:$C$206,'DATA GENERATOR'!$C226,'CUST AND PROD REFS'!D$7:D$206))</f>
        <v>CUSTTYPE 1</v>
      </c>
      <c r="E226" s="7" t="str">
        <f ca="1">CONCATENATE(E$6," ",SUMIF('CUST AND PROD REFS'!$C$7:$C$206,'DATA GENERATOR'!$C226,'CUST AND PROD REFS'!E$7:E$206))</f>
        <v>CUSTIND 1</v>
      </c>
      <c r="F226" s="7" t="str">
        <f ca="1">CONCATENATE(F$6," ",SUMIF('CUST AND PROD REFS'!$C$7:$C$206,'DATA GENERATOR'!$C226,'CUST AND PROD REFS'!F$7:F$206))</f>
        <v>REGION 7</v>
      </c>
      <c r="G226" s="6" t="str">
        <f t="shared" ca="1" si="34"/>
        <v>SALESMAN 4</v>
      </c>
      <c r="H226" s="6" t="str">
        <f t="shared" ca="1" si="35"/>
        <v>PRODID 16</v>
      </c>
      <c r="I226" s="6" t="str">
        <f ca="1">CONCATENATE(I$6," ",SUMIF('CUST AND PROD REFS'!$H$7:$H$26,'DATA GENERATOR'!$H226,'CUST AND PROD REFS'!I$7:I$26))</f>
        <v>PRODTYPE 4</v>
      </c>
      <c r="J226" s="6" t="str">
        <f ca="1">CONCATENATE(J$6," ",SUMIF('CUST AND PROD REFS'!$H$7:$H$26,'DATA GENERATOR'!$H226,'CUST AND PROD REFS'!J$7:J$26))</f>
        <v>PRODMKT 6</v>
      </c>
      <c r="K226" s="6">
        <f ca="1">SUMIF('CUST AND PROD REFS'!$H$7:$H$26,'DATA GENERATOR'!$H226,'CUST AND PROD REFS'!K$7:K$26)</f>
        <v>13342</v>
      </c>
      <c r="L226" s="6">
        <f ca="1">SUMIF('CUST AND PROD REFS'!$H$7:$H$26,'DATA GENERATOR'!$H226,'CUST AND PROD REFS'!L$7:L$26)</f>
        <v>7738.36</v>
      </c>
      <c r="M226" s="7">
        <f t="shared" ca="1" si="36"/>
        <v>5</v>
      </c>
      <c r="N226" s="23">
        <f t="shared" ca="1" si="37"/>
        <v>11474.119999999999</v>
      </c>
      <c r="O226" s="8">
        <f t="shared" ca="1" si="38"/>
        <v>57370.599999999991</v>
      </c>
      <c r="P226" s="40" t="str">
        <f t="shared" ca="1" si="39"/>
        <v>SHIP REGION 6</v>
      </c>
    </row>
    <row r="227" spans="1:16" x14ac:dyDescent="0.35">
      <c r="A227" s="9">
        <f t="shared" si="41"/>
        <v>221</v>
      </c>
      <c r="B227" s="6">
        <f t="shared" si="41"/>
        <v>221</v>
      </c>
      <c r="C227" s="7" t="str">
        <f t="shared" ca="1" si="33"/>
        <v>CUSTID 179</v>
      </c>
      <c r="D227" s="7" t="str">
        <f ca="1">CONCATENATE(D$6," ",SUMIF('CUST AND PROD REFS'!$C$7:$C$206,'DATA GENERATOR'!$C227,'CUST AND PROD REFS'!D$7:D$206))</f>
        <v>CUSTTYPE 3</v>
      </c>
      <c r="E227" s="7" t="str">
        <f ca="1">CONCATENATE(E$6," ",SUMIF('CUST AND PROD REFS'!$C$7:$C$206,'DATA GENERATOR'!$C227,'CUST AND PROD REFS'!E$7:E$206))</f>
        <v>CUSTIND 1</v>
      </c>
      <c r="F227" s="7" t="str">
        <f ca="1">CONCATENATE(F$6," ",SUMIF('CUST AND PROD REFS'!$C$7:$C$206,'DATA GENERATOR'!$C227,'CUST AND PROD REFS'!F$7:F$206))</f>
        <v>REGION 5</v>
      </c>
      <c r="G227" s="6" t="str">
        <f t="shared" ca="1" si="34"/>
        <v>SALESMAN 1</v>
      </c>
      <c r="H227" s="6" t="str">
        <f t="shared" ca="1" si="35"/>
        <v>PRODID 11</v>
      </c>
      <c r="I227" s="6" t="str">
        <f ca="1">CONCATENATE(I$6," ",SUMIF('CUST AND PROD REFS'!$H$7:$H$26,'DATA GENERATOR'!$H227,'CUST AND PROD REFS'!I$7:I$26))</f>
        <v>PRODTYPE 1</v>
      </c>
      <c r="J227" s="6" t="str">
        <f ca="1">CONCATENATE(J$6," ",SUMIF('CUST AND PROD REFS'!$H$7:$H$26,'DATA GENERATOR'!$H227,'CUST AND PROD REFS'!J$7:J$26))</f>
        <v>PRODMKT 5</v>
      </c>
      <c r="K227" s="6">
        <f ca="1">SUMIF('CUST AND PROD REFS'!$H$7:$H$26,'DATA GENERATOR'!$H227,'CUST AND PROD REFS'!K$7:K$26)</f>
        <v>10318</v>
      </c>
      <c r="L227" s="6">
        <f ca="1">SUMIF('CUST AND PROD REFS'!$H$7:$H$26,'DATA GENERATOR'!$H227,'CUST AND PROD REFS'!L$7:L$26)</f>
        <v>6913.06</v>
      </c>
      <c r="M227" s="7">
        <f t="shared" ca="1" si="36"/>
        <v>8</v>
      </c>
      <c r="N227" s="23">
        <f t="shared" ca="1" si="37"/>
        <v>10008.459999999999</v>
      </c>
      <c r="O227" s="8">
        <f t="shared" ca="1" si="38"/>
        <v>80067.679999999993</v>
      </c>
      <c r="P227" s="40" t="str">
        <f t="shared" ca="1" si="39"/>
        <v>SHIP REGION 5</v>
      </c>
    </row>
    <row r="228" spans="1:16" x14ac:dyDescent="0.35">
      <c r="A228" s="9">
        <f t="shared" si="41"/>
        <v>222</v>
      </c>
      <c r="B228" s="6">
        <f t="shared" si="41"/>
        <v>222</v>
      </c>
      <c r="C228" s="7" t="str">
        <f t="shared" ca="1" si="33"/>
        <v>CUSTID 6</v>
      </c>
      <c r="D228" s="7" t="str">
        <f ca="1">CONCATENATE(D$6," ",SUMIF('CUST AND PROD REFS'!$C$7:$C$206,'DATA GENERATOR'!$C228,'CUST AND PROD REFS'!D$7:D$206))</f>
        <v>CUSTTYPE 3</v>
      </c>
      <c r="E228" s="7" t="str">
        <f ca="1">CONCATENATE(E$6," ",SUMIF('CUST AND PROD REFS'!$C$7:$C$206,'DATA GENERATOR'!$C228,'CUST AND PROD REFS'!E$7:E$206))</f>
        <v>CUSTIND 5</v>
      </c>
      <c r="F228" s="7" t="str">
        <f ca="1">CONCATENATE(F$6," ",SUMIF('CUST AND PROD REFS'!$C$7:$C$206,'DATA GENERATOR'!$C228,'CUST AND PROD REFS'!F$7:F$206))</f>
        <v>REGION 3</v>
      </c>
      <c r="G228" s="6" t="str">
        <f t="shared" ca="1" si="34"/>
        <v>SALESMAN 4</v>
      </c>
      <c r="H228" s="6" t="str">
        <f t="shared" ca="1" si="35"/>
        <v>PRODID 19</v>
      </c>
      <c r="I228" s="6" t="str">
        <f ca="1">CONCATENATE(I$6," ",SUMIF('CUST AND PROD REFS'!$H$7:$H$26,'DATA GENERATOR'!$H228,'CUST AND PROD REFS'!I$7:I$26))</f>
        <v>PRODTYPE 2</v>
      </c>
      <c r="J228" s="6" t="str">
        <f ca="1">CONCATENATE(J$6," ",SUMIF('CUST AND PROD REFS'!$H$7:$H$26,'DATA GENERATOR'!$H228,'CUST AND PROD REFS'!J$7:J$26))</f>
        <v>PRODMKT 4</v>
      </c>
      <c r="K228" s="6">
        <f ca="1">SUMIF('CUST AND PROD REFS'!$H$7:$H$26,'DATA GENERATOR'!$H228,'CUST AND PROD REFS'!K$7:K$26)</f>
        <v>4862</v>
      </c>
      <c r="L228" s="6">
        <f ca="1">SUMIF('CUST AND PROD REFS'!$H$7:$H$26,'DATA GENERATOR'!$H228,'CUST AND PROD REFS'!L$7:L$26)</f>
        <v>3306.16</v>
      </c>
      <c r="M228" s="7">
        <f t="shared" ca="1" si="36"/>
        <v>9</v>
      </c>
      <c r="N228" s="23">
        <f t="shared" ca="1" si="37"/>
        <v>4764.76</v>
      </c>
      <c r="O228" s="8">
        <f t="shared" ca="1" si="38"/>
        <v>42882.840000000004</v>
      </c>
      <c r="P228" s="40" t="str">
        <f t="shared" ca="1" si="39"/>
        <v>SHIP REGION 7</v>
      </c>
    </row>
    <row r="229" spans="1:16" x14ac:dyDescent="0.35">
      <c r="A229" s="9">
        <f t="shared" si="41"/>
        <v>223</v>
      </c>
      <c r="B229" s="6">
        <f t="shared" si="41"/>
        <v>223</v>
      </c>
      <c r="C229" s="7" t="str">
        <f t="shared" ca="1" si="33"/>
        <v>CUSTID 25</v>
      </c>
      <c r="D229" s="7" t="str">
        <f ca="1">CONCATENATE(D$6," ",SUMIF('CUST AND PROD REFS'!$C$7:$C$206,'DATA GENERATOR'!$C229,'CUST AND PROD REFS'!D$7:D$206))</f>
        <v>CUSTTYPE 5</v>
      </c>
      <c r="E229" s="7" t="str">
        <f ca="1">CONCATENATE(E$6," ",SUMIF('CUST AND PROD REFS'!$C$7:$C$206,'DATA GENERATOR'!$C229,'CUST AND PROD REFS'!E$7:E$206))</f>
        <v>CUSTIND 3</v>
      </c>
      <c r="F229" s="7" t="str">
        <f ca="1">CONCATENATE(F$6," ",SUMIF('CUST AND PROD REFS'!$C$7:$C$206,'DATA GENERATOR'!$C229,'CUST AND PROD REFS'!F$7:F$206))</f>
        <v>REGION 4</v>
      </c>
      <c r="G229" s="6" t="str">
        <f t="shared" ca="1" si="34"/>
        <v>SALESMAN 1</v>
      </c>
      <c r="H229" s="6" t="str">
        <f t="shared" ca="1" si="35"/>
        <v>PRODID 13</v>
      </c>
      <c r="I229" s="6" t="str">
        <f ca="1">CONCATENATE(I$6," ",SUMIF('CUST AND PROD REFS'!$H$7:$H$26,'DATA GENERATOR'!$H229,'CUST AND PROD REFS'!I$7:I$26))</f>
        <v>PRODTYPE 4</v>
      </c>
      <c r="J229" s="6" t="str">
        <f ca="1">CONCATENATE(J$6," ",SUMIF('CUST AND PROD REFS'!$H$7:$H$26,'DATA GENERATOR'!$H229,'CUST AND PROD REFS'!J$7:J$26))</f>
        <v>PRODMKT 4</v>
      </c>
      <c r="K229" s="6">
        <f ca="1">SUMIF('CUST AND PROD REFS'!$H$7:$H$26,'DATA GENERATOR'!$H229,'CUST AND PROD REFS'!K$7:K$26)</f>
        <v>12711</v>
      </c>
      <c r="L229" s="6">
        <f ca="1">SUMIF('CUST AND PROD REFS'!$H$7:$H$26,'DATA GENERATOR'!$H229,'CUST AND PROD REFS'!L$7:L$26)</f>
        <v>7245.27</v>
      </c>
      <c r="M229" s="7">
        <f t="shared" ca="1" si="36"/>
        <v>7</v>
      </c>
      <c r="N229" s="23">
        <f t="shared" ca="1" si="37"/>
        <v>11439.9</v>
      </c>
      <c r="O229" s="8">
        <f t="shared" ca="1" si="38"/>
        <v>80079.3</v>
      </c>
      <c r="P229" s="40" t="str">
        <f t="shared" ca="1" si="39"/>
        <v>SHIP REGION 3</v>
      </c>
    </row>
    <row r="230" spans="1:16" x14ac:dyDescent="0.35">
      <c r="A230" s="9">
        <f t="shared" si="41"/>
        <v>224</v>
      </c>
      <c r="B230" s="6">
        <f t="shared" si="41"/>
        <v>224</v>
      </c>
      <c r="C230" s="7" t="str">
        <f t="shared" ca="1" si="33"/>
        <v>CUSTID 117</v>
      </c>
      <c r="D230" s="7" t="str">
        <f ca="1">CONCATENATE(D$6," ",SUMIF('CUST AND PROD REFS'!$C$7:$C$206,'DATA GENERATOR'!$C230,'CUST AND PROD REFS'!D$7:D$206))</f>
        <v>CUSTTYPE 2</v>
      </c>
      <c r="E230" s="7" t="str">
        <f ca="1">CONCATENATE(E$6," ",SUMIF('CUST AND PROD REFS'!$C$7:$C$206,'DATA GENERATOR'!$C230,'CUST AND PROD REFS'!E$7:E$206))</f>
        <v>CUSTIND 3</v>
      </c>
      <c r="F230" s="7" t="str">
        <f ca="1">CONCATENATE(F$6," ",SUMIF('CUST AND PROD REFS'!$C$7:$C$206,'DATA GENERATOR'!$C230,'CUST AND PROD REFS'!F$7:F$206))</f>
        <v>REGION 1</v>
      </c>
      <c r="G230" s="6" t="str">
        <f t="shared" ca="1" si="34"/>
        <v>SALESMAN 3</v>
      </c>
      <c r="H230" s="6" t="str">
        <f t="shared" ca="1" si="35"/>
        <v>PRODID 15</v>
      </c>
      <c r="I230" s="6" t="str">
        <f ca="1">CONCATENATE(I$6," ",SUMIF('CUST AND PROD REFS'!$H$7:$H$26,'DATA GENERATOR'!$H230,'CUST AND PROD REFS'!I$7:I$26))</f>
        <v>PRODTYPE 3</v>
      </c>
      <c r="J230" s="6" t="str">
        <f ca="1">CONCATENATE(J$6," ",SUMIF('CUST AND PROD REFS'!$H$7:$H$26,'DATA GENERATOR'!$H230,'CUST AND PROD REFS'!J$7:J$26))</f>
        <v>PRODMKT 3</v>
      </c>
      <c r="K230" s="6">
        <f ca="1">SUMIF('CUST AND PROD REFS'!$H$7:$H$26,'DATA GENERATOR'!$H230,'CUST AND PROD REFS'!K$7:K$26)</f>
        <v>1965</v>
      </c>
      <c r="L230" s="6">
        <f ca="1">SUMIF('CUST AND PROD REFS'!$H$7:$H$26,'DATA GENERATOR'!$H230,'CUST AND PROD REFS'!L$7:L$26)</f>
        <v>1257.5999999999999</v>
      </c>
      <c r="M230" s="7">
        <f t="shared" ca="1" si="36"/>
        <v>6</v>
      </c>
      <c r="N230" s="23">
        <f t="shared" ca="1" si="37"/>
        <v>1886.3999999999999</v>
      </c>
      <c r="O230" s="8">
        <f t="shared" ca="1" si="38"/>
        <v>11318.4</v>
      </c>
      <c r="P230" s="40" t="str">
        <f t="shared" ca="1" si="39"/>
        <v>SHIP REGION 8</v>
      </c>
    </row>
    <row r="231" spans="1:16" x14ac:dyDescent="0.35">
      <c r="A231" s="9">
        <f t="shared" si="41"/>
        <v>225</v>
      </c>
      <c r="B231" s="6">
        <f t="shared" si="41"/>
        <v>225</v>
      </c>
      <c r="C231" s="7" t="str">
        <f t="shared" ca="1" si="33"/>
        <v>CUSTID 72</v>
      </c>
      <c r="D231" s="7" t="str">
        <f ca="1">CONCATENATE(D$6," ",SUMIF('CUST AND PROD REFS'!$C$7:$C$206,'DATA GENERATOR'!$C231,'CUST AND PROD REFS'!D$7:D$206))</f>
        <v>CUSTTYPE 2</v>
      </c>
      <c r="E231" s="7" t="str">
        <f ca="1">CONCATENATE(E$6," ",SUMIF('CUST AND PROD REFS'!$C$7:$C$206,'DATA GENERATOR'!$C231,'CUST AND PROD REFS'!E$7:E$206))</f>
        <v>CUSTIND 4</v>
      </c>
      <c r="F231" s="7" t="str">
        <f ca="1">CONCATENATE(F$6," ",SUMIF('CUST AND PROD REFS'!$C$7:$C$206,'DATA GENERATOR'!$C231,'CUST AND PROD REFS'!F$7:F$206))</f>
        <v>REGION 2</v>
      </c>
      <c r="G231" s="6" t="str">
        <f t="shared" ca="1" si="34"/>
        <v>SALESMAN 2</v>
      </c>
      <c r="H231" s="6" t="str">
        <f t="shared" ca="1" si="35"/>
        <v>PRODID 19</v>
      </c>
      <c r="I231" s="6" t="str">
        <f ca="1">CONCATENATE(I$6," ",SUMIF('CUST AND PROD REFS'!$H$7:$H$26,'DATA GENERATOR'!$H231,'CUST AND PROD REFS'!I$7:I$26))</f>
        <v>PRODTYPE 2</v>
      </c>
      <c r="J231" s="6" t="str">
        <f ca="1">CONCATENATE(J$6," ",SUMIF('CUST AND PROD REFS'!$H$7:$H$26,'DATA GENERATOR'!$H231,'CUST AND PROD REFS'!J$7:J$26))</f>
        <v>PRODMKT 4</v>
      </c>
      <c r="K231" s="6">
        <f ca="1">SUMIF('CUST AND PROD REFS'!$H$7:$H$26,'DATA GENERATOR'!$H231,'CUST AND PROD REFS'!K$7:K$26)</f>
        <v>4862</v>
      </c>
      <c r="L231" s="6">
        <f ca="1">SUMIF('CUST AND PROD REFS'!$H$7:$H$26,'DATA GENERATOR'!$H231,'CUST AND PROD REFS'!L$7:L$26)</f>
        <v>3306.16</v>
      </c>
      <c r="M231" s="7">
        <f t="shared" ca="1" si="36"/>
        <v>3</v>
      </c>
      <c r="N231" s="23">
        <f t="shared" ca="1" si="37"/>
        <v>4181.32</v>
      </c>
      <c r="O231" s="8">
        <f t="shared" ca="1" si="38"/>
        <v>12543.96</v>
      </c>
      <c r="P231" s="40" t="str">
        <f t="shared" ca="1" si="39"/>
        <v>SHIP REGION 4</v>
      </c>
    </row>
    <row r="232" spans="1:16" x14ac:dyDescent="0.35">
      <c r="A232" s="9">
        <f t="shared" si="41"/>
        <v>226</v>
      </c>
      <c r="B232" s="6">
        <f t="shared" si="41"/>
        <v>226</v>
      </c>
      <c r="C232" s="7" t="str">
        <f t="shared" ca="1" si="33"/>
        <v>CUSTID 105</v>
      </c>
      <c r="D232" s="7" t="str">
        <f ca="1">CONCATENATE(D$6," ",SUMIF('CUST AND PROD REFS'!$C$7:$C$206,'DATA GENERATOR'!$C232,'CUST AND PROD REFS'!D$7:D$206))</f>
        <v>CUSTTYPE 2</v>
      </c>
      <c r="E232" s="7" t="str">
        <f ca="1">CONCATENATE(E$6," ",SUMIF('CUST AND PROD REFS'!$C$7:$C$206,'DATA GENERATOR'!$C232,'CUST AND PROD REFS'!E$7:E$206))</f>
        <v>CUSTIND 5</v>
      </c>
      <c r="F232" s="7" t="str">
        <f ca="1">CONCATENATE(F$6," ",SUMIF('CUST AND PROD REFS'!$C$7:$C$206,'DATA GENERATOR'!$C232,'CUST AND PROD REFS'!F$7:F$206))</f>
        <v>REGION 8</v>
      </c>
      <c r="G232" s="6" t="str">
        <f t="shared" ca="1" si="34"/>
        <v>SALESMAN 2</v>
      </c>
      <c r="H232" s="6" t="str">
        <f t="shared" ca="1" si="35"/>
        <v>PRODID 1</v>
      </c>
      <c r="I232" s="6" t="str">
        <f ca="1">CONCATENATE(I$6," ",SUMIF('CUST AND PROD REFS'!$H$7:$H$26,'DATA GENERATOR'!$H232,'CUST AND PROD REFS'!I$7:I$26))</f>
        <v>PRODTYPE 2</v>
      </c>
      <c r="J232" s="6" t="str">
        <f ca="1">CONCATENATE(J$6," ",SUMIF('CUST AND PROD REFS'!$H$7:$H$26,'DATA GENERATOR'!$H232,'CUST AND PROD REFS'!J$7:J$26))</f>
        <v>PRODMKT 7</v>
      </c>
      <c r="K232" s="6">
        <f ca="1">SUMIF('CUST AND PROD REFS'!$H$7:$H$26,'DATA GENERATOR'!$H232,'CUST AND PROD REFS'!K$7:K$26)</f>
        <v>1355</v>
      </c>
      <c r="L232" s="6">
        <f ca="1">SUMIF('CUST AND PROD REFS'!$H$7:$H$26,'DATA GENERATOR'!$H232,'CUST AND PROD REFS'!L$7:L$26)</f>
        <v>840.1</v>
      </c>
      <c r="M232" s="7">
        <f t="shared" ca="1" si="36"/>
        <v>5</v>
      </c>
      <c r="N232" s="23">
        <f t="shared" ca="1" si="37"/>
        <v>1151.75</v>
      </c>
      <c r="O232" s="8">
        <f t="shared" ca="1" si="38"/>
        <v>5758.75</v>
      </c>
      <c r="P232" s="40" t="str">
        <f t="shared" ca="1" si="39"/>
        <v>SHIP REGION 2</v>
      </c>
    </row>
    <row r="233" spans="1:16" x14ac:dyDescent="0.35">
      <c r="A233" s="9">
        <f t="shared" ref="A233:B248" si="42">A232+1</f>
        <v>227</v>
      </c>
      <c r="B233" s="6">
        <f t="shared" si="42"/>
        <v>227</v>
      </c>
      <c r="C233" s="7" t="str">
        <f t="shared" ca="1" si="33"/>
        <v>CUSTID 104</v>
      </c>
      <c r="D233" s="7" t="str">
        <f ca="1">CONCATENATE(D$6," ",SUMIF('CUST AND PROD REFS'!$C$7:$C$206,'DATA GENERATOR'!$C233,'CUST AND PROD REFS'!D$7:D$206))</f>
        <v>CUSTTYPE 1</v>
      </c>
      <c r="E233" s="7" t="str">
        <f ca="1">CONCATENATE(E$6," ",SUMIF('CUST AND PROD REFS'!$C$7:$C$206,'DATA GENERATOR'!$C233,'CUST AND PROD REFS'!E$7:E$206))</f>
        <v>CUSTIND 3</v>
      </c>
      <c r="F233" s="7" t="str">
        <f ca="1">CONCATENATE(F$6," ",SUMIF('CUST AND PROD REFS'!$C$7:$C$206,'DATA GENERATOR'!$C233,'CUST AND PROD REFS'!F$7:F$206))</f>
        <v>REGION 7</v>
      </c>
      <c r="G233" s="6" t="str">
        <f t="shared" ca="1" si="34"/>
        <v>SALESMAN 4</v>
      </c>
      <c r="H233" s="6" t="str">
        <f t="shared" ca="1" si="35"/>
        <v>PRODID 14</v>
      </c>
      <c r="I233" s="6" t="str">
        <f ca="1">CONCATENATE(I$6," ",SUMIF('CUST AND PROD REFS'!$H$7:$H$26,'DATA GENERATOR'!$H233,'CUST AND PROD REFS'!I$7:I$26))</f>
        <v>PRODTYPE 2</v>
      </c>
      <c r="J233" s="6" t="str">
        <f ca="1">CONCATENATE(J$6," ",SUMIF('CUST AND PROD REFS'!$H$7:$H$26,'DATA GENERATOR'!$H233,'CUST AND PROD REFS'!J$7:J$26))</f>
        <v>PRODMKT 7</v>
      </c>
      <c r="K233" s="6">
        <f ca="1">SUMIF('CUST AND PROD REFS'!$H$7:$H$26,'DATA GENERATOR'!$H233,'CUST AND PROD REFS'!K$7:K$26)</f>
        <v>20943</v>
      </c>
      <c r="L233" s="6">
        <f ca="1">SUMIF('CUST AND PROD REFS'!$H$7:$H$26,'DATA GENERATOR'!$H233,'CUST AND PROD REFS'!L$7:L$26)</f>
        <v>12984.66</v>
      </c>
      <c r="M233" s="7">
        <f t="shared" ca="1" si="36"/>
        <v>3</v>
      </c>
      <c r="N233" s="23">
        <f t="shared" ca="1" si="37"/>
        <v>19686.419999999998</v>
      </c>
      <c r="O233" s="8">
        <f t="shared" ca="1" si="38"/>
        <v>59059.259999999995</v>
      </c>
      <c r="P233" s="40" t="str">
        <f t="shared" ca="1" si="39"/>
        <v>SHIP REGION 3</v>
      </c>
    </row>
    <row r="234" spans="1:16" x14ac:dyDescent="0.35">
      <c r="A234" s="9">
        <f t="shared" si="42"/>
        <v>228</v>
      </c>
      <c r="B234" s="6">
        <f t="shared" si="42"/>
        <v>228</v>
      </c>
      <c r="C234" s="7" t="str">
        <f t="shared" ca="1" si="33"/>
        <v>CUSTID 155</v>
      </c>
      <c r="D234" s="7" t="str">
        <f ca="1">CONCATENATE(D$6," ",SUMIF('CUST AND PROD REFS'!$C$7:$C$206,'DATA GENERATOR'!$C234,'CUST AND PROD REFS'!D$7:D$206))</f>
        <v>CUSTTYPE 4</v>
      </c>
      <c r="E234" s="7" t="str">
        <f ca="1">CONCATENATE(E$6," ",SUMIF('CUST AND PROD REFS'!$C$7:$C$206,'DATA GENERATOR'!$C234,'CUST AND PROD REFS'!E$7:E$206))</f>
        <v>CUSTIND 2</v>
      </c>
      <c r="F234" s="7" t="str">
        <f ca="1">CONCATENATE(F$6," ",SUMIF('CUST AND PROD REFS'!$C$7:$C$206,'DATA GENERATOR'!$C234,'CUST AND PROD REFS'!F$7:F$206))</f>
        <v>REGION 7</v>
      </c>
      <c r="G234" s="6" t="str">
        <f t="shared" ca="1" si="34"/>
        <v>SALESMAN 2</v>
      </c>
      <c r="H234" s="6" t="str">
        <f t="shared" ca="1" si="35"/>
        <v>PRODID 10</v>
      </c>
      <c r="I234" s="6" t="str">
        <f ca="1">CONCATENATE(I$6," ",SUMIF('CUST AND PROD REFS'!$H$7:$H$26,'DATA GENERATOR'!$H234,'CUST AND PROD REFS'!I$7:I$26))</f>
        <v>PRODTYPE 3</v>
      </c>
      <c r="J234" s="6" t="str">
        <f ca="1">CONCATENATE(J$6," ",SUMIF('CUST AND PROD REFS'!$H$7:$H$26,'DATA GENERATOR'!$H234,'CUST AND PROD REFS'!J$7:J$26))</f>
        <v>PRODMKT 3</v>
      </c>
      <c r="K234" s="6">
        <f ca="1">SUMIF('CUST AND PROD REFS'!$H$7:$H$26,'DATA GENERATOR'!$H234,'CUST AND PROD REFS'!K$7:K$26)</f>
        <v>21715</v>
      </c>
      <c r="L234" s="6">
        <f ca="1">SUMIF('CUST AND PROD REFS'!$H$7:$H$26,'DATA GENERATOR'!$H234,'CUST AND PROD REFS'!L$7:L$26)</f>
        <v>14549.05</v>
      </c>
      <c r="M234" s="7">
        <f t="shared" ca="1" si="36"/>
        <v>6</v>
      </c>
      <c r="N234" s="23">
        <f t="shared" ca="1" si="37"/>
        <v>19977.8</v>
      </c>
      <c r="O234" s="8">
        <f t="shared" ca="1" si="38"/>
        <v>119866.79999999999</v>
      </c>
      <c r="P234" s="40" t="str">
        <f t="shared" ca="1" si="39"/>
        <v>SHIP REGION 8</v>
      </c>
    </row>
    <row r="235" spans="1:16" x14ac:dyDescent="0.35">
      <c r="A235" s="9">
        <f t="shared" si="42"/>
        <v>229</v>
      </c>
      <c r="B235" s="6">
        <f t="shared" si="42"/>
        <v>229</v>
      </c>
      <c r="C235" s="7" t="str">
        <f t="shared" ca="1" si="33"/>
        <v>CUSTID 74</v>
      </c>
      <c r="D235" s="7" t="str">
        <f ca="1">CONCATENATE(D$6," ",SUMIF('CUST AND PROD REFS'!$C$7:$C$206,'DATA GENERATOR'!$C235,'CUST AND PROD REFS'!D$7:D$206))</f>
        <v>CUSTTYPE 5</v>
      </c>
      <c r="E235" s="7" t="str">
        <f ca="1">CONCATENATE(E$6," ",SUMIF('CUST AND PROD REFS'!$C$7:$C$206,'DATA GENERATOR'!$C235,'CUST AND PROD REFS'!E$7:E$206))</f>
        <v>CUSTIND 1</v>
      </c>
      <c r="F235" s="7" t="str">
        <f ca="1">CONCATENATE(F$6," ",SUMIF('CUST AND PROD REFS'!$C$7:$C$206,'DATA GENERATOR'!$C235,'CUST AND PROD REFS'!F$7:F$206))</f>
        <v>REGION 5</v>
      </c>
      <c r="G235" s="6" t="str">
        <f t="shared" ca="1" si="34"/>
        <v>SALESMAN 1</v>
      </c>
      <c r="H235" s="6" t="str">
        <f t="shared" ca="1" si="35"/>
        <v>PRODID 7</v>
      </c>
      <c r="I235" s="6" t="str">
        <f ca="1">CONCATENATE(I$6," ",SUMIF('CUST AND PROD REFS'!$H$7:$H$26,'DATA GENERATOR'!$H235,'CUST AND PROD REFS'!I$7:I$26))</f>
        <v>PRODTYPE 4</v>
      </c>
      <c r="J235" s="6" t="str">
        <f ca="1">CONCATENATE(J$6," ",SUMIF('CUST AND PROD REFS'!$H$7:$H$26,'DATA GENERATOR'!$H235,'CUST AND PROD REFS'!J$7:J$26))</f>
        <v>PRODMKT 2</v>
      </c>
      <c r="K235" s="6">
        <f ca="1">SUMIF('CUST AND PROD REFS'!$H$7:$H$26,'DATA GENERATOR'!$H235,'CUST AND PROD REFS'!K$7:K$26)</f>
        <v>19973</v>
      </c>
      <c r="L235" s="6">
        <f ca="1">SUMIF('CUST AND PROD REFS'!$H$7:$H$26,'DATA GENERATOR'!$H235,'CUST AND PROD REFS'!L$7:L$26)</f>
        <v>10985.15</v>
      </c>
      <c r="M235" s="7">
        <f t="shared" ca="1" si="36"/>
        <v>4</v>
      </c>
      <c r="N235" s="23">
        <f t="shared" ca="1" si="37"/>
        <v>18175.43</v>
      </c>
      <c r="O235" s="8">
        <f t="shared" ca="1" si="38"/>
        <v>72701.72</v>
      </c>
      <c r="P235" s="40" t="str">
        <f t="shared" ca="1" si="39"/>
        <v>SHIP REGION 2</v>
      </c>
    </row>
    <row r="236" spans="1:16" x14ac:dyDescent="0.35">
      <c r="A236" s="9">
        <f t="shared" si="42"/>
        <v>230</v>
      </c>
      <c r="B236" s="6">
        <f t="shared" si="42"/>
        <v>230</v>
      </c>
      <c r="C236" s="7" t="str">
        <f t="shared" ca="1" si="33"/>
        <v>CUSTID 74</v>
      </c>
      <c r="D236" s="7" t="str">
        <f ca="1">CONCATENATE(D$6," ",SUMIF('CUST AND PROD REFS'!$C$7:$C$206,'DATA GENERATOR'!$C236,'CUST AND PROD REFS'!D$7:D$206))</f>
        <v>CUSTTYPE 5</v>
      </c>
      <c r="E236" s="7" t="str">
        <f ca="1">CONCATENATE(E$6," ",SUMIF('CUST AND PROD REFS'!$C$7:$C$206,'DATA GENERATOR'!$C236,'CUST AND PROD REFS'!E$7:E$206))</f>
        <v>CUSTIND 1</v>
      </c>
      <c r="F236" s="7" t="str">
        <f ca="1">CONCATENATE(F$6," ",SUMIF('CUST AND PROD REFS'!$C$7:$C$206,'DATA GENERATOR'!$C236,'CUST AND PROD REFS'!F$7:F$206))</f>
        <v>REGION 5</v>
      </c>
      <c r="G236" s="6" t="str">
        <f t="shared" ca="1" si="34"/>
        <v>SALESMAN 1</v>
      </c>
      <c r="H236" s="6" t="str">
        <f t="shared" ca="1" si="35"/>
        <v>PRODID 14</v>
      </c>
      <c r="I236" s="6" t="str">
        <f ca="1">CONCATENATE(I$6," ",SUMIF('CUST AND PROD REFS'!$H$7:$H$26,'DATA GENERATOR'!$H236,'CUST AND PROD REFS'!I$7:I$26))</f>
        <v>PRODTYPE 2</v>
      </c>
      <c r="J236" s="6" t="str">
        <f ca="1">CONCATENATE(J$6," ",SUMIF('CUST AND PROD REFS'!$H$7:$H$26,'DATA GENERATOR'!$H236,'CUST AND PROD REFS'!J$7:J$26))</f>
        <v>PRODMKT 7</v>
      </c>
      <c r="K236" s="6">
        <f ca="1">SUMIF('CUST AND PROD REFS'!$H$7:$H$26,'DATA GENERATOR'!$H236,'CUST AND PROD REFS'!K$7:K$26)</f>
        <v>20943</v>
      </c>
      <c r="L236" s="6">
        <f ca="1">SUMIF('CUST AND PROD REFS'!$H$7:$H$26,'DATA GENERATOR'!$H236,'CUST AND PROD REFS'!L$7:L$26)</f>
        <v>12984.66</v>
      </c>
      <c r="M236" s="7">
        <f t="shared" ca="1" si="36"/>
        <v>1</v>
      </c>
      <c r="N236" s="23">
        <f t="shared" ca="1" si="37"/>
        <v>18010.98</v>
      </c>
      <c r="O236" s="8">
        <f t="shared" ca="1" si="38"/>
        <v>18010.98</v>
      </c>
      <c r="P236" s="40" t="str">
        <f t="shared" ca="1" si="39"/>
        <v>SHIP REGION 5</v>
      </c>
    </row>
    <row r="237" spans="1:16" x14ac:dyDescent="0.35">
      <c r="A237" s="9">
        <f t="shared" si="42"/>
        <v>231</v>
      </c>
      <c r="B237" s="6">
        <f t="shared" si="42"/>
        <v>231</v>
      </c>
      <c r="C237" s="7" t="str">
        <f t="shared" ca="1" si="33"/>
        <v>CUSTID 14</v>
      </c>
      <c r="D237" s="7" t="str">
        <f ca="1">CONCATENATE(D$6," ",SUMIF('CUST AND PROD REFS'!$C$7:$C$206,'DATA GENERATOR'!$C237,'CUST AND PROD REFS'!D$7:D$206))</f>
        <v>CUSTTYPE 3</v>
      </c>
      <c r="E237" s="7" t="str">
        <f ca="1">CONCATENATE(E$6," ",SUMIF('CUST AND PROD REFS'!$C$7:$C$206,'DATA GENERATOR'!$C237,'CUST AND PROD REFS'!E$7:E$206))</f>
        <v>CUSTIND 5</v>
      </c>
      <c r="F237" s="7" t="str">
        <f ca="1">CONCATENATE(F$6," ",SUMIF('CUST AND PROD REFS'!$C$7:$C$206,'DATA GENERATOR'!$C237,'CUST AND PROD REFS'!F$7:F$206))</f>
        <v>REGION 5</v>
      </c>
      <c r="G237" s="6" t="str">
        <f t="shared" ca="1" si="34"/>
        <v>SALESMAN 2</v>
      </c>
      <c r="H237" s="6" t="str">
        <f t="shared" ca="1" si="35"/>
        <v>PRODID 3</v>
      </c>
      <c r="I237" s="6" t="str">
        <f ca="1">CONCATENATE(I$6," ",SUMIF('CUST AND PROD REFS'!$H$7:$H$26,'DATA GENERATOR'!$H237,'CUST AND PROD REFS'!I$7:I$26))</f>
        <v>PRODTYPE 3</v>
      </c>
      <c r="J237" s="6" t="str">
        <f ca="1">CONCATENATE(J$6," ",SUMIF('CUST AND PROD REFS'!$H$7:$H$26,'DATA GENERATOR'!$H237,'CUST AND PROD REFS'!J$7:J$26))</f>
        <v>PRODMKT 6</v>
      </c>
      <c r="K237" s="6">
        <f ca="1">SUMIF('CUST AND PROD REFS'!$H$7:$H$26,'DATA GENERATOR'!$H237,'CUST AND PROD REFS'!K$7:K$26)</f>
        <v>18632</v>
      </c>
      <c r="L237" s="6">
        <f ca="1">SUMIF('CUST AND PROD REFS'!$H$7:$H$26,'DATA GENERATOR'!$H237,'CUST AND PROD REFS'!L$7:L$26)</f>
        <v>12110.8</v>
      </c>
      <c r="M237" s="7">
        <f t="shared" ca="1" si="36"/>
        <v>4</v>
      </c>
      <c r="N237" s="23">
        <f t="shared" ca="1" si="37"/>
        <v>17700.399999999998</v>
      </c>
      <c r="O237" s="8">
        <f t="shared" ca="1" si="38"/>
        <v>70801.599999999991</v>
      </c>
      <c r="P237" s="40" t="str">
        <f t="shared" ca="1" si="39"/>
        <v>SHIP REGION 5</v>
      </c>
    </row>
    <row r="238" spans="1:16" x14ac:dyDescent="0.35">
      <c r="A238" s="9">
        <f t="shared" si="42"/>
        <v>232</v>
      </c>
      <c r="B238" s="6">
        <f t="shared" si="42"/>
        <v>232</v>
      </c>
      <c r="C238" s="7" t="str">
        <f t="shared" ca="1" si="33"/>
        <v>CUSTID 84</v>
      </c>
      <c r="D238" s="7" t="str">
        <f ca="1">CONCATENATE(D$6," ",SUMIF('CUST AND PROD REFS'!$C$7:$C$206,'DATA GENERATOR'!$C238,'CUST AND PROD REFS'!D$7:D$206))</f>
        <v>CUSTTYPE 2</v>
      </c>
      <c r="E238" s="7" t="str">
        <f ca="1">CONCATENATE(E$6," ",SUMIF('CUST AND PROD REFS'!$C$7:$C$206,'DATA GENERATOR'!$C238,'CUST AND PROD REFS'!E$7:E$206))</f>
        <v>CUSTIND 1</v>
      </c>
      <c r="F238" s="7" t="str">
        <f ca="1">CONCATENATE(F$6," ",SUMIF('CUST AND PROD REFS'!$C$7:$C$206,'DATA GENERATOR'!$C238,'CUST AND PROD REFS'!F$7:F$206))</f>
        <v>REGION 3</v>
      </c>
      <c r="G238" s="6" t="str">
        <f t="shared" ca="1" si="34"/>
        <v>SALESMAN 2</v>
      </c>
      <c r="H238" s="6" t="str">
        <f t="shared" ca="1" si="35"/>
        <v>PRODID 1</v>
      </c>
      <c r="I238" s="6" t="str">
        <f ca="1">CONCATENATE(I$6," ",SUMIF('CUST AND PROD REFS'!$H$7:$H$26,'DATA GENERATOR'!$H238,'CUST AND PROD REFS'!I$7:I$26))</f>
        <v>PRODTYPE 2</v>
      </c>
      <c r="J238" s="6" t="str">
        <f ca="1">CONCATENATE(J$6," ",SUMIF('CUST AND PROD REFS'!$H$7:$H$26,'DATA GENERATOR'!$H238,'CUST AND PROD REFS'!J$7:J$26))</f>
        <v>PRODMKT 7</v>
      </c>
      <c r="K238" s="6">
        <f ca="1">SUMIF('CUST AND PROD REFS'!$H$7:$H$26,'DATA GENERATOR'!$H238,'CUST AND PROD REFS'!K$7:K$26)</f>
        <v>1355</v>
      </c>
      <c r="L238" s="6">
        <f ca="1">SUMIF('CUST AND PROD REFS'!$H$7:$H$26,'DATA GENERATOR'!$H238,'CUST AND PROD REFS'!L$7:L$26)</f>
        <v>840.1</v>
      </c>
      <c r="M238" s="7">
        <f t="shared" ca="1" si="36"/>
        <v>7</v>
      </c>
      <c r="N238" s="23">
        <f t="shared" ca="1" si="37"/>
        <v>1273.6999999999998</v>
      </c>
      <c r="O238" s="8">
        <f t="shared" ca="1" si="38"/>
        <v>8915.8999999999978</v>
      </c>
      <c r="P238" s="40" t="str">
        <f t="shared" ca="1" si="39"/>
        <v>SHIP REGION 7</v>
      </c>
    </row>
    <row r="239" spans="1:16" x14ac:dyDescent="0.35">
      <c r="A239" s="9">
        <f t="shared" si="42"/>
        <v>233</v>
      </c>
      <c r="B239" s="6">
        <f t="shared" si="42"/>
        <v>233</v>
      </c>
      <c r="C239" s="7" t="str">
        <f t="shared" ca="1" si="33"/>
        <v>CUSTID 198</v>
      </c>
      <c r="D239" s="7" t="str">
        <f ca="1">CONCATENATE(D$6," ",SUMIF('CUST AND PROD REFS'!$C$7:$C$206,'DATA GENERATOR'!$C239,'CUST AND PROD REFS'!D$7:D$206))</f>
        <v>CUSTTYPE 1</v>
      </c>
      <c r="E239" s="7" t="str">
        <f ca="1">CONCATENATE(E$6," ",SUMIF('CUST AND PROD REFS'!$C$7:$C$206,'DATA GENERATOR'!$C239,'CUST AND PROD REFS'!E$7:E$206))</f>
        <v>CUSTIND 5</v>
      </c>
      <c r="F239" s="7" t="str">
        <f ca="1">CONCATENATE(F$6," ",SUMIF('CUST AND PROD REFS'!$C$7:$C$206,'DATA GENERATOR'!$C239,'CUST AND PROD REFS'!F$7:F$206))</f>
        <v>REGION 4</v>
      </c>
      <c r="G239" s="6" t="str">
        <f t="shared" ca="1" si="34"/>
        <v>SALESMAN 4</v>
      </c>
      <c r="H239" s="6" t="str">
        <f t="shared" ca="1" si="35"/>
        <v>PRODID 6</v>
      </c>
      <c r="I239" s="6" t="str">
        <f ca="1">CONCATENATE(I$6," ",SUMIF('CUST AND PROD REFS'!$H$7:$H$26,'DATA GENERATOR'!$H239,'CUST AND PROD REFS'!I$7:I$26))</f>
        <v>PRODTYPE 1</v>
      </c>
      <c r="J239" s="6" t="str">
        <f ca="1">CONCATENATE(J$6," ",SUMIF('CUST AND PROD REFS'!$H$7:$H$26,'DATA GENERATOR'!$H239,'CUST AND PROD REFS'!J$7:J$26))</f>
        <v>PRODMKT 3</v>
      </c>
      <c r="K239" s="6">
        <f ca="1">SUMIF('CUST AND PROD REFS'!$H$7:$H$26,'DATA GENERATOR'!$H239,'CUST AND PROD REFS'!K$7:K$26)</f>
        <v>13657</v>
      </c>
      <c r="L239" s="6">
        <f ca="1">SUMIF('CUST AND PROD REFS'!$H$7:$H$26,'DATA GENERATOR'!$H239,'CUST AND PROD REFS'!L$7:L$26)</f>
        <v>9150.19</v>
      </c>
      <c r="M239" s="7">
        <f t="shared" ca="1" si="36"/>
        <v>9</v>
      </c>
      <c r="N239" s="23">
        <f t="shared" ca="1" si="37"/>
        <v>12291.300000000001</v>
      </c>
      <c r="O239" s="8">
        <f t="shared" ca="1" si="38"/>
        <v>110621.70000000001</v>
      </c>
      <c r="P239" s="40" t="str">
        <f t="shared" ca="1" si="39"/>
        <v>SHIP REGION 4</v>
      </c>
    </row>
    <row r="240" spans="1:16" x14ac:dyDescent="0.35">
      <c r="A240" s="9">
        <f t="shared" si="42"/>
        <v>234</v>
      </c>
      <c r="B240" s="6">
        <f t="shared" si="42"/>
        <v>234</v>
      </c>
      <c r="C240" s="7" t="str">
        <f t="shared" ca="1" si="33"/>
        <v>CUSTID 169</v>
      </c>
      <c r="D240" s="7" t="str">
        <f ca="1">CONCATENATE(D$6," ",SUMIF('CUST AND PROD REFS'!$C$7:$C$206,'DATA GENERATOR'!$C240,'CUST AND PROD REFS'!D$7:D$206))</f>
        <v>CUSTTYPE 5</v>
      </c>
      <c r="E240" s="7" t="str">
        <f ca="1">CONCATENATE(E$6," ",SUMIF('CUST AND PROD REFS'!$C$7:$C$206,'DATA GENERATOR'!$C240,'CUST AND PROD REFS'!E$7:E$206))</f>
        <v>CUSTIND 1</v>
      </c>
      <c r="F240" s="7" t="str">
        <f ca="1">CONCATENATE(F$6," ",SUMIF('CUST AND PROD REFS'!$C$7:$C$206,'DATA GENERATOR'!$C240,'CUST AND PROD REFS'!F$7:F$206))</f>
        <v>REGION 6</v>
      </c>
      <c r="G240" s="6" t="str">
        <f t="shared" ca="1" si="34"/>
        <v>SALESMAN 2</v>
      </c>
      <c r="H240" s="6" t="str">
        <f t="shared" ca="1" si="35"/>
        <v>PRODID 1</v>
      </c>
      <c r="I240" s="6" t="str">
        <f ca="1">CONCATENATE(I$6," ",SUMIF('CUST AND PROD REFS'!$H$7:$H$26,'DATA GENERATOR'!$H240,'CUST AND PROD REFS'!I$7:I$26))</f>
        <v>PRODTYPE 2</v>
      </c>
      <c r="J240" s="6" t="str">
        <f ca="1">CONCATENATE(J$6," ",SUMIF('CUST AND PROD REFS'!$H$7:$H$26,'DATA GENERATOR'!$H240,'CUST AND PROD REFS'!J$7:J$26))</f>
        <v>PRODMKT 7</v>
      </c>
      <c r="K240" s="6">
        <f ca="1">SUMIF('CUST AND PROD REFS'!$H$7:$H$26,'DATA GENERATOR'!$H240,'CUST AND PROD REFS'!K$7:K$26)</f>
        <v>1355</v>
      </c>
      <c r="L240" s="6">
        <f ca="1">SUMIF('CUST AND PROD REFS'!$H$7:$H$26,'DATA GENERATOR'!$H240,'CUST AND PROD REFS'!L$7:L$26)</f>
        <v>840.1</v>
      </c>
      <c r="M240" s="7">
        <f t="shared" ca="1" si="36"/>
        <v>8</v>
      </c>
      <c r="N240" s="23">
        <f t="shared" ca="1" si="37"/>
        <v>1246.6000000000001</v>
      </c>
      <c r="O240" s="8">
        <f t="shared" ca="1" si="38"/>
        <v>9972.8000000000011</v>
      </c>
      <c r="P240" s="40" t="str">
        <f t="shared" ca="1" si="39"/>
        <v>SHIP REGION 5</v>
      </c>
    </row>
    <row r="241" spans="1:16" x14ac:dyDescent="0.35">
      <c r="A241" s="9">
        <f t="shared" si="42"/>
        <v>235</v>
      </c>
      <c r="B241" s="6">
        <f t="shared" si="42"/>
        <v>235</v>
      </c>
      <c r="C241" s="7" t="str">
        <f t="shared" ca="1" si="33"/>
        <v>CUSTID 176</v>
      </c>
      <c r="D241" s="7" t="str">
        <f ca="1">CONCATENATE(D$6," ",SUMIF('CUST AND PROD REFS'!$C$7:$C$206,'DATA GENERATOR'!$C241,'CUST AND PROD REFS'!D$7:D$206))</f>
        <v>CUSTTYPE 5</v>
      </c>
      <c r="E241" s="7" t="str">
        <f ca="1">CONCATENATE(E$6," ",SUMIF('CUST AND PROD REFS'!$C$7:$C$206,'DATA GENERATOR'!$C241,'CUST AND PROD REFS'!E$7:E$206))</f>
        <v>CUSTIND 1</v>
      </c>
      <c r="F241" s="7" t="str">
        <f ca="1">CONCATENATE(F$6," ",SUMIF('CUST AND PROD REFS'!$C$7:$C$206,'DATA GENERATOR'!$C241,'CUST AND PROD REFS'!F$7:F$206))</f>
        <v>REGION 1</v>
      </c>
      <c r="G241" s="6" t="str">
        <f t="shared" ca="1" si="34"/>
        <v>SALESMAN 2</v>
      </c>
      <c r="H241" s="6" t="str">
        <f t="shared" ca="1" si="35"/>
        <v>PRODID 11</v>
      </c>
      <c r="I241" s="6" t="str">
        <f ca="1">CONCATENATE(I$6," ",SUMIF('CUST AND PROD REFS'!$H$7:$H$26,'DATA GENERATOR'!$H241,'CUST AND PROD REFS'!I$7:I$26))</f>
        <v>PRODTYPE 1</v>
      </c>
      <c r="J241" s="6" t="str">
        <f ca="1">CONCATENATE(J$6," ",SUMIF('CUST AND PROD REFS'!$H$7:$H$26,'DATA GENERATOR'!$H241,'CUST AND PROD REFS'!J$7:J$26))</f>
        <v>PRODMKT 5</v>
      </c>
      <c r="K241" s="6">
        <f ca="1">SUMIF('CUST AND PROD REFS'!$H$7:$H$26,'DATA GENERATOR'!$H241,'CUST AND PROD REFS'!K$7:K$26)</f>
        <v>10318</v>
      </c>
      <c r="L241" s="6">
        <f ca="1">SUMIF('CUST AND PROD REFS'!$H$7:$H$26,'DATA GENERATOR'!$H241,'CUST AND PROD REFS'!L$7:L$26)</f>
        <v>6913.06</v>
      </c>
      <c r="M241" s="7">
        <f t="shared" ca="1" si="36"/>
        <v>6</v>
      </c>
      <c r="N241" s="23">
        <f t="shared" ca="1" si="37"/>
        <v>9389.380000000001</v>
      </c>
      <c r="O241" s="8">
        <f t="shared" ca="1" si="38"/>
        <v>56336.280000000006</v>
      </c>
      <c r="P241" s="40" t="str">
        <f t="shared" ca="1" si="39"/>
        <v>SHIP REGION 8</v>
      </c>
    </row>
    <row r="242" spans="1:16" x14ac:dyDescent="0.35">
      <c r="A242" s="9">
        <f t="shared" si="42"/>
        <v>236</v>
      </c>
      <c r="B242" s="6">
        <f t="shared" si="42"/>
        <v>236</v>
      </c>
      <c r="C242" s="7" t="str">
        <f t="shared" ca="1" si="33"/>
        <v>CUSTID 105</v>
      </c>
      <c r="D242" s="7" t="str">
        <f ca="1">CONCATENATE(D$6," ",SUMIF('CUST AND PROD REFS'!$C$7:$C$206,'DATA GENERATOR'!$C242,'CUST AND PROD REFS'!D$7:D$206))</f>
        <v>CUSTTYPE 2</v>
      </c>
      <c r="E242" s="7" t="str">
        <f ca="1">CONCATENATE(E$6," ",SUMIF('CUST AND PROD REFS'!$C$7:$C$206,'DATA GENERATOR'!$C242,'CUST AND PROD REFS'!E$7:E$206))</f>
        <v>CUSTIND 5</v>
      </c>
      <c r="F242" s="7" t="str">
        <f ca="1">CONCATENATE(F$6," ",SUMIF('CUST AND PROD REFS'!$C$7:$C$206,'DATA GENERATOR'!$C242,'CUST AND PROD REFS'!F$7:F$206))</f>
        <v>REGION 8</v>
      </c>
      <c r="G242" s="6" t="str">
        <f t="shared" ca="1" si="34"/>
        <v>SALESMAN 2</v>
      </c>
      <c r="H242" s="6" t="str">
        <f t="shared" ca="1" si="35"/>
        <v>PRODID 3</v>
      </c>
      <c r="I242" s="6" t="str">
        <f ca="1">CONCATENATE(I$6," ",SUMIF('CUST AND PROD REFS'!$H$7:$H$26,'DATA GENERATOR'!$H242,'CUST AND PROD REFS'!I$7:I$26))</f>
        <v>PRODTYPE 3</v>
      </c>
      <c r="J242" s="6" t="str">
        <f ca="1">CONCATENATE(J$6," ",SUMIF('CUST AND PROD REFS'!$H$7:$H$26,'DATA GENERATOR'!$H242,'CUST AND PROD REFS'!J$7:J$26))</f>
        <v>PRODMKT 6</v>
      </c>
      <c r="K242" s="6">
        <f ca="1">SUMIF('CUST AND PROD REFS'!$H$7:$H$26,'DATA GENERATOR'!$H242,'CUST AND PROD REFS'!K$7:K$26)</f>
        <v>18632</v>
      </c>
      <c r="L242" s="6">
        <f ca="1">SUMIF('CUST AND PROD REFS'!$H$7:$H$26,'DATA GENERATOR'!$H242,'CUST AND PROD REFS'!L$7:L$26)</f>
        <v>12110.8</v>
      </c>
      <c r="M242" s="7">
        <f t="shared" ca="1" si="36"/>
        <v>1</v>
      </c>
      <c r="N242" s="23">
        <f t="shared" ca="1" si="37"/>
        <v>17514.079999999998</v>
      </c>
      <c r="O242" s="8">
        <f t="shared" ca="1" si="38"/>
        <v>17514.079999999998</v>
      </c>
      <c r="P242" s="40" t="str">
        <f t="shared" ca="1" si="39"/>
        <v>SHIP REGION 3</v>
      </c>
    </row>
    <row r="243" spans="1:16" x14ac:dyDescent="0.35">
      <c r="A243" s="9">
        <f t="shared" si="42"/>
        <v>237</v>
      </c>
      <c r="B243" s="6">
        <f t="shared" si="42"/>
        <v>237</v>
      </c>
      <c r="C243" s="7" t="str">
        <f t="shared" ca="1" si="33"/>
        <v>CUSTID 144</v>
      </c>
      <c r="D243" s="7" t="str">
        <f ca="1">CONCATENATE(D$6," ",SUMIF('CUST AND PROD REFS'!$C$7:$C$206,'DATA GENERATOR'!$C243,'CUST AND PROD REFS'!D$7:D$206))</f>
        <v>CUSTTYPE 2</v>
      </c>
      <c r="E243" s="7" t="str">
        <f ca="1">CONCATENATE(E$6," ",SUMIF('CUST AND PROD REFS'!$C$7:$C$206,'DATA GENERATOR'!$C243,'CUST AND PROD REFS'!E$7:E$206))</f>
        <v>CUSTIND 4</v>
      </c>
      <c r="F243" s="7" t="str">
        <f ca="1">CONCATENATE(F$6," ",SUMIF('CUST AND PROD REFS'!$C$7:$C$206,'DATA GENERATOR'!$C243,'CUST AND PROD REFS'!F$7:F$206))</f>
        <v>REGION 4</v>
      </c>
      <c r="G243" s="6" t="str">
        <f t="shared" ca="1" si="34"/>
        <v>SALESMAN 1</v>
      </c>
      <c r="H243" s="6" t="str">
        <f t="shared" ca="1" si="35"/>
        <v>PRODID 5</v>
      </c>
      <c r="I243" s="6" t="str">
        <f ca="1">CONCATENATE(I$6," ",SUMIF('CUST AND PROD REFS'!$H$7:$H$26,'DATA GENERATOR'!$H243,'CUST AND PROD REFS'!I$7:I$26))</f>
        <v>PRODTYPE 3</v>
      </c>
      <c r="J243" s="6" t="str">
        <f ca="1">CONCATENATE(J$6," ",SUMIF('CUST AND PROD REFS'!$H$7:$H$26,'DATA GENERATOR'!$H243,'CUST AND PROD REFS'!J$7:J$26))</f>
        <v>PRODMKT 3</v>
      </c>
      <c r="K243" s="6">
        <f ca="1">SUMIF('CUST AND PROD REFS'!$H$7:$H$26,'DATA GENERATOR'!$H243,'CUST AND PROD REFS'!K$7:K$26)</f>
        <v>21215</v>
      </c>
      <c r="L243" s="6">
        <f ca="1">SUMIF('CUST AND PROD REFS'!$H$7:$H$26,'DATA GENERATOR'!$H243,'CUST AND PROD REFS'!L$7:L$26)</f>
        <v>14001.9</v>
      </c>
      <c r="M243" s="7">
        <f t="shared" ca="1" si="36"/>
        <v>1</v>
      </c>
      <c r="N243" s="23">
        <f t="shared" ca="1" si="37"/>
        <v>19942.099999999999</v>
      </c>
      <c r="O243" s="8">
        <f t="shared" ca="1" si="38"/>
        <v>19942.099999999999</v>
      </c>
      <c r="P243" s="40" t="str">
        <f t="shared" ca="1" si="39"/>
        <v>SHIP REGION 5</v>
      </c>
    </row>
    <row r="244" spans="1:16" x14ac:dyDescent="0.35">
      <c r="A244" s="9">
        <f t="shared" si="42"/>
        <v>238</v>
      </c>
      <c r="B244" s="6">
        <f t="shared" si="42"/>
        <v>238</v>
      </c>
      <c r="C244" s="7" t="str">
        <f t="shared" ca="1" si="33"/>
        <v>CUSTID 160</v>
      </c>
      <c r="D244" s="7" t="str">
        <f ca="1">CONCATENATE(D$6," ",SUMIF('CUST AND PROD REFS'!$C$7:$C$206,'DATA GENERATOR'!$C244,'CUST AND PROD REFS'!D$7:D$206))</f>
        <v>CUSTTYPE 2</v>
      </c>
      <c r="E244" s="7" t="str">
        <f ca="1">CONCATENATE(E$6," ",SUMIF('CUST AND PROD REFS'!$C$7:$C$206,'DATA GENERATOR'!$C244,'CUST AND PROD REFS'!E$7:E$206))</f>
        <v>CUSTIND 3</v>
      </c>
      <c r="F244" s="7" t="str">
        <f ca="1">CONCATENATE(F$6," ",SUMIF('CUST AND PROD REFS'!$C$7:$C$206,'DATA GENERATOR'!$C244,'CUST AND PROD REFS'!F$7:F$206))</f>
        <v>REGION 4</v>
      </c>
      <c r="G244" s="6" t="str">
        <f t="shared" ca="1" si="34"/>
        <v>SALESMAN 4</v>
      </c>
      <c r="H244" s="6" t="str">
        <f t="shared" ca="1" si="35"/>
        <v>PRODID 17</v>
      </c>
      <c r="I244" s="6" t="str">
        <f ca="1">CONCATENATE(I$6," ",SUMIF('CUST AND PROD REFS'!$H$7:$H$26,'DATA GENERATOR'!$H244,'CUST AND PROD REFS'!I$7:I$26))</f>
        <v>PRODTYPE 3</v>
      </c>
      <c r="J244" s="6" t="str">
        <f ca="1">CONCATENATE(J$6," ",SUMIF('CUST AND PROD REFS'!$H$7:$H$26,'DATA GENERATOR'!$H244,'CUST AND PROD REFS'!J$7:J$26))</f>
        <v>PRODMKT 7</v>
      </c>
      <c r="K244" s="6">
        <f ca="1">SUMIF('CUST AND PROD REFS'!$H$7:$H$26,'DATA GENERATOR'!$H244,'CUST AND PROD REFS'!K$7:K$26)</f>
        <v>8017</v>
      </c>
      <c r="L244" s="6">
        <f ca="1">SUMIF('CUST AND PROD REFS'!$H$7:$H$26,'DATA GENERATOR'!$H244,'CUST AND PROD REFS'!L$7:L$26)</f>
        <v>4569.6899999999996</v>
      </c>
      <c r="M244" s="7">
        <f t="shared" ca="1" si="36"/>
        <v>6</v>
      </c>
      <c r="N244" s="23">
        <f t="shared" ca="1" si="37"/>
        <v>7696.32</v>
      </c>
      <c r="O244" s="8">
        <f t="shared" ca="1" si="38"/>
        <v>46177.919999999998</v>
      </c>
      <c r="P244" s="40" t="str">
        <f t="shared" ca="1" si="39"/>
        <v>SHIP REGION 8</v>
      </c>
    </row>
    <row r="245" spans="1:16" x14ac:dyDescent="0.35">
      <c r="A245" s="9">
        <f t="shared" si="42"/>
        <v>239</v>
      </c>
      <c r="B245" s="6">
        <f t="shared" si="42"/>
        <v>239</v>
      </c>
      <c r="C245" s="7" t="str">
        <f t="shared" ca="1" si="33"/>
        <v>CUSTID 56</v>
      </c>
      <c r="D245" s="7" t="str">
        <f ca="1">CONCATENATE(D$6," ",SUMIF('CUST AND PROD REFS'!$C$7:$C$206,'DATA GENERATOR'!$C245,'CUST AND PROD REFS'!D$7:D$206))</f>
        <v>CUSTTYPE 5</v>
      </c>
      <c r="E245" s="7" t="str">
        <f ca="1">CONCATENATE(E$6," ",SUMIF('CUST AND PROD REFS'!$C$7:$C$206,'DATA GENERATOR'!$C245,'CUST AND PROD REFS'!E$7:E$206))</f>
        <v>CUSTIND 4</v>
      </c>
      <c r="F245" s="7" t="str">
        <f ca="1">CONCATENATE(F$6," ",SUMIF('CUST AND PROD REFS'!$C$7:$C$206,'DATA GENERATOR'!$C245,'CUST AND PROD REFS'!F$7:F$206))</f>
        <v>REGION 3</v>
      </c>
      <c r="G245" s="6" t="str">
        <f t="shared" ca="1" si="34"/>
        <v>SALESMAN 1</v>
      </c>
      <c r="H245" s="6" t="str">
        <f t="shared" ca="1" si="35"/>
        <v>PRODID 11</v>
      </c>
      <c r="I245" s="6" t="str">
        <f ca="1">CONCATENATE(I$6," ",SUMIF('CUST AND PROD REFS'!$H$7:$H$26,'DATA GENERATOR'!$H245,'CUST AND PROD REFS'!I$7:I$26))</f>
        <v>PRODTYPE 1</v>
      </c>
      <c r="J245" s="6" t="str">
        <f ca="1">CONCATENATE(J$6," ",SUMIF('CUST AND PROD REFS'!$H$7:$H$26,'DATA GENERATOR'!$H245,'CUST AND PROD REFS'!J$7:J$26))</f>
        <v>PRODMKT 5</v>
      </c>
      <c r="K245" s="6">
        <f ca="1">SUMIF('CUST AND PROD REFS'!$H$7:$H$26,'DATA GENERATOR'!$H245,'CUST AND PROD REFS'!K$7:K$26)</f>
        <v>10318</v>
      </c>
      <c r="L245" s="6">
        <f ca="1">SUMIF('CUST AND PROD REFS'!$H$7:$H$26,'DATA GENERATOR'!$H245,'CUST AND PROD REFS'!L$7:L$26)</f>
        <v>6913.06</v>
      </c>
      <c r="M245" s="7">
        <f t="shared" ca="1" si="36"/>
        <v>3</v>
      </c>
      <c r="N245" s="23">
        <f t="shared" ca="1" si="37"/>
        <v>9595.74</v>
      </c>
      <c r="O245" s="8">
        <f t="shared" ca="1" si="38"/>
        <v>28787.22</v>
      </c>
      <c r="P245" s="40" t="str">
        <f t="shared" ca="1" si="39"/>
        <v>SHIP REGION 8</v>
      </c>
    </row>
    <row r="246" spans="1:16" x14ac:dyDescent="0.35">
      <c r="A246" s="9">
        <f t="shared" si="42"/>
        <v>240</v>
      </c>
      <c r="B246" s="6">
        <f t="shared" si="42"/>
        <v>240</v>
      </c>
      <c r="C246" s="7" t="str">
        <f t="shared" ca="1" si="33"/>
        <v>CUSTID 83</v>
      </c>
      <c r="D246" s="7" t="str">
        <f ca="1">CONCATENATE(D$6," ",SUMIF('CUST AND PROD REFS'!$C$7:$C$206,'DATA GENERATOR'!$C246,'CUST AND PROD REFS'!D$7:D$206))</f>
        <v>CUSTTYPE 3</v>
      </c>
      <c r="E246" s="7" t="str">
        <f ca="1">CONCATENATE(E$6," ",SUMIF('CUST AND PROD REFS'!$C$7:$C$206,'DATA GENERATOR'!$C246,'CUST AND PROD REFS'!E$7:E$206))</f>
        <v>CUSTIND 5</v>
      </c>
      <c r="F246" s="7" t="str">
        <f ca="1">CONCATENATE(F$6," ",SUMIF('CUST AND PROD REFS'!$C$7:$C$206,'DATA GENERATOR'!$C246,'CUST AND PROD REFS'!F$7:F$206))</f>
        <v>REGION 8</v>
      </c>
      <c r="G246" s="6" t="str">
        <f t="shared" ca="1" si="34"/>
        <v>SALESMAN 1</v>
      </c>
      <c r="H246" s="6" t="str">
        <f t="shared" ca="1" si="35"/>
        <v>PRODID 10</v>
      </c>
      <c r="I246" s="6" t="str">
        <f ca="1">CONCATENATE(I$6," ",SUMIF('CUST AND PROD REFS'!$H$7:$H$26,'DATA GENERATOR'!$H246,'CUST AND PROD REFS'!I$7:I$26))</f>
        <v>PRODTYPE 3</v>
      </c>
      <c r="J246" s="6" t="str">
        <f ca="1">CONCATENATE(J$6," ",SUMIF('CUST AND PROD REFS'!$H$7:$H$26,'DATA GENERATOR'!$H246,'CUST AND PROD REFS'!J$7:J$26))</f>
        <v>PRODMKT 3</v>
      </c>
      <c r="K246" s="6">
        <f ca="1">SUMIF('CUST AND PROD REFS'!$H$7:$H$26,'DATA GENERATOR'!$H246,'CUST AND PROD REFS'!K$7:K$26)</f>
        <v>21715</v>
      </c>
      <c r="L246" s="6">
        <f ca="1">SUMIF('CUST AND PROD REFS'!$H$7:$H$26,'DATA GENERATOR'!$H246,'CUST AND PROD REFS'!L$7:L$26)</f>
        <v>14549.05</v>
      </c>
      <c r="M246" s="7">
        <f t="shared" ca="1" si="36"/>
        <v>7</v>
      </c>
      <c r="N246" s="23">
        <f t="shared" ca="1" si="37"/>
        <v>19977.8</v>
      </c>
      <c r="O246" s="8">
        <f t="shared" ca="1" si="38"/>
        <v>139844.6</v>
      </c>
      <c r="P246" s="40" t="str">
        <f t="shared" ca="1" si="39"/>
        <v>SHIP REGION 6</v>
      </c>
    </row>
    <row r="247" spans="1:16" x14ac:dyDescent="0.35">
      <c r="A247" s="9">
        <f t="shared" si="42"/>
        <v>241</v>
      </c>
      <c r="B247" s="6">
        <f t="shared" si="42"/>
        <v>241</v>
      </c>
      <c r="C247" s="7" t="str">
        <f t="shared" ca="1" si="33"/>
        <v>CUSTID 145</v>
      </c>
      <c r="D247" s="7" t="str">
        <f ca="1">CONCATENATE(D$6," ",SUMIF('CUST AND PROD REFS'!$C$7:$C$206,'DATA GENERATOR'!$C247,'CUST AND PROD REFS'!D$7:D$206))</f>
        <v>CUSTTYPE 5</v>
      </c>
      <c r="E247" s="7" t="str">
        <f ca="1">CONCATENATE(E$6," ",SUMIF('CUST AND PROD REFS'!$C$7:$C$206,'DATA GENERATOR'!$C247,'CUST AND PROD REFS'!E$7:E$206))</f>
        <v>CUSTIND 1</v>
      </c>
      <c r="F247" s="7" t="str">
        <f ca="1">CONCATENATE(F$6," ",SUMIF('CUST AND PROD REFS'!$C$7:$C$206,'DATA GENERATOR'!$C247,'CUST AND PROD REFS'!F$7:F$206))</f>
        <v>REGION 2</v>
      </c>
      <c r="G247" s="6" t="str">
        <f t="shared" ca="1" si="34"/>
        <v>SALESMAN 2</v>
      </c>
      <c r="H247" s="6" t="str">
        <f t="shared" ca="1" si="35"/>
        <v>PRODID 4</v>
      </c>
      <c r="I247" s="6" t="str">
        <f ca="1">CONCATENATE(I$6," ",SUMIF('CUST AND PROD REFS'!$H$7:$H$26,'DATA GENERATOR'!$H247,'CUST AND PROD REFS'!I$7:I$26))</f>
        <v>PRODTYPE 2</v>
      </c>
      <c r="J247" s="6" t="str">
        <f ca="1">CONCATENATE(J$6," ",SUMIF('CUST AND PROD REFS'!$H$7:$H$26,'DATA GENERATOR'!$H247,'CUST AND PROD REFS'!J$7:J$26))</f>
        <v>PRODMKT 4</v>
      </c>
      <c r="K247" s="6">
        <f ca="1">SUMIF('CUST AND PROD REFS'!$H$7:$H$26,'DATA GENERATOR'!$H247,'CUST AND PROD REFS'!K$7:K$26)</f>
        <v>6175</v>
      </c>
      <c r="L247" s="6">
        <f ca="1">SUMIF('CUST AND PROD REFS'!$H$7:$H$26,'DATA GENERATOR'!$H247,'CUST AND PROD REFS'!L$7:L$26)</f>
        <v>3828.5</v>
      </c>
      <c r="M247" s="7">
        <f t="shared" ca="1" si="36"/>
        <v>5</v>
      </c>
      <c r="N247" s="23">
        <f t="shared" ca="1" si="37"/>
        <v>5557.5</v>
      </c>
      <c r="O247" s="8">
        <f t="shared" ca="1" si="38"/>
        <v>27787.5</v>
      </c>
      <c r="P247" s="40" t="str">
        <f t="shared" ca="1" si="39"/>
        <v>SHIP REGION 3</v>
      </c>
    </row>
    <row r="248" spans="1:16" x14ac:dyDescent="0.35">
      <c r="A248" s="9">
        <f t="shared" si="42"/>
        <v>242</v>
      </c>
      <c r="B248" s="6">
        <f t="shared" si="42"/>
        <v>242</v>
      </c>
      <c r="C248" s="7" t="str">
        <f t="shared" ca="1" si="33"/>
        <v>CUSTID 105</v>
      </c>
      <c r="D248" s="7" t="str">
        <f ca="1">CONCATENATE(D$6," ",SUMIF('CUST AND PROD REFS'!$C$7:$C$206,'DATA GENERATOR'!$C248,'CUST AND PROD REFS'!D$7:D$206))</f>
        <v>CUSTTYPE 2</v>
      </c>
      <c r="E248" s="7" t="str">
        <f ca="1">CONCATENATE(E$6," ",SUMIF('CUST AND PROD REFS'!$C$7:$C$206,'DATA GENERATOR'!$C248,'CUST AND PROD REFS'!E$7:E$206))</f>
        <v>CUSTIND 5</v>
      </c>
      <c r="F248" s="7" t="str">
        <f ca="1">CONCATENATE(F$6," ",SUMIF('CUST AND PROD REFS'!$C$7:$C$206,'DATA GENERATOR'!$C248,'CUST AND PROD REFS'!F$7:F$206))</f>
        <v>REGION 8</v>
      </c>
      <c r="G248" s="6" t="str">
        <f t="shared" ca="1" si="34"/>
        <v>SALESMAN 3</v>
      </c>
      <c r="H248" s="6" t="str">
        <f t="shared" ca="1" si="35"/>
        <v>PRODID 5</v>
      </c>
      <c r="I248" s="6" t="str">
        <f ca="1">CONCATENATE(I$6," ",SUMIF('CUST AND PROD REFS'!$H$7:$H$26,'DATA GENERATOR'!$H248,'CUST AND PROD REFS'!I$7:I$26))</f>
        <v>PRODTYPE 3</v>
      </c>
      <c r="J248" s="6" t="str">
        <f ca="1">CONCATENATE(J$6," ",SUMIF('CUST AND PROD REFS'!$H$7:$H$26,'DATA GENERATOR'!$H248,'CUST AND PROD REFS'!J$7:J$26))</f>
        <v>PRODMKT 3</v>
      </c>
      <c r="K248" s="6">
        <f ca="1">SUMIF('CUST AND PROD REFS'!$H$7:$H$26,'DATA GENERATOR'!$H248,'CUST AND PROD REFS'!K$7:K$26)</f>
        <v>21215</v>
      </c>
      <c r="L248" s="6">
        <f ca="1">SUMIF('CUST AND PROD REFS'!$H$7:$H$26,'DATA GENERATOR'!$H248,'CUST AND PROD REFS'!L$7:L$26)</f>
        <v>14001.9</v>
      </c>
      <c r="M248" s="7">
        <f t="shared" ca="1" si="36"/>
        <v>1</v>
      </c>
      <c r="N248" s="23">
        <f t="shared" ca="1" si="37"/>
        <v>18032.75</v>
      </c>
      <c r="O248" s="8">
        <f t="shared" ca="1" si="38"/>
        <v>18032.75</v>
      </c>
      <c r="P248" s="40" t="str">
        <f t="shared" ca="1" si="39"/>
        <v>SHIP REGION 8</v>
      </c>
    </row>
    <row r="249" spans="1:16" x14ac:dyDescent="0.35">
      <c r="A249" s="9">
        <f t="shared" ref="A249:B264" si="43">A248+1</f>
        <v>243</v>
      </c>
      <c r="B249" s="6">
        <f t="shared" si="43"/>
        <v>243</v>
      </c>
      <c r="C249" s="7" t="str">
        <f t="shared" ca="1" si="33"/>
        <v>CUSTID 26</v>
      </c>
      <c r="D249" s="7" t="str">
        <f ca="1">CONCATENATE(D$6," ",SUMIF('CUST AND PROD REFS'!$C$7:$C$206,'DATA GENERATOR'!$C249,'CUST AND PROD REFS'!D$7:D$206))</f>
        <v>CUSTTYPE 2</v>
      </c>
      <c r="E249" s="7" t="str">
        <f ca="1">CONCATENATE(E$6," ",SUMIF('CUST AND PROD REFS'!$C$7:$C$206,'DATA GENERATOR'!$C249,'CUST AND PROD REFS'!E$7:E$206))</f>
        <v>CUSTIND 2</v>
      </c>
      <c r="F249" s="7" t="str">
        <f ca="1">CONCATENATE(F$6," ",SUMIF('CUST AND PROD REFS'!$C$7:$C$206,'DATA GENERATOR'!$C249,'CUST AND PROD REFS'!F$7:F$206))</f>
        <v>REGION 4</v>
      </c>
      <c r="G249" s="6" t="str">
        <f t="shared" ca="1" si="34"/>
        <v>SALESMAN 3</v>
      </c>
      <c r="H249" s="6" t="str">
        <f t="shared" ca="1" si="35"/>
        <v>PRODID 9</v>
      </c>
      <c r="I249" s="6" t="str">
        <f ca="1">CONCATENATE(I$6," ",SUMIF('CUST AND PROD REFS'!$H$7:$H$26,'DATA GENERATOR'!$H249,'CUST AND PROD REFS'!I$7:I$26))</f>
        <v>PRODTYPE 2</v>
      </c>
      <c r="J249" s="6" t="str">
        <f ca="1">CONCATENATE(J$6," ",SUMIF('CUST AND PROD REFS'!$H$7:$H$26,'DATA GENERATOR'!$H249,'CUST AND PROD REFS'!J$7:J$26))</f>
        <v>PRODMKT 2</v>
      </c>
      <c r="K249" s="6">
        <f ca="1">SUMIF('CUST AND PROD REFS'!$H$7:$H$26,'DATA GENERATOR'!$H249,'CUST AND PROD REFS'!K$7:K$26)</f>
        <v>15689</v>
      </c>
      <c r="L249" s="6">
        <f ca="1">SUMIF('CUST AND PROD REFS'!$H$7:$H$26,'DATA GENERATOR'!$H249,'CUST AND PROD REFS'!L$7:L$26)</f>
        <v>10668.52</v>
      </c>
      <c r="M249" s="7">
        <f t="shared" ca="1" si="36"/>
        <v>3</v>
      </c>
      <c r="N249" s="23">
        <f t="shared" ca="1" si="37"/>
        <v>14590.769999999999</v>
      </c>
      <c r="O249" s="8">
        <f t="shared" ca="1" si="38"/>
        <v>43772.31</v>
      </c>
      <c r="P249" s="40" t="str">
        <f t="shared" ca="1" si="39"/>
        <v>SHIP REGION 2</v>
      </c>
    </row>
    <row r="250" spans="1:16" x14ac:dyDescent="0.35">
      <c r="A250" s="9">
        <f t="shared" si="43"/>
        <v>244</v>
      </c>
      <c r="B250" s="6">
        <f t="shared" si="43"/>
        <v>244</v>
      </c>
      <c r="C250" s="7" t="str">
        <f t="shared" ca="1" si="33"/>
        <v>CUSTID 13</v>
      </c>
      <c r="D250" s="7" t="str">
        <f ca="1">CONCATENATE(D$6," ",SUMIF('CUST AND PROD REFS'!$C$7:$C$206,'DATA GENERATOR'!$C250,'CUST AND PROD REFS'!D$7:D$206))</f>
        <v>CUSTTYPE 1</v>
      </c>
      <c r="E250" s="7" t="str">
        <f ca="1">CONCATENATE(E$6," ",SUMIF('CUST AND PROD REFS'!$C$7:$C$206,'DATA GENERATOR'!$C250,'CUST AND PROD REFS'!E$7:E$206))</f>
        <v>CUSTIND 1</v>
      </c>
      <c r="F250" s="7" t="str">
        <f ca="1">CONCATENATE(F$6," ",SUMIF('CUST AND PROD REFS'!$C$7:$C$206,'DATA GENERATOR'!$C250,'CUST AND PROD REFS'!F$7:F$206))</f>
        <v>REGION 3</v>
      </c>
      <c r="G250" s="6" t="str">
        <f t="shared" ca="1" si="34"/>
        <v>SALESMAN 4</v>
      </c>
      <c r="H250" s="6" t="str">
        <f t="shared" ca="1" si="35"/>
        <v>PRODID 4</v>
      </c>
      <c r="I250" s="6" t="str">
        <f ca="1">CONCATENATE(I$6," ",SUMIF('CUST AND PROD REFS'!$H$7:$H$26,'DATA GENERATOR'!$H250,'CUST AND PROD REFS'!I$7:I$26))</f>
        <v>PRODTYPE 2</v>
      </c>
      <c r="J250" s="6" t="str">
        <f ca="1">CONCATENATE(J$6," ",SUMIF('CUST AND PROD REFS'!$H$7:$H$26,'DATA GENERATOR'!$H250,'CUST AND PROD REFS'!J$7:J$26))</f>
        <v>PRODMKT 4</v>
      </c>
      <c r="K250" s="6">
        <f ca="1">SUMIF('CUST AND PROD REFS'!$H$7:$H$26,'DATA GENERATOR'!$H250,'CUST AND PROD REFS'!K$7:K$26)</f>
        <v>6175</v>
      </c>
      <c r="L250" s="6">
        <f ca="1">SUMIF('CUST AND PROD REFS'!$H$7:$H$26,'DATA GENERATOR'!$H250,'CUST AND PROD REFS'!L$7:L$26)</f>
        <v>3828.5</v>
      </c>
      <c r="M250" s="7">
        <f t="shared" ca="1" si="36"/>
        <v>2</v>
      </c>
      <c r="N250" s="23">
        <f t="shared" ca="1" si="37"/>
        <v>5681</v>
      </c>
      <c r="O250" s="8">
        <f t="shared" ca="1" si="38"/>
        <v>11362</v>
      </c>
      <c r="P250" s="40" t="str">
        <f t="shared" ca="1" si="39"/>
        <v>SHIP REGION 8</v>
      </c>
    </row>
    <row r="251" spans="1:16" x14ac:dyDescent="0.35">
      <c r="A251" s="9">
        <f t="shared" si="43"/>
        <v>245</v>
      </c>
      <c r="B251" s="6">
        <f t="shared" si="43"/>
        <v>245</v>
      </c>
      <c r="C251" s="7" t="str">
        <f t="shared" ca="1" si="33"/>
        <v>CUSTID 67</v>
      </c>
      <c r="D251" s="7" t="str">
        <f ca="1">CONCATENATE(D$6," ",SUMIF('CUST AND PROD REFS'!$C$7:$C$206,'DATA GENERATOR'!$C251,'CUST AND PROD REFS'!D$7:D$206))</f>
        <v>CUSTTYPE 3</v>
      </c>
      <c r="E251" s="7" t="str">
        <f ca="1">CONCATENATE(E$6," ",SUMIF('CUST AND PROD REFS'!$C$7:$C$206,'DATA GENERATOR'!$C251,'CUST AND PROD REFS'!E$7:E$206))</f>
        <v>CUSTIND 5</v>
      </c>
      <c r="F251" s="7" t="str">
        <f ca="1">CONCATENATE(F$6," ",SUMIF('CUST AND PROD REFS'!$C$7:$C$206,'DATA GENERATOR'!$C251,'CUST AND PROD REFS'!F$7:F$206))</f>
        <v>REGION 3</v>
      </c>
      <c r="G251" s="6" t="str">
        <f t="shared" ca="1" si="34"/>
        <v>SALESMAN 3</v>
      </c>
      <c r="H251" s="6" t="str">
        <f t="shared" ca="1" si="35"/>
        <v>PRODID 8</v>
      </c>
      <c r="I251" s="6" t="str">
        <f ca="1">CONCATENATE(I$6," ",SUMIF('CUST AND PROD REFS'!$H$7:$H$26,'DATA GENERATOR'!$H251,'CUST AND PROD REFS'!I$7:I$26))</f>
        <v>PRODTYPE 1</v>
      </c>
      <c r="J251" s="6" t="str">
        <f ca="1">CONCATENATE(J$6," ",SUMIF('CUST AND PROD REFS'!$H$7:$H$26,'DATA GENERATOR'!$H251,'CUST AND PROD REFS'!J$7:J$26))</f>
        <v>PRODMKT 7</v>
      </c>
      <c r="K251" s="6">
        <f ca="1">SUMIF('CUST AND PROD REFS'!$H$7:$H$26,'DATA GENERATOR'!$H251,'CUST AND PROD REFS'!K$7:K$26)</f>
        <v>9424</v>
      </c>
      <c r="L251" s="6">
        <f ca="1">SUMIF('CUST AND PROD REFS'!$H$7:$H$26,'DATA GENERATOR'!$H251,'CUST AND PROD REFS'!L$7:L$26)</f>
        <v>6031.36</v>
      </c>
      <c r="M251" s="7">
        <f t="shared" ca="1" si="36"/>
        <v>2</v>
      </c>
      <c r="N251" s="23">
        <f t="shared" ca="1" si="37"/>
        <v>8387.36</v>
      </c>
      <c r="O251" s="8">
        <f t="shared" ca="1" si="38"/>
        <v>16774.72</v>
      </c>
      <c r="P251" s="40" t="str">
        <f t="shared" ca="1" si="39"/>
        <v>SHIP REGION 4</v>
      </c>
    </row>
    <row r="252" spans="1:16" x14ac:dyDescent="0.35">
      <c r="A252" s="9">
        <f t="shared" si="43"/>
        <v>246</v>
      </c>
      <c r="B252" s="6">
        <f t="shared" si="43"/>
        <v>246</v>
      </c>
      <c r="C252" s="7" t="str">
        <f t="shared" ca="1" si="33"/>
        <v>CUSTID 99</v>
      </c>
      <c r="D252" s="7" t="str">
        <f ca="1">CONCATENATE(D$6," ",SUMIF('CUST AND PROD REFS'!$C$7:$C$206,'DATA GENERATOR'!$C252,'CUST AND PROD REFS'!D$7:D$206))</f>
        <v>CUSTTYPE 1</v>
      </c>
      <c r="E252" s="7" t="str">
        <f ca="1">CONCATENATE(E$6," ",SUMIF('CUST AND PROD REFS'!$C$7:$C$206,'DATA GENERATOR'!$C252,'CUST AND PROD REFS'!E$7:E$206))</f>
        <v>CUSTIND 4</v>
      </c>
      <c r="F252" s="7" t="str">
        <f ca="1">CONCATENATE(F$6," ",SUMIF('CUST AND PROD REFS'!$C$7:$C$206,'DATA GENERATOR'!$C252,'CUST AND PROD REFS'!F$7:F$206))</f>
        <v>REGION 5</v>
      </c>
      <c r="G252" s="6" t="str">
        <f t="shared" ca="1" si="34"/>
        <v>SALESMAN 3</v>
      </c>
      <c r="H252" s="6" t="str">
        <f t="shared" ca="1" si="35"/>
        <v>PRODID 4</v>
      </c>
      <c r="I252" s="6" t="str">
        <f ca="1">CONCATENATE(I$6," ",SUMIF('CUST AND PROD REFS'!$H$7:$H$26,'DATA GENERATOR'!$H252,'CUST AND PROD REFS'!I$7:I$26))</f>
        <v>PRODTYPE 2</v>
      </c>
      <c r="J252" s="6" t="str">
        <f ca="1">CONCATENATE(J$6," ",SUMIF('CUST AND PROD REFS'!$H$7:$H$26,'DATA GENERATOR'!$H252,'CUST AND PROD REFS'!J$7:J$26))</f>
        <v>PRODMKT 4</v>
      </c>
      <c r="K252" s="6">
        <f ca="1">SUMIF('CUST AND PROD REFS'!$H$7:$H$26,'DATA GENERATOR'!$H252,'CUST AND PROD REFS'!K$7:K$26)</f>
        <v>6175</v>
      </c>
      <c r="L252" s="6">
        <f ca="1">SUMIF('CUST AND PROD REFS'!$H$7:$H$26,'DATA GENERATOR'!$H252,'CUST AND PROD REFS'!L$7:L$26)</f>
        <v>3828.5</v>
      </c>
      <c r="M252" s="7">
        <f t="shared" ca="1" si="36"/>
        <v>8</v>
      </c>
      <c r="N252" s="23">
        <f t="shared" ca="1" si="37"/>
        <v>5557.5</v>
      </c>
      <c r="O252" s="8">
        <f t="shared" ca="1" si="38"/>
        <v>44460</v>
      </c>
      <c r="P252" s="40" t="str">
        <f t="shared" ca="1" si="39"/>
        <v>SHIP REGION 2</v>
      </c>
    </row>
    <row r="253" spans="1:16" x14ac:dyDescent="0.35">
      <c r="A253" s="9">
        <f t="shared" si="43"/>
        <v>247</v>
      </c>
      <c r="B253" s="6">
        <f t="shared" si="43"/>
        <v>247</v>
      </c>
      <c r="C253" s="7" t="str">
        <f t="shared" ca="1" si="33"/>
        <v>CUSTID 187</v>
      </c>
      <c r="D253" s="7" t="str">
        <f ca="1">CONCATENATE(D$6," ",SUMIF('CUST AND PROD REFS'!$C$7:$C$206,'DATA GENERATOR'!$C253,'CUST AND PROD REFS'!D$7:D$206))</f>
        <v>CUSTTYPE 4</v>
      </c>
      <c r="E253" s="7" t="str">
        <f ca="1">CONCATENATE(E$6," ",SUMIF('CUST AND PROD REFS'!$C$7:$C$206,'DATA GENERATOR'!$C253,'CUST AND PROD REFS'!E$7:E$206))</f>
        <v>CUSTIND 1</v>
      </c>
      <c r="F253" s="7" t="str">
        <f ca="1">CONCATENATE(F$6," ",SUMIF('CUST AND PROD REFS'!$C$7:$C$206,'DATA GENERATOR'!$C253,'CUST AND PROD REFS'!F$7:F$206))</f>
        <v>REGION 2</v>
      </c>
      <c r="G253" s="6" t="str">
        <f t="shared" ca="1" si="34"/>
        <v>SALESMAN 2</v>
      </c>
      <c r="H253" s="6" t="str">
        <f t="shared" ca="1" si="35"/>
        <v>PRODID 2</v>
      </c>
      <c r="I253" s="6" t="str">
        <f ca="1">CONCATENATE(I$6," ",SUMIF('CUST AND PROD REFS'!$H$7:$H$26,'DATA GENERATOR'!$H253,'CUST AND PROD REFS'!I$7:I$26))</f>
        <v>PRODTYPE 4</v>
      </c>
      <c r="J253" s="6" t="str">
        <f ca="1">CONCATENATE(J$6," ",SUMIF('CUST AND PROD REFS'!$H$7:$H$26,'DATA GENERATOR'!$H253,'CUST AND PROD REFS'!J$7:J$26))</f>
        <v>PRODMKT 6</v>
      </c>
      <c r="K253" s="6">
        <f ca="1">SUMIF('CUST AND PROD REFS'!$H$7:$H$26,'DATA GENERATOR'!$H253,'CUST AND PROD REFS'!K$7:K$26)</f>
        <v>5283</v>
      </c>
      <c r="L253" s="6">
        <f ca="1">SUMIF('CUST AND PROD REFS'!$H$7:$H$26,'DATA GENERATOR'!$H253,'CUST AND PROD REFS'!L$7:L$26)</f>
        <v>3169.8</v>
      </c>
      <c r="M253" s="7">
        <f t="shared" ca="1" si="36"/>
        <v>2</v>
      </c>
      <c r="N253" s="23">
        <f t="shared" ca="1" si="37"/>
        <v>5177.34</v>
      </c>
      <c r="O253" s="8">
        <f t="shared" ca="1" si="38"/>
        <v>10354.68</v>
      </c>
      <c r="P253" s="40" t="str">
        <f t="shared" ca="1" si="39"/>
        <v>SHIP REGION 5</v>
      </c>
    </row>
    <row r="254" spans="1:16" x14ac:dyDescent="0.35">
      <c r="A254" s="9">
        <f t="shared" si="43"/>
        <v>248</v>
      </c>
      <c r="B254" s="6">
        <f t="shared" si="43"/>
        <v>248</v>
      </c>
      <c r="C254" s="7" t="str">
        <f t="shared" ca="1" si="33"/>
        <v>CUSTID 64</v>
      </c>
      <c r="D254" s="7" t="str">
        <f ca="1">CONCATENATE(D$6," ",SUMIF('CUST AND PROD REFS'!$C$7:$C$206,'DATA GENERATOR'!$C254,'CUST AND PROD REFS'!D$7:D$206))</f>
        <v>CUSTTYPE 1</v>
      </c>
      <c r="E254" s="7" t="str">
        <f ca="1">CONCATENATE(E$6," ",SUMIF('CUST AND PROD REFS'!$C$7:$C$206,'DATA GENERATOR'!$C254,'CUST AND PROD REFS'!E$7:E$206))</f>
        <v>CUSTIND 3</v>
      </c>
      <c r="F254" s="7" t="str">
        <f ca="1">CONCATENATE(F$6," ",SUMIF('CUST AND PROD REFS'!$C$7:$C$206,'DATA GENERATOR'!$C254,'CUST AND PROD REFS'!F$7:F$206))</f>
        <v>REGION 4</v>
      </c>
      <c r="G254" s="6" t="str">
        <f t="shared" ca="1" si="34"/>
        <v>SALESMAN 1</v>
      </c>
      <c r="H254" s="6" t="str">
        <f t="shared" ca="1" si="35"/>
        <v>PRODID 15</v>
      </c>
      <c r="I254" s="6" t="str">
        <f ca="1">CONCATENATE(I$6," ",SUMIF('CUST AND PROD REFS'!$H$7:$H$26,'DATA GENERATOR'!$H254,'CUST AND PROD REFS'!I$7:I$26))</f>
        <v>PRODTYPE 3</v>
      </c>
      <c r="J254" s="6" t="str">
        <f ca="1">CONCATENATE(J$6," ",SUMIF('CUST AND PROD REFS'!$H$7:$H$26,'DATA GENERATOR'!$H254,'CUST AND PROD REFS'!J$7:J$26))</f>
        <v>PRODMKT 3</v>
      </c>
      <c r="K254" s="6">
        <f ca="1">SUMIF('CUST AND PROD REFS'!$H$7:$H$26,'DATA GENERATOR'!$H254,'CUST AND PROD REFS'!K$7:K$26)</f>
        <v>1965</v>
      </c>
      <c r="L254" s="6">
        <f ca="1">SUMIF('CUST AND PROD REFS'!$H$7:$H$26,'DATA GENERATOR'!$H254,'CUST AND PROD REFS'!L$7:L$26)</f>
        <v>1257.5999999999999</v>
      </c>
      <c r="M254" s="7">
        <f t="shared" ca="1" si="36"/>
        <v>6</v>
      </c>
      <c r="N254" s="23">
        <f t="shared" ca="1" si="37"/>
        <v>1788.15</v>
      </c>
      <c r="O254" s="8">
        <f t="shared" ca="1" si="38"/>
        <v>10728.900000000001</v>
      </c>
      <c r="P254" s="40" t="str">
        <f t="shared" ca="1" si="39"/>
        <v>SHIP REGION 5</v>
      </c>
    </row>
    <row r="255" spans="1:16" x14ac:dyDescent="0.35">
      <c r="A255" s="9">
        <f t="shared" si="43"/>
        <v>249</v>
      </c>
      <c r="B255" s="6">
        <f t="shared" si="43"/>
        <v>249</v>
      </c>
      <c r="C255" s="7" t="str">
        <f t="shared" ca="1" si="33"/>
        <v>CUSTID 179</v>
      </c>
      <c r="D255" s="7" t="str">
        <f ca="1">CONCATENATE(D$6," ",SUMIF('CUST AND PROD REFS'!$C$7:$C$206,'DATA GENERATOR'!$C255,'CUST AND PROD REFS'!D$7:D$206))</f>
        <v>CUSTTYPE 3</v>
      </c>
      <c r="E255" s="7" t="str">
        <f ca="1">CONCATENATE(E$6," ",SUMIF('CUST AND PROD REFS'!$C$7:$C$206,'DATA GENERATOR'!$C255,'CUST AND PROD REFS'!E$7:E$206))</f>
        <v>CUSTIND 1</v>
      </c>
      <c r="F255" s="7" t="str">
        <f ca="1">CONCATENATE(F$6," ",SUMIF('CUST AND PROD REFS'!$C$7:$C$206,'DATA GENERATOR'!$C255,'CUST AND PROD REFS'!F$7:F$206))</f>
        <v>REGION 5</v>
      </c>
      <c r="G255" s="6" t="str">
        <f t="shared" ca="1" si="34"/>
        <v>SALESMAN 1</v>
      </c>
      <c r="H255" s="6" t="str">
        <f t="shared" ca="1" si="35"/>
        <v>PRODID 3</v>
      </c>
      <c r="I255" s="6" t="str">
        <f ca="1">CONCATENATE(I$6," ",SUMIF('CUST AND PROD REFS'!$H$7:$H$26,'DATA GENERATOR'!$H255,'CUST AND PROD REFS'!I$7:I$26))</f>
        <v>PRODTYPE 3</v>
      </c>
      <c r="J255" s="6" t="str">
        <f ca="1">CONCATENATE(J$6," ",SUMIF('CUST AND PROD REFS'!$H$7:$H$26,'DATA GENERATOR'!$H255,'CUST AND PROD REFS'!J$7:J$26))</f>
        <v>PRODMKT 6</v>
      </c>
      <c r="K255" s="6">
        <f ca="1">SUMIF('CUST AND PROD REFS'!$H$7:$H$26,'DATA GENERATOR'!$H255,'CUST AND PROD REFS'!K$7:K$26)</f>
        <v>18632</v>
      </c>
      <c r="L255" s="6">
        <f ca="1">SUMIF('CUST AND PROD REFS'!$H$7:$H$26,'DATA GENERATOR'!$H255,'CUST AND PROD REFS'!L$7:L$26)</f>
        <v>12110.8</v>
      </c>
      <c r="M255" s="7">
        <f t="shared" ca="1" si="36"/>
        <v>6</v>
      </c>
      <c r="N255" s="23">
        <f t="shared" ca="1" si="37"/>
        <v>17514.079999999998</v>
      </c>
      <c r="O255" s="8">
        <f t="shared" ca="1" si="38"/>
        <v>105084.47999999998</v>
      </c>
      <c r="P255" s="40" t="str">
        <f t="shared" ca="1" si="39"/>
        <v>SHIP REGION 8</v>
      </c>
    </row>
    <row r="256" spans="1:16" x14ac:dyDescent="0.35">
      <c r="A256" s="9">
        <f t="shared" si="43"/>
        <v>250</v>
      </c>
      <c r="B256" s="6">
        <f t="shared" si="43"/>
        <v>250</v>
      </c>
      <c r="C256" s="7" t="str">
        <f t="shared" ca="1" si="33"/>
        <v>CUSTID 41</v>
      </c>
      <c r="D256" s="7" t="str">
        <f ca="1">CONCATENATE(D$6," ",SUMIF('CUST AND PROD REFS'!$C$7:$C$206,'DATA GENERATOR'!$C256,'CUST AND PROD REFS'!D$7:D$206))</f>
        <v>CUSTTYPE 4</v>
      </c>
      <c r="E256" s="7" t="str">
        <f ca="1">CONCATENATE(E$6," ",SUMIF('CUST AND PROD REFS'!$C$7:$C$206,'DATA GENERATOR'!$C256,'CUST AND PROD REFS'!E$7:E$206))</f>
        <v>CUSTIND 2</v>
      </c>
      <c r="F256" s="7" t="str">
        <f ca="1">CONCATENATE(F$6," ",SUMIF('CUST AND PROD REFS'!$C$7:$C$206,'DATA GENERATOR'!$C256,'CUST AND PROD REFS'!F$7:F$206))</f>
        <v>REGION 2</v>
      </c>
      <c r="G256" s="6" t="str">
        <f t="shared" ca="1" si="34"/>
        <v>SALESMAN 4</v>
      </c>
      <c r="H256" s="6" t="str">
        <f t="shared" ca="1" si="35"/>
        <v>PRODID 11</v>
      </c>
      <c r="I256" s="6" t="str">
        <f ca="1">CONCATENATE(I$6," ",SUMIF('CUST AND PROD REFS'!$H$7:$H$26,'DATA GENERATOR'!$H256,'CUST AND PROD REFS'!I$7:I$26))</f>
        <v>PRODTYPE 1</v>
      </c>
      <c r="J256" s="6" t="str">
        <f ca="1">CONCATENATE(J$6," ",SUMIF('CUST AND PROD REFS'!$H$7:$H$26,'DATA GENERATOR'!$H256,'CUST AND PROD REFS'!J$7:J$26))</f>
        <v>PRODMKT 5</v>
      </c>
      <c r="K256" s="6">
        <f ca="1">SUMIF('CUST AND PROD REFS'!$H$7:$H$26,'DATA GENERATOR'!$H256,'CUST AND PROD REFS'!K$7:K$26)</f>
        <v>10318</v>
      </c>
      <c r="L256" s="6">
        <f ca="1">SUMIF('CUST AND PROD REFS'!$H$7:$H$26,'DATA GENERATOR'!$H256,'CUST AND PROD REFS'!L$7:L$26)</f>
        <v>6913.06</v>
      </c>
      <c r="M256" s="7">
        <f t="shared" ca="1" si="36"/>
        <v>1</v>
      </c>
      <c r="N256" s="23">
        <f t="shared" ca="1" si="37"/>
        <v>9802.1</v>
      </c>
      <c r="O256" s="8">
        <f t="shared" ca="1" si="38"/>
        <v>9802.1</v>
      </c>
      <c r="P256" s="40" t="str">
        <f t="shared" ca="1" si="39"/>
        <v>SHIP REGION 3</v>
      </c>
    </row>
    <row r="257" spans="1:16" x14ac:dyDescent="0.35">
      <c r="A257" s="9">
        <f t="shared" si="43"/>
        <v>251</v>
      </c>
      <c r="B257" s="6">
        <f t="shared" si="43"/>
        <v>251</v>
      </c>
      <c r="C257" s="7" t="str">
        <f t="shared" ca="1" si="33"/>
        <v>CUSTID 23</v>
      </c>
      <c r="D257" s="7" t="str">
        <f ca="1">CONCATENATE(D$6," ",SUMIF('CUST AND PROD REFS'!$C$7:$C$206,'DATA GENERATOR'!$C257,'CUST AND PROD REFS'!D$7:D$206))</f>
        <v>CUSTTYPE 1</v>
      </c>
      <c r="E257" s="7" t="str">
        <f ca="1">CONCATENATE(E$6," ",SUMIF('CUST AND PROD REFS'!$C$7:$C$206,'DATA GENERATOR'!$C257,'CUST AND PROD REFS'!E$7:E$206))</f>
        <v>CUSTIND 2</v>
      </c>
      <c r="F257" s="7" t="str">
        <f ca="1">CONCATENATE(F$6," ",SUMIF('CUST AND PROD REFS'!$C$7:$C$206,'DATA GENERATOR'!$C257,'CUST AND PROD REFS'!F$7:F$206))</f>
        <v>REGION 1</v>
      </c>
      <c r="G257" s="6" t="str">
        <f t="shared" ca="1" si="34"/>
        <v>SALESMAN 2</v>
      </c>
      <c r="H257" s="6" t="str">
        <f t="shared" ca="1" si="35"/>
        <v>PRODID 9</v>
      </c>
      <c r="I257" s="6" t="str">
        <f ca="1">CONCATENATE(I$6," ",SUMIF('CUST AND PROD REFS'!$H$7:$H$26,'DATA GENERATOR'!$H257,'CUST AND PROD REFS'!I$7:I$26))</f>
        <v>PRODTYPE 2</v>
      </c>
      <c r="J257" s="6" t="str">
        <f ca="1">CONCATENATE(J$6," ",SUMIF('CUST AND PROD REFS'!$H$7:$H$26,'DATA GENERATOR'!$H257,'CUST AND PROD REFS'!J$7:J$26))</f>
        <v>PRODMKT 2</v>
      </c>
      <c r="K257" s="6">
        <f ca="1">SUMIF('CUST AND PROD REFS'!$H$7:$H$26,'DATA GENERATOR'!$H257,'CUST AND PROD REFS'!K$7:K$26)</f>
        <v>15689</v>
      </c>
      <c r="L257" s="6">
        <f ca="1">SUMIF('CUST AND PROD REFS'!$H$7:$H$26,'DATA GENERATOR'!$H257,'CUST AND PROD REFS'!L$7:L$26)</f>
        <v>10668.52</v>
      </c>
      <c r="M257" s="7">
        <f t="shared" ca="1" si="36"/>
        <v>2</v>
      </c>
      <c r="N257" s="23">
        <f t="shared" ca="1" si="37"/>
        <v>13335.65</v>
      </c>
      <c r="O257" s="8">
        <f t="shared" ca="1" si="38"/>
        <v>26671.3</v>
      </c>
      <c r="P257" s="40" t="str">
        <f t="shared" ca="1" si="39"/>
        <v>SHIP REGION 8</v>
      </c>
    </row>
    <row r="258" spans="1:16" x14ac:dyDescent="0.35">
      <c r="A258" s="9">
        <f t="shared" si="43"/>
        <v>252</v>
      </c>
      <c r="B258" s="6">
        <f t="shared" si="43"/>
        <v>252</v>
      </c>
      <c r="C258" s="7" t="str">
        <f t="shared" ca="1" si="33"/>
        <v>CUSTID 31</v>
      </c>
      <c r="D258" s="7" t="str">
        <f ca="1">CONCATENATE(D$6," ",SUMIF('CUST AND PROD REFS'!$C$7:$C$206,'DATA GENERATOR'!$C258,'CUST AND PROD REFS'!D$7:D$206))</f>
        <v>CUSTTYPE 1</v>
      </c>
      <c r="E258" s="7" t="str">
        <f ca="1">CONCATENATE(E$6," ",SUMIF('CUST AND PROD REFS'!$C$7:$C$206,'DATA GENERATOR'!$C258,'CUST AND PROD REFS'!E$7:E$206))</f>
        <v>CUSTIND 1</v>
      </c>
      <c r="F258" s="7" t="str">
        <f ca="1">CONCATENATE(F$6," ",SUMIF('CUST AND PROD REFS'!$C$7:$C$206,'DATA GENERATOR'!$C258,'CUST AND PROD REFS'!F$7:F$206))</f>
        <v>REGION 4</v>
      </c>
      <c r="G258" s="6" t="str">
        <f t="shared" ca="1" si="34"/>
        <v>SALESMAN 2</v>
      </c>
      <c r="H258" s="6" t="str">
        <f t="shared" ca="1" si="35"/>
        <v>PRODID 6</v>
      </c>
      <c r="I258" s="6" t="str">
        <f ca="1">CONCATENATE(I$6," ",SUMIF('CUST AND PROD REFS'!$H$7:$H$26,'DATA GENERATOR'!$H258,'CUST AND PROD REFS'!I$7:I$26))</f>
        <v>PRODTYPE 1</v>
      </c>
      <c r="J258" s="6" t="str">
        <f ca="1">CONCATENATE(J$6," ",SUMIF('CUST AND PROD REFS'!$H$7:$H$26,'DATA GENERATOR'!$H258,'CUST AND PROD REFS'!J$7:J$26))</f>
        <v>PRODMKT 3</v>
      </c>
      <c r="K258" s="6">
        <f ca="1">SUMIF('CUST AND PROD REFS'!$H$7:$H$26,'DATA GENERATOR'!$H258,'CUST AND PROD REFS'!K$7:K$26)</f>
        <v>13657</v>
      </c>
      <c r="L258" s="6">
        <f ca="1">SUMIF('CUST AND PROD REFS'!$H$7:$H$26,'DATA GENERATOR'!$H258,'CUST AND PROD REFS'!L$7:L$26)</f>
        <v>9150.19</v>
      </c>
      <c r="M258" s="7">
        <f t="shared" ca="1" si="36"/>
        <v>3</v>
      </c>
      <c r="N258" s="23">
        <f t="shared" ca="1" si="37"/>
        <v>12018.16</v>
      </c>
      <c r="O258" s="8">
        <f t="shared" ca="1" si="38"/>
        <v>36054.479999999996</v>
      </c>
      <c r="P258" s="40" t="str">
        <f t="shared" ca="1" si="39"/>
        <v>SHIP REGION 3</v>
      </c>
    </row>
    <row r="259" spans="1:16" x14ac:dyDescent="0.35">
      <c r="A259" s="9">
        <f t="shared" si="43"/>
        <v>253</v>
      </c>
      <c r="B259" s="6">
        <f t="shared" si="43"/>
        <v>253</v>
      </c>
      <c r="C259" s="7" t="str">
        <f t="shared" ca="1" si="33"/>
        <v>CUSTID 110</v>
      </c>
      <c r="D259" s="7" t="str">
        <f ca="1">CONCATENATE(D$6," ",SUMIF('CUST AND PROD REFS'!$C$7:$C$206,'DATA GENERATOR'!$C259,'CUST AND PROD REFS'!D$7:D$206))</f>
        <v>CUSTTYPE 1</v>
      </c>
      <c r="E259" s="7" t="str">
        <f ca="1">CONCATENATE(E$6," ",SUMIF('CUST AND PROD REFS'!$C$7:$C$206,'DATA GENERATOR'!$C259,'CUST AND PROD REFS'!E$7:E$206))</f>
        <v>CUSTIND 1</v>
      </c>
      <c r="F259" s="7" t="str">
        <f ca="1">CONCATENATE(F$6," ",SUMIF('CUST AND PROD REFS'!$C$7:$C$206,'DATA GENERATOR'!$C259,'CUST AND PROD REFS'!F$7:F$206))</f>
        <v>REGION 6</v>
      </c>
      <c r="G259" s="6" t="str">
        <f t="shared" ca="1" si="34"/>
        <v>SALESMAN 3</v>
      </c>
      <c r="H259" s="6" t="str">
        <f t="shared" ca="1" si="35"/>
        <v>PRODID 15</v>
      </c>
      <c r="I259" s="6" t="str">
        <f ca="1">CONCATENATE(I$6," ",SUMIF('CUST AND PROD REFS'!$H$7:$H$26,'DATA GENERATOR'!$H259,'CUST AND PROD REFS'!I$7:I$26))</f>
        <v>PRODTYPE 3</v>
      </c>
      <c r="J259" s="6" t="str">
        <f ca="1">CONCATENATE(J$6," ",SUMIF('CUST AND PROD REFS'!$H$7:$H$26,'DATA GENERATOR'!$H259,'CUST AND PROD REFS'!J$7:J$26))</f>
        <v>PRODMKT 3</v>
      </c>
      <c r="K259" s="6">
        <f ca="1">SUMIF('CUST AND PROD REFS'!$H$7:$H$26,'DATA GENERATOR'!$H259,'CUST AND PROD REFS'!K$7:K$26)</f>
        <v>1965</v>
      </c>
      <c r="L259" s="6">
        <f ca="1">SUMIF('CUST AND PROD REFS'!$H$7:$H$26,'DATA GENERATOR'!$H259,'CUST AND PROD REFS'!L$7:L$26)</f>
        <v>1257.5999999999999</v>
      </c>
      <c r="M259" s="7">
        <f t="shared" ca="1" si="36"/>
        <v>9</v>
      </c>
      <c r="N259" s="23">
        <f t="shared" ca="1" si="37"/>
        <v>1827.4499999999998</v>
      </c>
      <c r="O259" s="8">
        <f t="shared" ca="1" si="38"/>
        <v>16447.05</v>
      </c>
      <c r="P259" s="40" t="str">
        <f t="shared" ca="1" si="39"/>
        <v>SHIP REGION 2</v>
      </c>
    </row>
    <row r="260" spans="1:16" x14ac:dyDescent="0.35">
      <c r="A260" s="9">
        <f t="shared" si="43"/>
        <v>254</v>
      </c>
      <c r="B260" s="6">
        <f t="shared" si="43"/>
        <v>254</v>
      </c>
      <c r="C260" s="7" t="str">
        <f t="shared" ca="1" si="33"/>
        <v>CUSTID 31</v>
      </c>
      <c r="D260" s="7" t="str">
        <f ca="1">CONCATENATE(D$6," ",SUMIF('CUST AND PROD REFS'!$C$7:$C$206,'DATA GENERATOR'!$C260,'CUST AND PROD REFS'!D$7:D$206))</f>
        <v>CUSTTYPE 1</v>
      </c>
      <c r="E260" s="7" t="str">
        <f ca="1">CONCATENATE(E$6," ",SUMIF('CUST AND PROD REFS'!$C$7:$C$206,'DATA GENERATOR'!$C260,'CUST AND PROD REFS'!E$7:E$206))</f>
        <v>CUSTIND 1</v>
      </c>
      <c r="F260" s="7" t="str">
        <f ca="1">CONCATENATE(F$6," ",SUMIF('CUST AND PROD REFS'!$C$7:$C$206,'DATA GENERATOR'!$C260,'CUST AND PROD REFS'!F$7:F$206))</f>
        <v>REGION 4</v>
      </c>
      <c r="G260" s="6" t="str">
        <f t="shared" ca="1" si="34"/>
        <v>SALESMAN 4</v>
      </c>
      <c r="H260" s="6" t="str">
        <f t="shared" ca="1" si="35"/>
        <v>PRODID 6</v>
      </c>
      <c r="I260" s="6" t="str">
        <f ca="1">CONCATENATE(I$6," ",SUMIF('CUST AND PROD REFS'!$H$7:$H$26,'DATA GENERATOR'!$H260,'CUST AND PROD REFS'!I$7:I$26))</f>
        <v>PRODTYPE 1</v>
      </c>
      <c r="J260" s="6" t="str">
        <f ca="1">CONCATENATE(J$6," ",SUMIF('CUST AND PROD REFS'!$H$7:$H$26,'DATA GENERATOR'!$H260,'CUST AND PROD REFS'!J$7:J$26))</f>
        <v>PRODMKT 3</v>
      </c>
      <c r="K260" s="6">
        <f ca="1">SUMIF('CUST AND PROD REFS'!$H$7:$H$26,'DATA GENERATOR'!$H260,'CUST AND PROD REFS'!K$7:K$26)</f>
        <v>13657</v>
      </c>
      <c r="L260" s="6">
        <f ca="1">SUMIF('CUST AND PROD REFS'!$H$7:$H$26,'DATA GENERATOR'!$H260,'CUST AND PROD REFS'!L$7:L$26)</f>
        <v>9150.19</v>
      </c>
      <c r="M260" s="7">
        <f t="shared" ca="1" si="36"/>
        <v>3</v>
      </c>
      <c r="N260" s="23">
        <f t="shared" ca="1" si="37"/>
        <v>12154.73</v>
      </c>
      <c r="O260" s="8">
        <f t="shared" ca="1" si="38"/>
        <v>36464.19</v>
      </c>
      <c r="P260" s="40" t="str">
        <f t="shared" ca="1" si="39"/>
        <v>SHIP REGION 3</v>
      </c>
    </row>
    <row r="261" spans="1:16" x14ac:dyDescent="0.35">
      <c r="A261" s="9">
        <f t="shared" si="43"/>
        <v>255</v>
      </c>
      <c r="B261" s="6">
        <f t="shared" si="43"/>
        <v>255</v>
      </c>
      <c r="C261" s="7" t="str">
        <f t="shared" ca="1" si="33"/>
        <v>CUSTID 182</v>
      </c>
      <c r="D261" s="7" t="str">
        <f ca="1">CONCATENATE(D$6," ",SUMIF('CUST AND PROD REFS'!$C$7:$C$206,'DATA GENERATOR'!$C261,'CUST AND PROD REFS'!D$7:D$206))</f>
        <v>CUSTTYPE 3</v>
      </c>
      <c r="E261" s="7" t="str">
        <f ca="1">CONCATENATE(E$6," ",SUMIF('CUST AND PROD REFS'!$C$7:$C$206,'DATA GENERATOR'!$C261,'CUST AND PROD REFS'!E$7:E$206))</f>
        <v>CUSTIND 3</v>
      </c>
      <c r="F261" s="7" t="str">
        <f ca="1">CONCATENATE(F$6," ",SUMIF('CUST AND PROD REFS'!$C$7:$C$206,'DATA GENERATOR'!$C261,'CUST AND PROD REFS'!F$7:F$206))</f>
        <v>REGION 2</v>
      </c>
      <c r="G261" s="6" t="str">
        <f t="shared" ca="1" si="34"/>
        <v>SALESMAN 4</v>
      </c>
      <c r="H261" s="6" t="str">
        <f t="shared" ca="1" si="35"/>
        <v>PRODID 13</v>
      </c>
      <c r="I261" s="6" t="str">
        <f ca="1">CONCATENATE(I$6," ",SUMIF('CUST AND PROD REFS'!$H$7:$H$26,'DATA GENERATOR'!$H261,'CUST AND PROD REFS'!I$7:I$26))</f>
        <v>PRODTYPE 4</v>
      </c>
      <c r="J261" s="6" t="str">
        <f ca="1">CONCATENATE(J$6," ",SUMIF('CUST AND PROD REFS'!$H$7:$H$26,'DATA GENERATOR'!$H261,'CUST AND PROD REFS'!J$7:J$26))</f>
        <v>PRODMKT 4</v>
      </c>
      <c r="K261" s="6">
        <f ca="1">SUMIF('CUST AND PROD REFS'!$H$7:$H$26,'DATA GENERATOR'!$H261,'CUST AND PROD REFS'!K$7:K$26)</f>
        <v>12711</v>
      </c>
      <c r="L261" s="6">
        <f ca="1">SUMIF('CUST AND PROD REFS'!$H$7:$H$26,'DATA GENERATOR'!$H261,'CUST AND PROD REFS'!L$7:L$26)</f>
        <v>7245.27</v>
      </c>
      <c r="M261" s="7">
        <f t="shared" ca="1" si="36"/>
        <v>2</v>
      </c>
      <c r="N261" s="23">
        <f t="shared" ca="1" si="37"/>
        <v>11439.9</v>
      </c>
      <c r="O261" s="8">
        <f t="shared" ca="1" si="38"/>
        <v>22879.8</v>
      </c>
      <c r="P261" s="40" t="str">
        <f t="shared" ca="1" si="39"/>
        <v>SHIP REGION 1</v>
      </c>
    </row>
    <row r="262" spans="1:16" x14ac:dyDescent="0.35">
      <c r="A262" s="9">
        <f t="shared" si="43"/>
        <v>256</v>
      </c>
      <c r="B262" s="6">
        <f t="shared" si="43"/>
        <v>256</v>
      </c>
      <c r="C262" s="7" t="str">
        <f t="shared" ca="1" si="33"/>
        <v>CUSTID 199</v>
      </c>
      <c r="D262" s="7" t="str">
        <f ca="1">CONCATENATE(D$6," ",SUMIF('CUST AND PROD REFS'!$C$7:$C$206,'DATA GENERATOR'!$C262,'CUST AND PROD REFS'!D$7:D$206))</f>
        <v>CUSTTYPE 1</v>
      </c>
      <c r="E262" s="7" t="str">
        <f ca="1">CONCATENATE(E$6," ",SUMIF('CUST AND PROD REFS'!$C$7:$C$206,'DATA GENERATOR'!$C262,'CUST AND PROD REFS'!E$7:E$206))</f>
        <v>CUSTIND 4</v>
      </c>
      <c r="F262" s="7" t="str">
        <f ca="1">CONCATENATE(F$6," ",SUMIF('CUST AND PROD REFS'!$C$7:$C$206,'DATA GENERATOR'!$C262,'CUST AND PROD REFS'!F$7:F$206))</f>
        <v>REGION 3</v>
      </c>
      <c r="G262" s="6" t="str">
        <f t="shared" ca="1" si="34"/>
        <v>SALESMAN 2</v>
      </c>
      <c r="H262" s="6" t="str">
        <f t="shared" ca="1" si="35"/>
        <v>PRODID 4</v>
      </c>
      <c r="I262" s="6" t="str">
        <f ca="1">CONCATENATE(I$6," ",SUMIF('CUST AND PROD REFS'!$H$7:$H$26,'DATA GENERATOR'!$H262,'CUST AND PROD REFS'!I$7:I$26))</f>
        <v>PRODTYPE 2</v>
      </c>
      <c r="J262" s="6" t="str">
        <f ca="1">CONCATENATE(J$6," ",SUMIF('CUST AND PROD REFS'!$H$7:$H$26,'DATA GENERATOR'!$H262,'CUST AND PROD REFS'!J$7:J$26))</f>
        <v>PRODMKT 4</v>
      </c>
      <c r="K262" s="6">
        <f ca="1">SUMIF('CUST AND PROD REFS'!$H$7:$H$26,'DATA GENERATOR'!$H262,'CUST AND PROD REFS'!K$7:K$26)</f>
        <v>6175</v>
      </c>
      <c r="L262" s="6">
        <f ca="1">SUMIF('CUST AND PROD REFS'!$H$7:$H$26,'DATA GENERATOR'!$H262,'CUST AND PROD REFS'!L$7:L$26)</f>
        <v>3828.5</v>
      </c>
      <c r="M262" s="7">
        <f t="shared" ca="1" si="36"/>
        <v>3</v>
      </c>
      <c r="N262" s="23">
        <f t="shared" ca="1" si="37"/>
        <v>5248.75</v>
      </c>
      <c r="O262" s="8">
        <f t="shared" ca="1" si="38"/>
        <v>15746.25</v>
      </c>
      <c r="P262" s="40" t="str">
        <f t="shared" ca="1" si="39"/>
        <v>SHIP REGION 5</v>
      </c>
    </row>
    <row r="263" spans="1:16" x14ac:dyDescent="0.35">
      <c r="A263" s="9">
        <f t="shared" si="43"/>
        <v>257</v>
      </c>
      <c r="B263" s="6">
        <f t="shared" si="43"/>
        <v>257</v>
      </c>
      <c r="C263" s="7" t="str">
        <f t="shared" ca="1" si="33"/>
        <v>CUSTID 20</v>
      </c>
      <c r="D263" s="7" t="str">
        <f ca="1">CONCATENATE(D$6," ",SUMIF('CUST AND PROD REFS'!$C$7:$C$206,'DATA GENERATOR'!$C263,'CUST AND PROD REFS'!D$7:D$206))</f>
        <v>CUSTTYPE 3</v>
      </c>
      <c r="E263" s="7" t="str">
        <f ca="1">CONCATENATE(E$6," ",SUMIF('CUST AND PROD REFS'!$C$7:$C$206,'DATA GENERATOR'!$C263,'CUST AND PROD REFS'!E$7:E$206))</f>
        <v>CUSTIND 4</v>
      </c>
      <c r="F263" s="7" t="str">
        <f ca="1">CONCATENATE(F$6," ",SUMIF('CUST AND PROD REFS'!$C$7:$C$206,'DATA GENERATOR'!$C263,'CUST AND PROD REFS'!F$7:F$206))</f>
        <v>REGION 1</v>
      </c>
      <c r="G263" s="6" t="str">
        <f t="shared" ca="1" si="34"/>
        <v>SALESMAN 3</v>
      </c>
      <c r="H263" s="6" t="str">
        <f t="shared" ca="1" si="35"/>
        <v>PRODID 18</v>
      </c>
      <c r="I263" s="6" t="str">
        <f ca="1">CONCATENATE(I$6," ",SUMIF('CUST AND PROD REFS'!$H$7:$H$26,'DATA GENERATOR'!$H263,'CUST AND PROD REFS'!I$7:I$26))</f>
        <v>PRODTYPE 1</v>
      </c>
      <c r="J263" s="6" t="str">
        <f ca="1">CONCATENATE(J$6," ",SUMIF('CUST AND PROD REFS'!$H$7:$H$26,'DATA GENERATOR'!$H263,'CUST AND PROD REFS'!J$7:J$26))</f>
        <v>PRODMKT 2</v>
      </c>
      <c r="K263" s="6">
        <f ca="1">SUMIF('CUST AND PROD REFS'!$H$7:$H$26,'DATA GENERATOR'!$H263,'CUST AND PROD REFS'!K$7:K$26)</f>
        <v>5325</v>
      </c>
      <c r="L263" s="6">
        <f ca="1">SUMIF('CUST AND PROD REFS'!$H$7:$H$26,'DATA GENERATOR'!$H263,'CUST AND PROD REFS'!L$7:L$26)</f>
        <v>3408</v>
      </c>
      <c r="M263" s="7">
        <f t="shared" ca="1" si="36"/>
        <v>1</v>
      </c>
      <c r="N263" s="23">
        <f t="shared" ca="1" si="37"/>
        <v>4845.75</v>
      </c>
      <c r="O263" s="8">
        <f t="shared" ca="1" si="38"/>
        <v>4845.75</v>
      </c>
      <c r="P263" s="40" t="str">
        <f t="shared" ca="1" si="39"/>
        <v>SHIP REGION 4</v>
      </c>
    </row>
    <row r="264" spans="1:16" x14ac:dyDescent="0.35">
      <c r="A264" s="9">
        <f t="shared" si="43"/>
        <v>258</v>
      </c>
      <c r="B264" s="6">
        <f t="shared" si="43"/>
        <v>258</v>
      </c>
      <c r="C264" s="7" t="str">
        <f t="shared" ref="C264:C327" ca="1" si="44">CONCATENATE(C$6," ",INT(RAND()*(C$3-C$2)+C$2))</f>
        <v>CUSTID 13</v>
      </c>
      <c r="D264" s="7" t="str">
        <f ca="1">CONCATENATE(D$6," ",SUMIF('CUST AND PROD REFS'!$C$7:$C$206,'DATA GENERATOR'!$C264,'CUST AND PROD REFS'!D$7:D$206))</f>
        <v>CUSTTYPE 1</v>
      </c>
      <c r="E264" s="7" t="str">
        <f ca="1">CONCATENATE(E$6," ",SUMIF('CUST AND PROD REFS'!$C$7:$C$206,'DATA GENERATOR'!$C264,'CUST AND PROD REFS'!E$7:E$206))</f>
        <v>CUSTIND 1</v>
      </c>
      <c r="F264" s="7" t="str">
        <f ca="1">CONCATENATE(F$6," ",SUMIF('CUST AND PROD REFS'!$C$7:$C$206,'DATA GENERATOR'!$C264,'CUST AND PROD REFS'!F$7:F$206))</f>
        <v>REGION 3</v>
      </c>
      <c r="G264" s="6" t="str">
        <f t="shared" ref="G264:G327" ca="1" si="45">CONCATENATE(G$6," ",INT(RAND()*(G$3-G$2)+G$2))</f>
        <v>SALESMAN 1</v>
      </c>
      <c r="H264" s="6" t="str">
        <f t="shared" ref="H264:H327" ca="1" si="46">CONCATENATE(H$6," ",INT(RAND()*(H$3+1-H$2)+H$2))</f>
        <v>PRODID 14</v>
      </c>
      <c r="I264" s="6" t="str">
        <f ca="1">CONCATENATE(I$6," ",SUMIF('CUST AND PROD REFS'!$H$7:$H$26,'DATA GENERATOR'!$H264,'CUST AND PROD REFS'!I$7:I$26))</f>
        <v>PRODTYPE 2</v>
      </c>
      <c r="J264" s="6" t="str">
        <f ca="1">CONCATENATE(J$6," ",SUMIF('CUST AND PROD REFS'!$H$7:$H$26,'DATA GENERATOR'!$H264,'CUST AND PROD REFS'!J$7:J$26))</f>
        <v>PRODMKT 7</v>
      </c>
      <c r="K264" s="6">
        <f ca="1">SUMIF('CUST AND PROD REFS'!$H$7:$H$26,'DATA GENERATOR'!$H264,'CUST AND PROD REFS'!K$7:K$26)</f>
        <v>20943</v>
      </c>
      <c r="L264" s="6">
        <f ca="1">SUMIF('CUST AND PROD REFS'!$H$7:$H$26,'DATA GENERATOR'!$H264,'CUST AND PROD REFS'!L$7:L$26)</f>
        <v>12984.66</v>
      </c>
      <c r="M264" s="7">
        <f t="shared" ref="M264:M327" ca="1" si="47">INT(RAND()*(M$3-M$2)+M$2)</f>
        <v>3</v>
      </c>
      <c r="N264" s="23">
        <f t="shared" ref="N264:N327" ca="1" si="48">K264*(1-(INT(RAND()*(N$3+1-N$2)+N$2)/100))</f>
        <v>19267.560000000001</v>
      </c>
      <c r="O264" s="8">
        <f t="shared" ref="O264:O327" ca="1" si="49">M264*N264</f>
        <v>57802.680000000008</v>
      </c>
      <c r="P264" s="40" t="str">
        <f t="shared" ref="P264:P327" ca="1" si="50">CONCATENATE(P$6," ",INT(RAND()*(P$3+1-P$2)+P$2))</f>
        <v>SHIP REGION 1</v>
      </c>
    </row>
    <row r="265" spans="1:16" x14ac:dyDescent="0.35">
      <c r="A265" s="9">
        <f t="shared" ref="A265:B280" si="51">A264+1</f>
        <v>259</v>
      </c>
      <c r="B265" s="6">
        <f t="shared" si="51"/>
        <v>259</v>
      </c>
      <c r="C265" s="7" t="str">
        <f t="shared" ca="1" si="44"/>
        <v>CUSTID 50</v>
      </c>
      <c r="D265" s="7" t="str">
        <f ca="1">CONCATENATE(D$6," ",SUMIF('CUST AND PROD REFS'!$C$7:$C$206,'DATA GENERATOR'!$C265,'CUST AND PROD REFS'!D$7:D$206))</f>
        <v>CUSTTYPE 5</v>
      </c>
      <c r="E265" s="7" t="str">
        <f ca="1">CONCATENATE(E$6," ",SUMIF('CUST AND PROD REFS'!$C$7:$C$206,'DATA GENERATOR'!$C265,'CUST AND PROD REFS'!E$7:E$206))</f>
        <v>CUSTIND 4</v>
      </c>
      <c r="F265" s="7" t="str">
        <f ca="1">CONCATENATE(F$6," ",SUMIF('CUST AND PROD REFS'!$C$7:$C$206,'DATA GENERATOR'!$C265,'CUST AND PROD REFS'!F$7:F$206))</f>
        <v>REGION 1</v>
      </c>
      <c r="G265" s="6" t="str">
        <f t="shared" ca="1" si="45"/>
        <v>SALESMAN 2</v>
      </c>
      <c r="H265" s="6" t="str">
        <f t="shared" ca="1" si="46"/>
        <v>PRODID 20</v>
      </c>
      <c r="I265" s="6" t="str">
        <f ca="1">CONCATENATE(I$6," ",SUMIF('CUST AND PROD REFS'!$H$7:$H$26,'DATA GENERATOR'!$H265,'CUST AND PROD REFS'!I$7:I$26))</f>
        <v>PRODTYPE 4</v>
      </c>
      <c r="J265" s="6" t="str">
        <f ca="1">CONCATENATE(J$6," ",SUMIF('CUST AND PROD REFS'!$H$7:$H$26,'DATA GENERATOR'!$H265,'CUST AND PROD REFS'!J$7:J$26))</f>
        <v>PRODMKT 1</v>
      </c>
      <c r="K265" s="6">
        <f ca="1">SUMIF('CUST AND PROD REFS'!$H$7:$H$26,'DATA GENERATOR'!$H265,'CUST AND PROD REFS'!K$7:K$26)</f>
        <v>2665</v>
      </c>
      <c r="L265" s="6">
        <f ca="1">SUMIF('CUST AND PROD REFS'!$H$7:$H$26,'DATA GENERATOR'!$H265,'CUST AND PROD REFS'!L$7:L$26)</f>
        <v>1732.25</v>
      </c>
      <c r="M265" s="7">
        <f t="shared" ca="1" si="47"/>
        <v>6</v>
      </c>
      <c r="N265" s="23">
        <f t="shared" ca="1" si="48"/>
        <v>2451.8000000000002</v>
      </c>
      <c r="O265" s="8">
        <f t="shared" ca="1" si="49"/>
        <v>14710.800000000001</v>
      </c>
      <c r="P265" s="40" t="str">
        <f t="shared" ca="1" si="50"/>
        <v>SHIP REGION 3</v>
      </c>
    </row>
    <row r="266" spans="1:16" x14ac:dyDescent="0.35">
      <c r="A266" s="9">
        <f t="shared" si="51"/>
        <v>260</v>
      </c>
      <c r="B266" s="6">
        <f t="shared" si="51"/>
        <v>260</v>
      </c>
      <c r="C266" s="7" t="str">
        <f t="shared" ca="1" si="44"/>
        <v>CUSTID 135</v>
      </c>
      <c r="D266" s="7" t="str">
        <f ca="1">CONCATENATE(D$6," ",SUMIF('CUST AND PROD REFS'!$C$7:$C$206,'DATA GENERATOR'!$C266,'CUST AND PROD REFS'!D$7:D$206))</f>
        <v>CUSTTYPE 1</v>
      </c>
      <c r="E266" s="7" t="str">
        <f ca="1">CONCATENATE(E$6," ",SUMIF('CUST AND PROD REFS'!$C$7:$C$206,'DATA GENERATOR'!$C266,'CUST AND PROD REFS'!E$7:E$206))</f>
        <v>CUSTIND 2</v>
      </c>
      <c r="F266" s="7" t="str">
        <f ca="1">CONCATENATE(F$6," ",SUMIF('CUST AND PROD REFS'!$C$7:$C$206,'DATA GENERATOR'!$C266,'CUST AND PROD REFS'!F$7:F$206))</f>
        <v>REGION 5</v>
      </c>
      <c r="G266" s="6" t="str">
        <f t="shared" ca="1" si="45"/>
        <v>SALESMAN 3</v>
      </c>
      <c r="H266" s="6" t="str">
        <f t="shared" ca="1" si="46"/>
        <v>PRODID 17</v>
      </c>
      <c r="I266" s="6" t="str">
        <f ca="1">CONCATENATE(I$6," ",SUMIF('CUST AND PROD REFS'!$H$7:$H$26,'DATA GENERATOR'!$H266,'CUST AND PROD REFS'!I$7:I$26))</f>
        <v>PRODTYPE 3</v>
      </c>
      <c r="J266" s="6" t="str">
        <f ca="1">CONCATENATE(J$6," ",SUMIF('CUST AND PROD REFS'!$H$7:$H$26,'DATA GENERATOR'!$H266,'CUST AND PROD REFS'!J$7:J$26))</f>
        <v>PRODMKT 7</v>
      </c>
      <c r="K266" s="6">
        <f ca="1">SUMIF('CUST AND PROD REFS'!$H$7:$H$26,'DATA GENERATOR'!$H266,'CUST AND PROD REFS'!K$7:K$26)</f>
        <v>8017</v>
      </c>
      <c r="L266" s="6">
        <f ca="1">SUMIF('CUST AND PROD REFS'!$H$7:$H$26,'DATA GENERATOR'!$H266,'CUST AND PROD REFS'!L$7:L$26)</f>
        <v>4569.6899999999996</v>
      </c>
      <c r="M266" s="7">
        <f t="shared" ca="1" si="47"/>
        <v>1</v>
      </c>
      <c r="N266" s="23">
        <f t="shared" ca="1" si="48"/>
        <v>7616.15</v>
      </c>
      <c r="O266" s="8">
        <f t="shared" ca="1" si="49"/>
        <v>7616.15</v>
      </c>
      <c r="P266" s="40" t="str">
        <f t="shared" ca="1" si="50"/>
        <v>SHIP REGION 6</v>
      </c>
    </row>
    <row r="267" spans="1:16" x14ac:dyDescent="0.35">
      <c r="A267" s="9">
        <f t="shared" si="51"/>
        <v>261</v>
      </c>
      <c r="B267" s="6">
        <f t="shared" si="51"/>
        <v>261</v>
      </c>
      <c r="C267" s="7" t="str">
        <f t="shared" ca="1" si="44"/>
        <v>CUSTID 192</v>
      </c>
      <c r="D267" s="7" t="str">
        <f ca="1">CONCATENATE(D$6," ",SUMIF('CUST AND PROD REFS'!$C$7:$C$206,'DATA GENERATOR'!$C267,'CUST AND PROD REFS'!D$7:D$206))</f>
        <v>CUSTTYPE 3</v>
      </c>
      <c r="E267" s="7" t="str">
        <f ca="1">CONCATENATE(E$6," ",SUMIF('CUST AND PROD REFS'!$C$7:$C$206,'DATA GENERATOR'!$C267,'CUST AND PROD REFS'!E$7:E$206))</f>
        <v>CUSTIND 2</v>
      </c>
      <c r="F267" s="7" t="str">
        <f ca="1">CONCATENATE(F$6," ",SUMIF('CUST AND PROD REFS'!$C$7:$C$206,'DATA GENERATOR'!$C267,'CUST AND PROD REFS'!F$7:F$206))</f>
        <v>REGION 1</v>
      </c>
      <c r="G267" s="6" t="str">
        <f t="shared" ca="1" si="45"/>
        <v>SALESMAN 4</v>
      </c>
      <c r="H267" s="6" t="str">
        <f t="shared" ca="1" si="46"/>
        <v>PRODID 15</v>
      </c>
      <c r="I267" s="6" t="str">
        <f ca="1">CONCATENATE(I$6," ",SUMIF('CUST AND PROD REFS'!$H$7:$H$26,'DATA GENERATOR'!$H267,'CUST AND PROD REFS'!I$7:I$26))</f>
        <v>PRODTYPE 3</v>
      </c>
      <c r="J267" s="6" t="str">
        <f ca="1">CONCATENATE(J$6," ",SUMIF('CUST AND PROD REFS'!$H$7:$H$26,'DATA GENERATOR'!$H267,'CUST AND PROD REFS'!J$7:J$26))</f>
        <v>PRODMKT 3</v>
      </c>
      <c r="K267" s="6">
        <f ca="1">SUMIF('CUST AND PROD REFS'!$H$7:$H$26,'DATA GENERATOR'!$H267,'CUST AND PROD REFS'!K$7:K$26)</f>
        <v>1965</v>
      </c>
      <c r="L267" s="6">
        <f ca="1">SUMIF('CUST AND PROD REFS'!$H$7:$H$26,'DATA GENERATOR'!$H267,'CUST AND PROD REFS'!L$7:L$26)</f>
        <v>1257.5999999999999</v>
      </c>
      <c r="M267" s="7">
        <f t="shared" ca="1" si="47"/>
        <v>9</v>
      </c>
      <c r="N267" s="23">
        <f t="shared" ca="1" si="48"/>
        <v>1748.8500000000001</v>
      </c>
      <c r="O267" s="8">
        <f t="shared" ca="1" si="49"/>
        <v>15739.650000000001</v>
      </c>
      <c r="P267" s="40" t="str">
        <f t="shared" ca="1" si="50"/>
        <v>SHIP REGION 3</v>
      </c>
    </row>
    <row r="268" spans="1:16" x14ac:dyDescent="0.35">
      <c r="A268" s="9">
        <f t="shared" si="51"/>
        <v>262</v>
      </c>
      <c r="B268" s="6">
        <f t="shared" si="51"/>
        <v>262</v>
      </c>
      <c r="C268" s="7" t="str">
        <f t="shared" ca="1" si="44"/>
        <v>CUSTID 170</v>
      </c>
      <c r="D268" s="7" t="str">
        <f ca="1">CONCATENATE(D$6," ",SUMIF('CUST AND PROD REFS'!$C$7:$C$206,'DATA GENERATOR'!$C268,'CUST AND PROD REFS'!D$7:D$206))</f>
        <v>CUSTTYPE 1</v>
      </c>
      <c r="E268" s="7" t="str">
        <f ca="1">CONCATENATE(E$6," ",SUMIF('CUST AND PROD REFS'!$C$7:$C$206,'DATA GENERATOR'!$C268,'CUST AND PROD REFS'!E$7:E$206))</f>
        <v>CUSTIND 2</v>
      </c>
      <c r="F268" s="7" t="str">
        <f ca="1">CONCATENATE(F$6," ",SUMIF('CUST AND PROD REFS'!$C$7:$C$206,'DATA GENERATOR'!$C268,'CUST AND PROD REFS'!F$7:F$206))</f>
        <v>REGION 6</v>
      </c>
      <c r="G268" s="6" t="str">
        <f t="shared" ca="1" si="45"/>
        <v>SALESMAN 4</v>
      </c>
      <c r="H268" s="6" t="str">
        <f t="shared" ca="1" si="46"/>
        <v>PRODID 11</v>
      </c>
      <c r="I268" s="6" t="str">
        <f ca="1">CONCATENATE(I$6," ",SUMIF('CUST AND PROD REFS'!$H$7:$H$26,'DATA GENERATOR'!$H268,'CUST AND PROD REFS'!I$7:I$26))</f>
        <v>PRODTYPE 1</v>
      </c>
      <c r="J268" s="6" t="str">
        <f ca="1">CONCATENATE(J$6," ",SUMIF('CUST AND PROD REFS'!$H$7:$H$26,'DATA GENERATOR'!$H268,'CUST AND PROD REFS'!J$7:J$26))</f>
        <v>PRODMKT 5</v>
      </c>
      <c r="K268" s="6">
        <f ca="1">SUMIF('CUST AND PROD REFS'!$H$7:$H$26,'DATA GENERATOR'!$H268,'CUST AND PROD REFS'!K$7:K$26)</f>
        <v>10318</v>
      </c>
      <c r="L268" s="6">
        <f ca="1">SUMIF('CUST AND PROD REFS'!$H$7:$H$26,'DATA GENERATOR'!$H268,'CUST AND PROD REFS'!L$7:L$26)</f>
        <v>6913.06</v>
      </c>
      <c r="M268" s="7">
        <f t="shared" ca="1" si="47"/>
        <v>5</v>
      </c>
      <c r="N268" s="23">
        <f t="shared" ca="1" si="48"/>
        <v>8770.2999999999993</v>
      </c>
      <c r="O268" s="8">
        <f t="shared" ca="1" si="49"/>
        <v>43851.5</v>
      </c>
      <c r="P268" s="40" t="str">
        <f t="shared" ca="1" si="50"/>
        <v>SHIP REGION 6</v>
      </c>
    </row>
    <row r="269" spans="1:16" x14ac:dyDescent="0.35">
      <c r="A269" s="9">
        <f t="shared" si="51"/>
        <v>263</v>
      </c>
      <c r="B269" s="6">
        <f t="shared" si="51"/>
        <v>263</v>
      </c>
      <c r="C269" s="7" t="str">
        <f t="shared" ca="1" si="44"/>
        <v>CUSTID 193</v>
      </c>
      <c r="D269" s="7" t="str">
        <f ca="1">CONCATENATE(D$6," ",SUMIF('CUST AND PROD REFS'!$C$7:$C$206,'DATA GENERATOR'!$C269,'CUST AND PROD REFS'!D$7:D$206))</f>
        <v>CUSTTYPE 5</v>
      </c>
      <c r="E269" s="7" t="str">
        <f ca="1">CONCATENATE(E$6," ",SUMIF('CUST AND PROD REFS'!$C$7:$C$206,'DATA GENERATOR'!$C269,'CUST AND PROD REFS'!E$7:E$206))</f>
        <v>CUSTIND 4</v>
      </c>
      <c r="F269" s="7" t="str">
        <f ca="1">CONCATENATE(F$6," ",SUMIF('CUST AND PROD REFS'!$C$7:$C$206,'DATA GENERATOR'!$C269,'CUST AND PROD REFS'!F$7:F$206))</f>
        <v>REGION 6</v>
      </c>
      <c r="G269" s="6" t="str">
        <f t="shared" ca="1" si="45"/>
        <v>SALESMAN 3</v>
      </c>
      <c r="H269" s="6" t="str">
        <f t="shared" ca="1" si="46"/>
        <v>PRODID 17</v>
      </c>
      <c r="I269" s="6" t="str">
        <f ca="1">CONCATENATE(I$6," ",SUMIF('CUST AND PROD REFS'!$H$7:$H$26,'DATA GENERATOR'!$H269,'CUST AND PROD REFS'!I$7:I$26))</f>
        <v>PRODTYPE 3</v>
      </c>
      <c r="J269" s="6" t="str">
        <f ca="1">CONCATENATE(J$6," ",SUMIF('CUST AND PROD REFS'!$H$7:$H$26,'DATA GENERATOR'!$H269,'CUST AND PROD REFS'!J$7:J$26))</f>
        <v>PRODMKT 7</v>
      </c>
      <c r="K269" s="6">
        <f ca="1">SUMIF('CUST AND PROD REFS'!$H$7:$H$26,'DATA GENERATOR'!$H269,'CUST AND PROD REFS'!K$7:K$26)</f>
        <v>8017</v>
      </c>
      <c r="L269" s="6">
        <f ca="1">SUMIF('CUST AND PROD REFS'!$H$7:$H$26,'DATA GENERATOR'!$H269,'CUST AND PROD REFS'!L$7:L$26)</f>
        <v>4569.6899999999996</v>
      </c>
      <c r="M269" s="7">
        <f t="shared" ca="1" si="47"/>
        <v>1</v>
      </c>
      <c r="N269" s="23">
        <f t="shared" ca="1" si="48"/>
        <v>6894.62</v>
      </c>
      <c r="O269" s="8">
        <f t="shared" ca="1" si="49"/>
        <v>6894.62</v>
      </c>
      <c r="P269" s="40" t="str">
        <f t="shared" ca="1" si="50"/>
        <v>SHIP REGION 8</v>
      </c>
    </row>
    <row r="270" spans="1:16" x14ac:dyDescent="0.35">
      <c r="A270" s="9">
        <f t="shared" si="51"/>
        <v>264</v>
      </c>
      <c r="B270" s="6">
        <f t="shared" si="51"/>
        <v>264</v>
      </c>
      <c r="C270" s="7" t="str">
        <f t="shared" ca="1" si="44"/>
        <v>CUSTID 183</v>
      </c>
      <c r="D270" s="7" t="str">
        <f ca="1">CONCATENATE(D$6," ",SUMIF('CUST AND PROD REFS'!$C$7:$C$206,'DATA GENERATOR'!$C270,'CUST AND PROD REFS'!D$7:D$206))</f>
        <v>CUSTTYPE 2</v>
      </c>
      <c r="E270" s="7" t="str">
        <f ca="1">CONCATENATE(E$6," ",SUMIF('CUST AND PROD REFS'!$C$7:$C$206,'DATA GENERATOR'!$C270,'CUST AND PROD REFS'!E$7:E$206))</f>
        <v>CUSTIND 1</v>
      </c>
      <c r="F270" s="7" t="str">
        <f ca="1">CONCATENATE(F$6," ",SUMIF('CUST AND PROD REFS'!$C$7:$C$206,'DATA GENERATOR'!$C270,'CUST AND PROD REFS'!F$7:F$206))</f>
        <v>REGION 6</v>
      </c>
      <c r="G270" s="6" t="str">
        <f t="shared" ca="1" si="45"/>
        <v>SALESMAN 2</v>
      </c>
      <c r="H270" s="6" t="str">
        <f t="shared" ca="1" si="46"/>
        <v>PRODID 15</v>
      </c>
      <c r="I270" s="6" t="str">
        <f ca="1">CONCATENATE(I$6," ",SUMIF('CUST AND PROD REFS'!$H$7:$H$26,'DATA GENERATOR'!$H270,'CUST AND PROD REFS'!I$7:I$26))</f>
        <v>PRODTYPE 3</v>
      </c>
      <c r="J270" s="6" t="str">
        <f ca="1">CONCATENATE(J$6," ",SUMIF('CUST AND PROD REFS'!$H$7:$H$26,'DATA GENERATOR'!$H270,'CUST AND PROD REFS'!J$7:J$26))</f>
        <v>PRODMKT 3</v>
      </c>
      <c r="K270" s="6">
        <f ca="1">SUMIF('CUST AND PROD REFS'!$H$7:$H$26,'DATA GENERATOR'!$H270,'CUST AND PROD REFS'!K$7:K$26)</f>
        <v>1965</v>
      </c>
      <c r="L270" s="6">
        <f ca="1">SUMIF('CUST AND PROD REFS'!$H$7:$H$26,'DATA GENERATOR'!$H270,'CUST AND PROD REFS'!L$7:L$26)</f>
        <v>1257.5999999999999</v>
      </c>
      <c r="M270" s="7">
        <f t="shared" ca="1" si="47"/>
        <v>9</v>
      </c>
      <c r="N270" s="23">
        <f t="shared" ca="1" si="48"/>
        <v>1807.8000000000002</v>
      </c>
      <c r="O270" s="8">
        <f t="shared" ca="1" si="49"/>
        <v>16270.2</v>
      </c>
      <c r="P270" s="40" t="str">
        <f t="shared" ca="1" si="50"/>
        <v>SHIP REGION 3</v>
      </c>
    </row>
    <row r="271" spans="1:16" x14ac:dyDescent="0.35">
      <c r="A271" s="9">
        <f t="shared" si="51"/>
        <v>265</v>
      </c>
      <c r="B271" s="6">
        <f t="shared" si="51"/>
        <v>265</v>
      </c>
      <c r="C271" s="7" t="str">
        <f t="shared" ca="1" si="44"/>
        <v>CUSTID 30</v>
      </c>
      <c r="D271" s="7" t="str">
        <f ca="1">CONCATENATE(D$6," ",SUMIF('CUST AND PROD REFS'!$C$7:$C$206,'DATA GENERATOR'!$C271,'CUST AND PROD REFS'!D$7:D$206))</f>
        <v>CUSTTYPE 5</v>
      </c>
      <c r="E271" s="7" t="str">
        <f ca="1">CONCATENATE(E$6," ",SUMIF('CUST AND PROD REFS'!$C$7:$C$206,'DATA GENERATOR'!$C271,'CUST AND PROD REFS'!E$7:E$206))</f>
        <v>CUSTIND 2</v>
      </c>
      <c r="F271" s="7" t="str">
        <f ca="1">CONCATENATE(F$6," ",SUMIF('CUST AND PROD REFS'!$C$7:$C$206,'DATA GENERATOR'!$C271,'CUST AND PROD REFS'!F$7:F$206))</f>
        <v>REGION 7</v>
      </c>
      <c r="G271" s="6" t="str">
        <f t="shared" ca="1" si="45"/>
        <v>SALESMAN 1</v>
      </c>
      <c r="H271" s="6" t="str">
        <f t="shared" ca="1" si="46"/>
        <v>PRODID 4</v>
      </c>
      <c r="I271" s="6" t="str">
        <f ca="1">CONCATENATE(I$6," ",SUMIF('CUST AND PROD REFS'!$H$7:$H$26,'DATA GENERATOR'!$H271,'CUST AND PROD REFS'!I$7:I$26))</f>
        <v>PRODTYPE 2</v>
      </c>
      <c r="J271" s="6" t="str">
        <f ca="1">CONCATENATE(J$6," ",SUMIF('CUST AND PROD REFS'!$H$7:$H$26,'DATA GENERATOR'!$H271,'CUST AND PROD REFS'!J$7:J$26))</f>
        <v>PRODMKT 4</v>
      </c>
      <c r="K271" s="6">
        <f ca="1">SUMIF('CUST AND PROD REFS'!$H$7:$H$26,'DATA GENERATOR'!$H271,'CUST AND PROD REFS'!K$7:K$26)</f>
        <v>6175</v>
      </c>
      <c r="L271" s="6">
        <f ca="1">SUMIF('CUST AND PROD REFS'!$H$7:$H$26,'DATA GENERATOR'!$H271,'CUST AND PROD REFS'!L$7:L$26)</f>
        <v>3828.5</v>
      </c>
      <c r="M271" s="7">
        <f t="shared" ca="1" si="47"/>
        <v>4</v>
      </c>
      <c r="N271" s="23">
        <f t="shared" ca="1" si="48"/>
        <v>5989.75</v>
      </c>
      <c r="O271" s="8">
        <f t="shared" ca="1" si="49"/>
        <v>23959</v>
      </c>
      <c r="P271" s="40" t="str">
        <f t="shared" ca="1" si="50"/>
        <v>SHIP REGION 5</v>
      </c>
    </row>
    <row r="272" spans="1:16" x14ac:dyDescent="0.35">
      <c r="A272" s="9">
        <f t="shared" si="51"/>
        <v>266</v>
      </c>
      <c r="B272" s="6">
        <f t="shared" si="51"/>
        <v>266</v>
      </c>
      <c r="C272" s="7" t="str">
        <f t="shared" ca="1" si="44"/>
        <v>CUSTID 147</v>
      </c>
      <c r="D272" s="7" t="str">
        <f ca="1">CONCATENATE(D$6," ",SUMIF('CUST AND PROD REFS'!$C$7:$C$206,'DATA GENERATOR'!$C272,'CUST AND PROD REFS'!D$7:D$206))</f>
        <v>CUSTTYPE 1</v>
      </c>
      <c r="E272" s="7" t="str">
        <f ca="1">CONCATENATE(E$6," ",SUMIF('CUST AND PROD REFS'!$C$7:$C$206,'DATA GENERATOR'!$C272,'CUST AND PROD REFS'!E$7:E$206))</f>
        <v>CUSTIND 1</v>
      </c>
      <c r="F272" s="7" t="str">
        <f ca="1">CONCATENATE(F$6," ",SUMIF('CUST AND PROD REFS'!$C$7:$C$206,'DATA GENERATOR'!$C272,'CUST AND PROD REFS'!F$7:F$206))</f>
        <v>REGION 7</v>
      </c>
      <c r="G272" s="6" t="str">
        <f t="shared" ca="1" si="45"/>
        <v>SALESMAN 1</v>
      </c>
      <c r="H272" s="6" t="str">
        <f t="shared" ca="1" si="46"/>
        <v>PRODID 7</v>
      </c>
      <c r="I272" s="6" t="str">
        <f ca="1">CONCATENATE(I$6," ",SUMIF('CUST AND PROD REFS'!$H$7:$H$26,'DATA GENERATOR'!$H272,'CUST AND PROD REFS'!I$7:I$26))</f>
        <v>PRODTYPE 4</v>
      </c>
      <c r="J272" s="6" t="str">
        <f ca="1">CONCATENATE(J$6," ",SUMIF('CUST AND PROD REFS'!$H$7:$H$26,'DATA GENERATOR'!$H272,'CUST AND PROD REFS'!J$7:J$26))</f>
        <v>PRODMKT 2</v>
      </c>
      <c r="K272" s="6">
        <f ca="1">SUMIF('CUST AND PROD REFS'!$H$7:$H$26,'DATA GENERATOR'!$H272,'CUST AND PROD REFS'!K$7:K$26)</f>
        <v>19973</v>
      </c>
      <c r="L272" s="6">
        <f ca="1">SUMIF('CUST AND PROD REFS'!$H$7:$H$26,'DATA GENERATOR'!$H272,'CUST AND PROD REFS'!L$7:L$26)</f>
        <v>10985.15</v>
      </c>
      <c r="M272" s="7">
        <f t="shared" ca="1" si="47"/>
        <v>8</v>
      </c>
      <c r="N272" s="23">
        <f t="shared" ca="1" si="48"/>
        <v>18175.43</v>
      </c>
      <c r="O272" s="8">
        <f t="shared" ca="1" si="49"/>
        <v>145403.44</v>
      </c>
      <c r="P272" s="40" t="str">
        <f t="shared" ca="1" si="50"/>
        <v>SHIP REGION 1</v>
      </c>
    </row>
    <row r="273" spans="1:16" x14ac:dyDescent="0.35">
      <c r="A273" s="9">
        <f t="shared" si="51"/>
        <v>267</v>
      </c>
      <c r="B273" s="6">
        <f t="shared" si="51"/>
        <v>267</v>
      </c>
      <c r="C273" s="7" t="str">
        <f t="shared" ca="1" si="44"/>
        <v>CUSTID 43</v>
      </c>
      <c r="D273" s="7" t="str">
        <f ca="1">CONCATENATE(D$6," ",SUMIF('CUST AND PROD REFS'!$C$7:$C$206,'DATA GENERATOR'!$C273,'CUST AND PROD REFS'!D$7:D$206))</f>
        <v>CUSTTYPE 3</v>
      </c>
      <c r="E273" s="7" t="str">
        <f ca="1">CONCATENATE(E$6," ",SUMIF('CUST AND PROD REFS'!$C$7:$C$206,'DATA GENERATOR'!$C273,'CUST AND PROD REFS'!E$7:E$206))</f>
        <v>CUSTIND 1</v>
      </c>
      <c r="F273" s="7" t="str">
        <f ca="1">CONCATENATE(F$6," ",SUMIF('CUST AND PROD REFS'!$C$7:$C$206,'DATA GENERATOR'!$C273,'CUST AND PROD REFS'!F$7:F$206))</f>
        <v>REGION 6</v>
      </c>
      <c r="G273" s="6" t="str">
        <f t="shared" ca="1" si="45"/>
        <v>SALESMAN 3</v>
      </c>
      <c r="H273" s="6" t="str">
        <f t="shared" ca="1" si="46"/>
        <v>PRODID 11</v>
      </c>
      <c r="I273" s="6" t="str">
        <f ca="1">CONCATENATE(I$6," ",SUMIF('CUST AND PROD REFS'!$H$7:$H$26,'DATA GENERATOR'!$H273,'CUST AND PROD REFS'!I$7:I$26))</f>
        <v>PRODTYPE 1</v>
      </c>
      <c r="J273" s="6" t="str">
        <f ca="1">CONCATENATE(J$6," ",SUMIF('CUST AND PROD REFS'!$H$7:$H$26,'DATA GENERATOR'!$H273,'CUST AND PROD REFS'!J$7:J$26))</f>
        <v>PRODMKT 5</v>
      </c>
      <c r="K273" s="6">
        <f ca="1">SUMIF('CUST AND PROD REFS'!$H$7:$H$26,'DATA GENERATOR'!$H273,'CUST AND PROD REFS'!K$7:K$26)</f>
        <v>10318</v>
      </c>
      <c r="L273" s="6">
        <f ca="1">SUMIF('CUST AND PROD REFS'!$H$7:$H$26,'DATA GENERATOR'!$H273,'CUST AND PROD REFS'!L$7:L$26)</f>
        <v>6913.06</v>
      </c>
      <c r="M273" s="7">
        <f t="shared" ca="1" si="47"/>
        <v>8</v>
      </c>
      <c r="N273" s="23">
        <f t="shared" ca="1" si="48"/>
        <v>10008.459999999999</v>
      </c>
      <c r="O273" s="8">
        <f t="shared" ca="1" si="49"/>
        <v>80067.679999999993</v>
      </c>
      <c r="P273" s="40" t="str">
        <f t="shared" ca="1" si="50"/>
        <v>SHIP REGION 8</v>
      </c>
    </row>
    <row r="274" spans="1:16" x14ac:dyDescent="0.35">
      <c r="A274" s="9">
        <f t="shared" si="51"/>
        <v>268</v>
      </c>
      <c r="B274" s="6">
        <f t="shared" si="51"/>
        <v>268</v>
      </c>
      <c r="C274" s="7" t="str">
        <f t="shared" ca="1" si="44"/>
        <v>CUSTID 108</v>
      </c>
      <c r="D274" s="7" t="str">
        <f ca="1">CONCATENATE(D$6," ",SUMIF('CUST AND PROD REFS'!$C$7:$C$206,'DATA GENERATOR'!$C274,'CUST AND PROD REFS'!D$7:D$206))</f>
        <v>CUSTTYPE 5</v>
      </c>
      <c r="E274" s="7" t="str">
        <f ca="1">CONCATENATE(E$6," ",SUMIF('CUST AND PROD REFS'!$C$7:$C$206,'DATA GENERATOR'!$C274,'CUST AND PROD REFS'!E$7:E$206))</f>
        <v>CUSTIND 1</v>
      </c>
      <c r="F274" s="7" t="str">
        <f ca="1">CONCATENATE(F$6," ",SUMIF('CUST AND PROD REFS'!$C$7:$C$206,'DATA GENERATOR'!$C274,'CUST AND PROD REFS'!F$7:F$206))</f>
        <v>REGION 8</v>
      </c>
      <c r="G274" s="6" t="str">
        <f t="shared" ca="1" si="45"/>
        <v>SALESMAN 4</v>
      </c>
      <c r="H274" s="6" t="str">
        <f t="shared" ca="1" si="46"/>
        <v>PRODID 9</v>
      </c>
      <c r="I274" s="6" t="str">
        <f ca="1">CONCATENATE(I$6," ",SUMIF('CUST AND PROD REFS'!$H$7:$H$26,'DATA GENERATOR'!$H274,'CUST AND PROD REFS'!I$7:I$26))</f>
        <v>PRODTYPE 2</v>
      </c>
      <c r="J274" s="6" t="str">
        <f ca="1">CONCATENATE(J$6," ",SUMIF('CUST AND PROD REFS'!$H$7:$H$26,'DATA GENERATOR'!$H274,'CUST AND PROD REFS'!J$7:J$26))</f>
        <v>PRODMKT 2</v>
      </c>
      <c r="K274" s="6">
        <f ca="1">SUMIF('CUST AND PROD REFS'!$H$7:$H$26,'DATA GENERATOR'!$H274,'CUST AND PROD REFS'!K$7:K$26)</f>
        <v>15689</v>
      </c>
      <c r="L274" s="6">
        <f ca="1">SUMIF('CUST AND PROD REFS'!$H$7:$H$26,'DATA GENERATOR'!$H274,'CUST AND PROD REFS'!L$7:L$26)</f>
        <v>10668.52</v>
      </c>
      <c r="M274" s="7">
        <f t="shared" ca="1" si="47"/>
        <v>8</v>
      </c>
      <c r="N274" s="23">
        <f t="shared" ca="1" si="48"/>
        <v>13963.210000000001</v>
      </c>
      <c r="O274" s="8">
        <f t="shared" ca="1" si="49"/>
        <v>111705.68000000001</v>
      </c>
      <c r="P274" s="40" t="str">
        <f t="shared" ca="1" si="50"/>
        <v>SHIP REGION 1</v>
      </c>
    </row>
    <row r="275" spans="1:16" x14ac:dyDescent="0.35">
      <c r="A275" s="9">
        <f t="shared" si="51"/>
        <v>269</v>
      </c>
      <c r="B275" s="6">
        <f t="shared" si="51"/>
        <v>269</v>
      </c>
      <c r="C275" s="7" t="str">
        <f t="shared" ca="1" si="44"/>
        <v>CUSTID 34</v>
      </c>
      <c r="D275" s="7" t="str">
        <f ca="1">CONCATENATE(D$6," ",SUMIF('CUST AND PROD REFS'!$C$7:$C$206,'DATA GENERATOR'!$C275,'CUST AND PROD REFS'!D$7:D$206))</f>
        <v>CUSTTYPE 5</v>
      </c>
      <c r="E275" s="7" t="str">
        <f ca="1">CONCATENATE(E$6," ",SUMIF('CUST AND PROD REFS'!$C$7:$C$206,'DATA GENERATOR'!$C275,'CUST AND PROD REFS'!E$7:E$206))</f>
        <v>CUSTIND 3</v>
      </c>
      <c r="F275" s="7" t="str">
        <f ca="1">CONCATENATE(F$6," ",SUMIF('CUST AND PROD REFS'!$C$7:$C$206,'DATA GENERATOR'!$C275,'CUST AND PROD REFS'!F$7:F$206))</f>
        <v>REGION 3</v>
      </c>
      <c r="G275" s="6" t="str">
        <f t="shared" ca="1" si="45"/>
        <v>SALESMAN 3</v>
      </c>
      <c r="H275" s="6" t="str">
        <f t="shared" ca="1" si="46"/>
        <v>PRODID 20</v>
      </c>
      <c r="I275" s="6" t="str">
        <f ca="1">CONCATENATE(I$6," ",SUMIF('CUST AND PROD REFS'!$H$7:$H$26,'DATA GENERATOR'!$H275,'CUST AND PROD REFS'!I$7:I$26))</f>
        <v>PRODTYPE 4</v>
      </c>
      <c r="J275" s="6" t="str">
        <f ca="1">CONCATENATE(J$6," ",SUMIF('CUST AND PROD REFS'!$H$7:$H$26,'DATA GENERATOR'!$H275,'CUST AND PROD REFS'!J$7:J$26))</f>
        <v>PRODMKT 1</v>
      </c>
      <c r="K275" s="6">
        <f ca="1">SUMIF('CUST AND PROD REFS'!$H$7:$H$26,'DATA GENERATOR'!$H275,'CUST AND PROD REFS'!K$7:K$26)</f>
        <v>2665</v>
      </c>
      <c r="L275" s="6">
        <f ca="1">SUMIF('CUST AND PROD REFS'!$H$7:$H$26,'DATA GENERATOR'!$H275,'CUST AND PROD REFS'!L$7:L$26)</f>
        <v>1732.25</v>
      </c>
      <c r="M275" s="7">
        <f t="shared" ca="1" si="47"/>
        <v>6</v>
      </c>
      <c r="N275" s="23">
        <f t="shared" ca="1" si="48"/>
        <v>2478.4499999999998</v>
      </c>
      <c r="O275" s="8">
        <f t="shared" ca="1" si="49"/>
        <v>14870.699999999999</v>
      </c>
      <c r="P275" s="40" t="str">
        <f t="shared" ca="1" si="50"/>
        <v>SHIP REGION 1</v>
      </c>
    </row>
    <row r="276" spans="1:16" x14ac:dyDescent="0.35">
      <c r="A276" s="9">
        <f t="shared" si="51"/>
        <v>270</v>
      </c>
      <c r="B276" s="6">
        <f t="shared" si="51"/>
        <v>270</v>
      </c>
      <c r="C276" s="7" t="str">
        <f t="shared" ca="1" si="44"/>
        <v>CUSTID 92</v>
      </c>
      <c r="D276" s="7" t="str">
        <f ca="1">CONCATENATE(D$6," ",SUMIF('CUST AND PROD REFS'!$C$7:$C$206,'DATA GENERATOR'!$C276,'CUST AND PROD REFS'!D$7:D$206))</f>
        <v>CUSTTYPE 4</v>
      </c>
      <c r="E276" s="7" t="str">
        <f ca="1">CONCATENATE(E$6," ",SUMIF('CUST AND PROD REFS'!$C$7:$C$206,'DATA GENERATOR'!$C276,'CUST AND PROD REFS'!E$7:E$206))</f>
        <v>CUSTIND 2</v>
      </c>
      <c r="F276" s="7" t="str">
        <f ca="1">CONCATENATE(F$6," ",SUMIF('CUST AND PROD REFS'!$C$7:$C$206,'DATA GENERATOR'!$C276,'CUST AND PROD REFS'!F$7:F$206))</f>
        <v>REGION 1</v>
      </c>
      <c r="G276" s="6" t="str">
        <f t="shared" ca="1" si="45"/>
        <v>SALESMAN 4</v>
      </c>
      <c r="H276" s="6" t="str">
        <f t="shared" ca="1" si="46"/>
        <v>PRODID 15</v>
      </c>
      <c r="I276" s="6" t="str">
        <f ca="1">CONCATENATE(I$6," ",SUMIF('CUST AND PROD REFS'!$H$7:$H$26,'DATA GENERATOR'!$H276,'CUST AND PROD REFS'!I$7:I$26))</f>
        <v>PRODTYPE 3</v>
      </c>
      <c r="J276" s="6" t="str">
        <f ca="1">CONCATENATE(J$6," ",SUMIF('CUST AND PROD REFS'!$H$7:$H$26,'DATA GENERATOR'!$H276,'CUST AND PROD REFS'!J$7:J$26))</f>
        <v>PRODMKT 3</v>
      </c>
      <c r="K276" s="6">
        <f ca="1">SUMIF('CUST AND PROD REFS'!$H$7:$H$26,'DATA GENERATOR'!$H276,'CUST AND PROD REFS'!K$7:K$26)</f>
        <v>1965</v>
      </c>
      <c r="L276" s="6">
        <f ca="1">SUMIF('CUST AND PROD REFS'!$H$7:$H$26,'DATA GENERATOR'!$H276,'CUST AND PROD REFS'!L$7:L$26)</f>
        <v>1257.5999999999999</v>
      </c>
      <c r="M276" s="7">
        <f t="shared" ca="1" si="47"/>
        <v>4</v>
      </c>
      <c r="N276" s="23">
        <f t="shared" ca="1" si="48"/>
        <v>1866.75</v>
      </c>
      <c r="O276" s="8">
        <f t="shared" ca="1" si="49"/>
        <v>7467</v>
      </c>
      <c r="P276" s="40" t="str">
        <f t="shared" ca="1" si="50"/>
        <v>SHIP REGION 4</v>
      </c>
    </row>
    <row r="277" spans="1:16" x14ac:dyDescent="0.35">
      <c r="A277" s="9">
        <f t="shared" si="51"/>
        <v>271</v>
      </c>
      <c r="B277" s="6">
        <f t="shared" si="51"/>
        <v>271</v>
      </c>
      <c r="C277" s="7" t="str">
        <f t="shared" ca="1" si="44"/>
        <v>CUSTID 152</v>
      </c>
      <c r="D277" s="7" t="str">
        <f ca="1">CONCATENATE(D$6," ",SUMIF('CUST AND PROD REFS'!$C$7:$C$206,'DATA GENERATOR'!$C277,'CUST AND PROD REFS'!D$7:D$206))</f>
        <v>CUSTTYPE 1</v>
      </c>
      <c r="E277" s="7" t="str">
        <f ca="1">CONCATENATE(E$6," ",SUMIF('CUST AND PROD REFS'!$C$7:$C$206,'DATA GENERATOR'!$C277,'CUST AND PROD REFS'!E$7:E$206))</f>
        <v>CUSTIND 1</v>
      </c>
      <c r="F277" s="7" t="str">
        <f ca="1">CONCATENATE(F$6," ",SUMIF('CUST AND PROD REFS'!$C$7:$C$206,'DATA GENERATOR'!$C277,'CUST AND PROD REFS'!F$7:F$206))</f>
        <v>REGION 5</v>
      </c>
      <c r="G277" s="6" t="str">
        <f t="shared" ca="1" si="45"/>
        <v>SALESMAN 2</v>
      </c>
      <c r="H277" s="6" t="str">
        <f t="shared" ca="1" si="46"/>
        <v>PRODID 9</v>
      </c>
      <c r="I277" s="6" t="str">
        <f ca="1">CONCATENATE(I$6," ",SUMIF('CUST AND PROD REFS'!$H$7:$H$26,'DATA GENERATOR'!$H277,'CUST AND PROD REFS'!I$7:I$26))</f>
        <v>PRODTYPE 2</v>
      </c>
      <c r="J277" s="6" t="str">
        <f ca="1">CONCATENATE(J$6," ",SUMIF('CUST AND PROD REFS'!$H$7:$H$26,'DATA GENERATOR'!$H277,'CUST AND PROD REFS'!J$7:J$26))</f>
        <v>PRODMKT 2</v>
      </c>
      <c r="K277" s="6">
        <f ca="1">SUMIF('CUST AND PROD REFS'!$H$7:$H$26,'DATA GENERATOR'!$H277,'CUST AND PROD REFS'!K$7:K$26)</f>
        <v>15689</v>
      </c>
      <c r="L277" s="6">
        <f ca="1">SUMIF('CUST AND PROD REFS'!$H$7:$H$26,'DATA GENERATOR'!$H277,'CUST AND PROD REFS'!L$7:L$26)</f>
        <v>10668.52</v>
      </c>
      <c r="M277" s="7">
        <f t="shared" ca="1" si="47"/>
        <v>3</v>
      </c>
      <c r="N277" s="23">
        <f t="shared" ca="1" si="48"/>
        <v>14904.55</v>
      </c>
      <c r="O277" s="8">
        <f t="shared" ca="1" si="49"/>
        <v>44713.649999999994</v>
      </c>
      <c r="P277" s="40" t="str">
        <f t="shared" ca="1" si="50"/>
        <v>SHIP REGION 7</v>
      </c>
    </row>
    <row r="278" spans="1:16" x14ac:dyDescent="0.35">
      <c r="A278" s="9">
        <f t="shared" si="51"/>
        <v>272</v>
      </c>
      <c r="B278" s="6">
        <f t="shared" si="51"/>
        <v>272</v>
      </c>
      <c r="C278" s="7" t="str">
        <f t="shared" ca="1" si="44"/>
        <v>CUSTID 115</v>
      </c>
      <c r="D278" s="7" t="str">
        <f ca="1">CONCATENATE(D$6," ",SUMIF('CUST AND PROD REFS'!$C$7:$C$206,'DATA GENERATOR'!$C278,'CUST AND PROD REFS'!D$7:D$206))</f>
        <v>CUSTTYPE 3</v>
      </c>
      <c r="E278" s="7" t="str">
        <f ca="1">CONCATENATE(E$6," ",SUMIF('CUST AND PROD REFS'!$C$7:$C$206,'DATA GENERATOR'!$C278,'CUST AND PROD REFS'!E$7:E$206))</f>
        <v>CUSTIND 1</v>
      </c>
      <c r="F278" s="7" t="str">
        <f ca="1">CONCATENATE(F$6," ",SUMIF('CUST AND PROD REFS'!$C$7:$C$206,'DATA GENERATOR'!$C278,'CUST AND PROD REFS'!F$7:F$206))</f>
        <v>REGION 2</v>
      </c>
      <c r="G278" s="6" t="str">
        <f t="shared" ca="1" si="45"/>
        <v>SALESMAN 1</v>
      </c>
      <c r="H278" s="6" t="str">
        <f t="shared" ca="1" si="46"/>
        <v>PRODID 1</v>
      </c>
      <c r="I278" s="6" t="str">
        <f ca="1">CONCATENATE(I$6," ",SUMIF('CUST AND PROD REFS'!$H$7:$H$26,'DATA GENERATOR'!$H278,'CUST AND PROD REFS'!I$7:I$26))</f>
        <v>PRODTYPE 2</v>
      </c>
      <c r="J278" s="6" t="str">
        <f ca="1">CONCATENATE(J$6," ",SUMIF('CUST AND PROD REFS'!$H$7:$H$26,'DATA GENERATOR'!$H278,'CUST AND PROD REFS'!J$7:J$26))</f>
        <v>PRODMKT 7</v>
      </c>
      <c r="K278" s="6">
        <f ca="1">SUMIF('CUST AND PROD REFS'!$H$7:$H$26,'DATA GENERATOR'!$H278,'CUST AND PROD REFS'!K$7:K$26)</f>
        <v>1355</v>
      </c>
      <c r="L278" s="6">
        <f ca="1">SUMIF('CUST AND PROD REFS'!$H$7:$H$26,'DATA GENERATOR'!$H278,'CUST AND PROD REFS'!L$7:L$26)</f>
        <v>840.1</v>
      </c>
      <c r="M278" s="7">
        <f t="shared" ca="1" si="47"/>
        <v>8</v>
      </c>
      <c r="N278" s="23">
        <f t="shared" ca="1" si="48"/>
        <v>1233.05</v>
      </c>
      <c r="O278" s="8">
        <f t="shared" ca="1" si="49"/>
        <v>9864.4</v>
      </c>
      <c r="P278" s="40" t="str">
        <f t="shared" ca="1" si="50"/>
        <v>SHIP REGION 8</v>
      </c>
    </row>
    <row r="279" spans="1:16" x14ac:dyDescent="0.35">
      <c r="A279" s="9">
        <f t="shared" si="51"/>
        <v>273</v>
      </c>
      <c r="B279" s="6">
        <f t="shared" si="51"/>
        <v>273</v>
      </c>
      <c r="C279" s="7" t="str">
        <f t="shared" ca="1" si="44"/>
        <v>CUSTID 116</v>
      </c>
      <c r="D279" s="7" t="str">
        <f ca="1">CONCATENATE(D$6," ",SUMIF('CUST AND PROD REFS'!$C$7:$C$206,'DATA GENERATOR'!$C279,'CUST AND PROD REFS'!D$7:D$206))</f>
        <v>CUSTTYPE 3</v>
      </c>
      <c r="E279" s="7" t="str">
        <f ca="1">CONCATENATE(E$6," ",SUMIF('CUST AND PROD REFS'!$C$7:$C$206,'DATA GENERATOR'!$C279,'CUST AND PROD REFS'!E$7:E$206))</f>
        <v>CUSTIND 4</v>
      </c>
      <c r="F279" s="7" t="str">
        <f ca="1">CONCATENATE(F$6," ",SUMIF('CUST AND PROD REFS'!$C$7:$C$206,'DATA GENERATOR'!$C279,'CUST AND PROD REFS'!F$7:F$206))</f>
        <v>REGION 6</v>
      </c>
      <c r="G279" s="6" t="str">
        <f t="shared" ca="1" si="45"/>
        <v>SALESMAN 1</v>
      </c>
      <c r="H279" s="6" t="str">
        <f t="shared" ca="1" si="46"/>
        <v>PRODID 6</v>
      </c>
      <c r="I279" s="6" t="str">
        <f ca="1">CONCATENATE(I$6," ",SUMIF('CUST AND PROD REFS'!$H$7:$H$26,'DATA GENERATOR'!$H279,'CUST AND PROD REFS'!I$7:I$26))</f>
        <v>PRODTYPE 1</v>
      </c>
      <c r="J279" s="6" t="str">
        <f ca="1">CONCATENATE(J$6," ",SUMIF('CUST AND PROD REFS'!$H$7:$H$26,'DATA GENERATOR'!$H279,'CUST AND PROD REFS'!J$7:J$26))</f>
        <v>PRODMKT 3</v>
      </c>
      <c r="K279" s="6">
        <f ca="1">SUMIF('CUST AND PROD REFS'!$H$7:$H$26,'DATA GENERATOR'!$H279,'CUST AND PROD REFS'!K$7:K$26)</f>
        <v>13657</v>
      </c>
      <c r="L279" s="6">
        <f ca="1">SUMIF('CUST AND PROD REFS'!$H$7:$H$26,'DATA GENERATOR'!$H279,'CUST AND PROD REFS'!L$7:L$26)</f>
        <v>9150.19</v>
      </c>
      <c r="M279" s="7">
        <f t="shared" ca="1" si="47"/>
        <v>5</v>
      </c>
      <c r="N279" s="23">
        <f t="shared" ca="1" si="48"/>
        <v>11608.449999999999</v>
      </c>
      <c r="O279" s="8">
        <f t="shared" ca="1" si="49"/>
        <v>58042.249999999993</v>
      </c>
      <c r="P279" s="40" t="str">
        <f t="shared" ca="1" si="50"/>
        <v>SHIP REGION 6</v>
      </c>
    </row>
    <row r="280" spans="1:16" x14ac:dyDescent="0.35">
      <c r="A280" s="9">
        <f t="shared" si="51"/>
        <v>274</v>
      </c>
      <c r="B280" s="6">
        <f t="shared" si="51"/>
        <v>274</v>
      </c>
      <c r="C280" s="7" t="str">
        <f t="shared" ca="1" si="44"/>
        <v>CUSTID 21</v>
      </c>
      <c r="D280" s="7" t="str">
        <f ca="1">CONCATENATE(D$6," ",SUMIF('CUST AND PROD REFS'!$C$7:$C$206,'DATA GENERATOR'!$C280,'CUST AND PROD REFS'!D$7:D$206))</f>
        <v>CUSTTYPE 1</v>
      </c>
      <c r="E280" s="7" t="str">
        <f ca="1">CONCATENATE(E$6," ",SUMIF('CUST AND PROD REFS'!$C$7:$C$206,'DATA GENERATOR'!$C280,'CUST AND PROD REFS'!E$7:E$206))</f>
        <v>CUSTIND 4</v>
      </c>
      <c r="F280" s="7" t="str">
        <f ca="1">CONCATENATE(F$6," ",SUMIF('CUST AND PROD REFS'!$C$7:$C$206,'DATA GENERATOR'!$C280,'CUST AND PROD REFS'!F$7:F$206))</f>
        <v>REGION 5</v>
      </c>
      <c r="G280" s="6" t="str">
        <f t="shared" ca="1" si="45"/>
        <v>SALESMAN 1</v>
      </c>
      <c r="H280" s="6" t="str">
        <f t="shared" ca="1" si="46"/>
        <v>PRODID 11</v>
      </c>
      <c r="I280" s="6" t="str">
        <f ca="1">CONCATENATE(I$6," ",SUMIF('CUST AND PROD REFS'!$H$7:$H$26,'DATA GENERATOR'!$H280,'CUST AND PROD REFS'!I$7:I$26))</f>
        <v>PRODTYPE 1</v>
      </c>
      <c r="J280" s="6" t="str">
        <f ca="1">CONCATENATE(J$6," ",SUMIF('CUST AND PROD REFS'!$H$7:$H$26,'DATA GENERATOR'!$H280,'CUST AND PROD REFS'!J$7:J$26))</f>
        <v>PRODMKT 5</v>
      </c>
      <c r="K280" s="6">
        <f ca="1">SUMIF('CUST AND PROD REFS'!$H$7:$H$26,'DATA GENERATOR'!$H280,'CUST AND PROD REFS'!K$7:K$26)</f>
        <v>10318</v>
      </c>
      <c r="L280" s="6">
        <f ca="1">SUMIF('CUST AND PROD REFS'!$H$7:$H$26,'DATA GENERATOR'!$H280,'CUST AND PROD REFS'!L$7:L$26)</f>
        <v>6913.06</v>
      </c>
      <c r="M280" s="7">
        <f t="shared" ca="1" si="47"/>
        <v>5</v>
      </c>
      <c r="N280" s="23">
        <f t="shared" ca="1" si="48"/>
        <v>9492.5600000000013</v>
      </c>
      <c r="O280" s="8">
        <f t="shared" ca="1" si="49"/>
        <v>47462.8</v>
      </c>
      <c r="P280" s="40" t="str">
        <f t="shared" ca="1" si="50"/>
        <v>SHIP REGION 8</v>
      </c>
    </row>
    <row r="281" spans="1:16" x14ac:dyDescent="0.35">
      <c r="A281" s="9">
        <f t="shared" ref="A281:B296" si="52">A280+1</f>
        <v>275</v>
      </c>
      <c r="B281" s="6">
        <f t="shared" si="52"/>
        <v>275</v>
      </c>
      <c r="C281" s="7" t="str">
        <f t="shared" ca="1" si="44"/>
        <v>CUSTID 48</v>
      </c>
      <c r="D281" s="7" t="str">
        <f ca="1">CONCATENATE(D$6," ",SUMIF('CUST AND PROD REFS'!$C$7:$C$206,'DATA GENERATOR'!$C281,'CUST AND PROD REFS'!D$7:D$206))</f>
        <v>CUSTTYPE 5</v>
      </c>
      <c r="E281" s="7" t="str">
        <f ca="1">CONCATENATE(E$6," ",SUMIF('CUST AND PROD REFS'!$C$7:$C$206,'DATA GENERATOR'!$C281,'CUST AND PROD REFS'!E$7:E$206))</f>
        <v>CUSTIND 3</v>
      </c>
      <c r="F281" s="7" t="str">
        <f ca="1">CONCATENATE(F$6," ",SUMIF('CUST AND PROD REFS'!$C$7:$C$206,'DATA GENERATOR'!$C281,'CUST AND PROD REFS'!F$7:F$206))</f>
        <v>REGION 1</v>
      </c>
      <c r="G281" s="6" t="str">
        <f t="shared" ca="1" si="45"/>
        <v>SALESMAN 3</v>
      </c>
      <c r="H281" s="6" t="str">
        <f t="shared" ca="1" si="46"/>
        <v>PRODID 18</v>
      </c>
      <c r="I281" s="6" t="str">
        <f ca="1">CONCATENATE(I$6," ",SUMIF('CUST AND PROD REFS'!$H$7:$H$26,'DATA GENERATOR'!$H281,'CUST AND PROD REFS'!I$7:I$26))</f>
        <v>PRODTYPE 1</v>
      </c>
      <c r="J281" s="6" t="str">
        <f ca="1">CONCATENATE(J$6," ",SUMIF('CUST AND PROD REFS'!$H$7:$H$26,'DATA GENERATOR'!$H281,'CUST AND PROD REFS'!J$7:J$26))</f>
        <v>PRODMKT 2</v>
      </c>
      <c r="K281" s="6">
        <f ca="1">SUMIF('CUST AND PROD REFS'!$H$7:$H$26,'DATA GENERATOR'!$H281,'CUST AND PROD REFS'!K$7:K$26)</f>
        <v>5325</v>
      </c>
      <c r="L281" s="6">
        <f ca="1">SUMIF('CUST AND PROD REFS'!$H$7:$H$26,'DATA GENERATOR'!$H281,'CUST AND PROD REFS'!L$7:L$26)</f>
        <v>3408</v>
      </c>
      <c r="M281" s="7">
        <f t="shared" ca="1" si="47"/>
        <v>9</v>
      </c>
      <c r="N281" s="23">
        <f t="shared" ca="1" si="48"/>
        <v>5271.75</v>
      </c>
      <c r="O281" s="8">
        <f t="shared" ca="1" si="49"/>
        <v>47445.75</v>
      </c>
      <c r="P281" s="40" t="str">
        <f t="shared" ca="1" si="50"/>
        <v>SHIP REGION 2</v>
      </c>
    </row>
    <row r="282" spans="1:16" x14ac:dyDescent="0.35">
      <c r="A282" s="9">
        <f t="shared" si="52"/>
        <v>276</v>
      </c>
      <c r="B282" s="6">
        <f t="shared" si="52"/>
        <v>276</v>
      </c>
      <c r="C282" s="7" t="str">
        <f t="shared" ca="1" si="44"/>
        <v>CUSTID 140</v>
      </c>
      <c r="D282" s="7" t="str">
        <f ca="1">CONCATENATE(D$6," ",SUMIF('CUST AND PROD REFS'!$C$7:$C$206,'DATA GENERATOR'!$C282,'CUST AND PROD REFS'!D$7:D$206))</f>
        <v>CUSTTYPE 2</v>
      </c>
      <c r="E282" s="7" t="str">
        <f ca="1">CONCATENATE(E$6," ",SUMIF('CUST AND PROD REFS'!$C$7:$C$206,'DATA GENERATOR'!$C282,'CUST AND PROD REFS'!E$7:E$206))</f>
        <v>CUSTIND 5</v>
      </c>
      <c r="F282" s="7" t="str">
        <f ca="1">CONCATENATE(F$6," ",SUMIF('CUST AND PROD REFS'!$C$7:$C$206,'DATA GENERATOR'!$C282,'CUST AND PROD REFS'!F$7:F$206))</f>
        <v>REGION 7</v>
      </c>
      <c r="G282" s="6" t="str">
        <f t="shared" ca="1" si="45"/>
        <v>SALESMAN 2</v>
      </c>
      <c r="H282" s="6" t="str">
        <f t="shared" ca="1" si="46"/>
        <v>PRODID 13</v>
      </c>
      <c r="I282" s="6" t="str">
        <f ca="1">CONCATENATE(I$6," ",SUMIF('CUST AND PROD REFS'!$H$7:$H$26,'DATA GENERATOR'!$H282,'CUST AND PROD REFS'!I$7:I$26))</f>
        <v>PRODTYPE 4</v>
      </c>
      <c r="J282" s="6" t="str">
        <f ca="1">CONCATENATE(J$6," ",SUMIF('CUST AND PROD REFS'!$H$7:$H$26,'DATA GENERATOR'!$H282,'CUST AND PROD REFS'!J$7:J$26))</f>
        <v>PRODMKT 4</v>
      </c>
      <c r="K282" s="6">
        <f ca="1">SUMIF('CUST AND PROD REFS'!$H$7:$H$26,'DATA GENERATOR'!$H282,'CUST AND PROD REFS'!K$7:K$26)</f>
        <v>12711</v>
      </c>
      <c r="L282" s="6">
        <f ca="1">SUMIF('CUST AND PROD REFS'!$H$7:$H$26,'DATA GENERATOR'!$H282,'CUST AND PROD REFS'!L$7:L$26)</f>
        <v>7245.27</v>
      </c>
      <c r="M282" s="7">
        <f t="shared" ca="1" si="47"/>
        <v>1</v>
      </c>
      <c r="N282" s="23">
        <f t="shared" ca="1" si="48"/>
        <v>11185.68</v>
      </c>
      <c r="O282" s="8">
        <f t="shared" ca="1" si="49"/>
        <v>11185.68</v>
      </c>
      <c r="P282" s="40" t="str">
        <f t="shared" ca="1" si="50"/>
        <v>SHIP REGION 1</v>
      </c>
    </row>
    <row r="283" spans="1:16" x14ac:dyDescent="0.35">
      <c r="A283" s="9">
        <f t="shared" si="52"/>
        <v>277</v>
      </c>
      <c r="B283" s="6">
        <f t="shared" si="52"/>
        <v>277</v>
      </c>
      <c r="C283" s="7" t="str">
        <f t="shared" ca="1" si="44"/>
        <v>CUSTID 21</v>
      </c>
      <c r="D283" s="7" t="str">
        <f ca="1">CONCATENATE(D$6," ",SUMIF('CUST AND PROD REFS'!$C$7:$C$206,'DATA GENERATOR'!$C283,'CUST AND PROD REFS'!D$7:D$206))</f>
        <v>CUSTTYPE 1</v>
      </c>
      <c r="E283" s="7" t="str">
        <f ca="1">CONCATENATE(E$6," ",SUMIF('CUST AND PROD REFS'!$C$7:$C$206,'DATA GENERATOR'!$C283,'CUST AND PROD REFS'!E$7:E$206))</f>
        <v>CUSTIND 4</v>
      </c>
      <c r="F283" s="7" t="str">
        <f ca="1">CONCATENATE(F$6," ",SUMIF('CUST AND PROD REFS'!$C$7:$C$206,'DATA GENERATOR'!$C283,'CUST AND PROD REFS'!F$7:F$206))</f>
        <v>REGION 5</v>
      </c>
      <c r="G283" s="6" t="str">
        <f t="shared" ca="1" si="45"/>
        <v>SALESMAN 3</v>
      </c>
      <c r="H283" s="6" t="str">
        <f t="shared" ca="1" si="46"/>
        <v>PRODID 8</v>
      </c>
      <c r="I283" s="6" t="str">
        <f ca="1">CONCATENATE(I$6," ",SUMIF('CUST AND PROD REFS'!$H$7:$H$26,'DATA GENERATOR'!$H283,'CUST AND PROD REFS'!I$7:I$26))</f>
        <v>PRODTYPE 1</v>
      </c>
      <c r="J283" s="6" t="str">
        <f ca="1">CONCATENATE(J$6," ",SUMIF('CUST AND PROD REFS'!$H$7:$H$26,'DATA GENERATOR'!$H283,'CUST AND PROD REFS'!J$7:J$26))</f>
        <v>PRODMKT 7</v>
      </c>
      <c r="K283" s="6">
        <f ca="1">SUMIF('CUST AND PROD REFS'!$H$7:$H$26,'DATA GENERATOR'!$H283,'CUST AND PROD REFS'!K$7:K$26)</f>
        <v>9424</v>
      </c>
      <c r="L283" s="6">
        <f ca="1">SUMIF('CUST AND PROD REFS'!$H$7:$H$26,'DATA GENERATOR'!$H283,'CUST AND PROD REFS'!L$7:L$26)</f>
        <v>6031.36</v>
      </c>
      <c r="M283" s="7">
        <f t="shared" ca="1" si="47"/>
        <v>8</v>
      </c>
      <c r="N283" s="23">
        <f t="shared" ca="1" si="48"/>
        <v>8010.4</v>
      </c>
      <c r="O283" s="8">
        <f t="shared" ca="1" si="49"/>
        <v>64083.199999999997</v>
      </c>
      <c r="P283" s="40" t="str">
        <f t="shared" ca="1" si="50"/>
        <v>SHIP REGION 7</v>
      </c>
    </row>
    <row r="284" spans="1:16" x14ac:dyDescent="0.35">
      <c r="A284" s="9">
        <f t="shared" si="52"/>
        <v>278</v>
      </c>
      <c r="B284" s="6">
        <f t="shared" si="52"/>
        <v>278</v>
      </c>
      <c r="C284" s="7" t="str">
        <f t="shared" ca="1" si="44"/>
        <v>CUSTID 162</v>
      </c>
      <c r="D284" s="7" t="str">
        <f ca="1">CONCATENATE(D$6," ",SUMIF('CUST AND PROD REFS'!$C$7:$C$206,'DATA GENERATOR'!$C284,'CUST AND PROD REFS'!D$7:D$206))</f>
        <v>CUSTTYPE 4</v>
      </c>
      <c r="E284" s="7" t="str">
        <f ca="1">CONCATENATE(E$6," ",SUMIF('CUST AND PROD REFS'!$C$7:$C$206,'DATA GENERATOR'!$C284,'CUST AND PROD REFS'!E$7:E$206))</f>
        <v>CUSTIND 5</v>
      </c>
      <c r="F284" s="7" t="str">
        <f ca="1">CONCATENATE(F$6," ",SUMIF('CUST AND PROD REFS'!$C$7:$C$206,'DATA GENERATOR'!$C284,'CUST AND PROD REFS'!F$7:F$206))</f>
        <v>REGION 4</v>
      </c>
      <c r="G284" s="6" t="str">
        <f t="shared" ca="1" si="45"/>
        <v>SALESMAN 1</v>
      </c>
      <c r="H284" s="6" t="str">
        <f t="shared" ca="1" si="46"/>
        <v>PRODID 5</v>
      </c>
      <c r="I284" s="6" t="str">
        <f ca="1">CONCATENATE(I$6," ",SUMIF('CUST AND PROD REFS'!$H$7:$H$26,'DATA GENERATOR'!$H284,'CUST AND PROD REFS'!I$7:I$26))</f>
        <v>PRODTYPE 3</v>
      </c>
      <c r="J284" s="6" t="str">
        <f ca="1">CONCATENATE(J$6," ",SUMIF('CUST AND PROD REFS'!$H$7:$H$26,'DATA GENERATOR'!$H284,'CUST AND PROD REFS'!J$7:J$26))</f>
        <v>PRODMKT 3</v>
      </c>
      <c r="K284" s="6">
        <f ca="1">SUMIF('CUST AND PROD REFS'!$H$7:$H$26,'DATA GENERATOR'!$H284,'CUST AND PROD REFS'!K$7:K$26)</f>
        <v>21215</v>
      </c>
      <c r="L284" s="6">
        <f ca="1">SUMIF('CUST AND PROD REFS'!$H$7:$H$26,'DATA GENERATOR'!$H284,'CUST AND PROD REFS'!L$7:L$26)</f>
        <v>14001.9</v>
      </c>
      <c r="M284" s="7">
        <f t="shared" ca="1" si="47"/>
        <v>2</v>
      </c>
      <c r="N284" s="23">
        <f t="shared" ca="1" si="48"/>
        <v>20578.55</v>
      </c>
      <c r="O284" s="8">
        <f t="shared" ca="1" si="49"/>
        <v>41157.1</v>
      </c>
      <c r="P284" s="40" t="str">
        <f t="shared" ca="1" si="50"/>
        <v>SHIP REGION 8</v>
      </c>
    </row>
    <row r="285" spans="1:16" x14ac:dyDescent="0.35">
      <c r="A285" s="9">
        <f t="shared" si="52"/>
        <v>279</v>
      </c>
      <c r="B285" s="6">
        <f t="shared" si="52"/>
        <v>279</v>
      </c>
      <c r="C285" s="7" t="str">
        <f t="shared" ca="1" si="44"/>
        <v>CUSTID 111</v>
      </c>
      <c r="D285" s="7" t="str">
        <f ca="1">CONCATENATE(D$6," ",SUMIF('CUST AND PROD REFS'!$C$7:$C$206,'DATA GENERATOR'!$C285,'CUST AND PROD REFS'!D$7:D$206))</f>
        <v>CUSTTYPE 3</v>
      </c>
      <c r="E285" s="7" t="str">
        <f ca="1">CONCATENATE(E$6," ",SUMIF('CUST AND PROD REFS'!$C$7:$C$206,'DATA GENERATOR'!$C285,'CUST AND PROD REFS'!E$7:E$206))</f>
        <v>CUSTIND 5</v>
      </c>
      <c r="F285" s="7" t="str">
        <f ca="1">CONCATENATE(F$6," ",SUMIF('CUST AND PROD REFS'!$C$7:$C$206,'DATA GENERATOR'!$C285,'CUST AND PROD REFS'!F$7:F$206))</f>
        <v>REGION 5</v>
      </c>
      <c r="G285" s="6" t="str">
        <f t="shared" ca="1" si="45"/>
        <v>SALESMAN 4</v>
      </c>
      <c r="H285" s="6" t="str">
        <f t="shared" ca="1" si="46"/>
        <v>PRODID 15</v>
      </c>
      <c r="I285" s="6" t="str">
        <f ca="1">CONCATENATE(I$6," ",SUMIF('CUST AND PROD REFS'!$H$7:$H$26,'DATA GENERATOR'!$H285,'CUST AND PROD REFS'!I$7:I$26))</f>
        <v>PRODTYPE 3</v>
      </c>
      <c r="J285" s="6" t="str">
        <f ca="1">CONCATENATE(J$6," ",SUMIF('CUST AND PROD REFS'!$H$7:$H$26,'DATA GENERATOR'!$H285,'CUST AND PROD REFS'!J$7:J$26))</f>
        <v>PRODMKT 3</v>
      </c>
      <c r="K285" s="6">
        <f ca="1">SUMIF('CUST AND PROD REFS'!$H$7:$H$26,'DATA GENERATOR'!$H285,'CUST AND PROD REFS'!K$7:K$26)</f>
        <v>1965</v>
      </c>
      <c r="L285" s="6">
        <f ca="1">SUMIF('CUST AND PROD REFS'!$H$7:$H$26,'DATA GENERATOR'!$H285,'CUST AND PROD REFS'!L$7:L$26)</f>
        <v>1257.5999999999999</v>
      </c>
      <c r="M285" s="7">
        <f t="shared" ca="1" si="47"/>
        <v>7</v>
      </c>
      <c r="N285" s="23">
        <f t="shared" ca="1" si="48"/>
        <v>1788.15</v>
      </c>
      <c r="O285" s="8">
        <f t="shared" ca="1" si="49"/>
        <v>12517.050000000001</v>
      </c>
      <c r="P285" s="40" t="str">
        <f t="shared" ca="1" si="50"/>
        <v>SHIP REGION 1</v>
      </c>
    </row>
    <row r="286" spans="1:16" x14ac:dyDescent="0.35">
      <c r="A286" s="9">
        <f t="shared" si="52"/>
        <v>280</v>
      </c>
      <c r="B286" s="6">
        <f t="shared" si="52"/>
        <v>280</v>
      </c>
      <c r="C286" s="7" t="str">
        <f t="shared" ca="1" si="44"/>
        <v>CUSTID 117</v>
      </c>
      <c r="D286" s="7" t="str">
        <f ca="1">CONCATENATE(D$6," ",SUMIF('CUST AND PROD REFS'!$C$7:$C$206,'DATA GENERATOR'!$C286,'CUST AND PROD REFS'!D$7:D$206))</f>
        <v>CUSTTYPE 2</v>
      </c>
      <c r="E286" s="7" t="str">
        <f ca="1">CONCATENATE(E$6," ",SUMIF('CUST AND PROD REFS'!$C$7:$C$206,'DATA GENERATOR'!$C286,'CUST AND PROD REFS'!E$7:E$206))</f>
        <v>CUSTIND 3</v>
      </c>
      <c r="F286" s="7" t="str">
        <f ca="1">CONCATENATE(F$6," ",SUMIF('CUST AND PROD REFS'!$C$7:$C$206,'DATA GENERATOR'!$C286,'CUST AND PROD REFS'!F$7:F$206))</f>
        <v>REGION 1</v>
      </c>
      <c r="G286" s="6" t="str">
        <f t="shared" ca="1" si="45"/>
        <v>SALESMAN 2</v>
      </c>
      <c r="H286" s="6" t="str">
        <f t="shared" ca="1" si="46"/>
        <v>PRODID 20</v>
      </c>
      <c r="I286" s="6" t="str">
        <f ca="1">CONCATENATE(I$6," ",SUMIF('CUST AND PROD REFS'!$H$7:$H$26,'DATA GENERATOR'!$H286,'CUST AND PROD REFS'!I$7:I$26))</f>
        <v>PRODTYPE 4</v>
      </c>
      <c r="J286" s="6" t="str">
        <f ca="1">CONCATENATE(J$6," ",SUMIF('CUST AND PROD REFS'!$H$7:$H$26,'DATA GENERATOR'!$H286,'CUST AND PROD REFS'!J$7:J$26))</f>
        <v>PRODMKT 1</v>
      </c>
      <c r="K286" s="6">
        <f ca="1">SUMIF('CUST AND PROD REFS'!$H$7:$H$26,'DATA GENERATOR'!$H286,'CUST AND PROD REFS'!K$7:K$26)</f>
        <v>2665</v>
      </c>
      <c r="L286" s="6">
        <f ca="1">SUMIF('CUST AND PROD REFS'!$H$7:$H$26,'DATA GENERATOR'!$H286,'CUST AND PROD REFS'!L$7:L$26)</f>
        <v>1732.25</v>
      </c>
      <c r="M286" s="7">
        <f t="shared" ca="1" si="47"/>
        <v>1</v>
      </c>
      <c r="N286" s="23">
        <f t="shared" ca="1" si="48"/>
        <v>2638.35</v>
      </c>
      <c r="O286" s="8">
        <f t="shared" ca="1" si="49"/>
        <v>2638.35</v>
      </c>
      <c r="P286" s="40" t="str">
        <f t="shared" ca="1" si="50"/>
        <v>SHIP REGION 6</v>
      </c>
    </row>
    <row r="287" spans="1:16" x14ac:dyDescent="0.35">
      <c r="A287" s="9">
        <f t="shared" si="52"/>
        <v>281</v>
      </c>
      <c r="B287" s="6">
        <f t="shared" si="52"/>
        <v>281</v>
      </c>
      <c r="C287" s="7" t="str">
        <f t="shared" ca="1" si="44"/>
        <v>CUSTID 129</v>
      </c>
      <c r="D287" s="7" t="str">
        <f ca="1">CONCATENATE(D$6," ",SUMIF('CUST AND PROD REFS'!$C$7:$C$206,'DATA GENERATOR'!$C287,'CUST AND PROD REFS'!D$7:D$206))</f>
        <v>CUSTTYPE 5</v>
      </c>
      <c r="E287" s="7" t="str">
        <f ca="1">CONCATENATE(E$6," ",SUMIF('CUST AND PROD REFS'!$C$7:$C$206,'DATA GENERATOR'!$C287,'CUST AND PROD REFS'!E$7:E$206))</f>
        <v>CUSTIND 5</v>
      </c>
      <c r="F287" s="7" t="str">
        <f ca="1">CONCATENATE(F$6," ",SUMIF('CUST AND PROD REFS'!$C$7:$C$206,'DATA GENERATOR'!$C287,'CUST AND PROD REFS'!F$7:F$206))</f>
        <v>REGION 8</v>
      </c>
      <c r="G287" s="6" t="str">
        <f t="shared" ca="1" si="45"/>
        <v>SALESMAN 3</v>
      </c>
      <c r="H287" s="6" t="str">
        <f t="shared" ca="1" si="46"/>
        <v>PRODID 17</v>
      </c>
      <c r="I287" s="6" t="str">
        <f ca="1">CONCATENATE(I$6," ",SUMIF('CUST AND PROD REFS'!$H$7:$H$26,'DATA GENERATOR'!$H287,'CUST AND PROD REFS'!I$7:I$26))</f>
        <v>PRODTYPE 3</v>
      </c>
      <c r="J287" s="6" t="str">
        <f ca="1">CONCATENATE(J$6," ",SUMIF('CUST AND PROD REFS'!$H$7:$H$26,'DATA GENERATOR'!$H287,'CUST AND PROD REFS'!J$7:J$26))</f>
        <v>PRODMKT 7</v>
      </c>
      <c r="K287" s="6">
        <f ca="1">SUMIF('CUST AND PROD REFS'!$H$7:$H$26,'DATA GENERATOR'!$H287,'CUST AND PROD REFS'!K$7:K$26)</f>
        <v>8017</v>
      </c>
      <c r="L287" s="6">
        <f ca="1">SUMIF('CUST AND PROD REFS'!$H$7:$H$26,'DATA GENERATOR'!$H287,'CUST AND PROD REFS'!L$7:L$26)</f>
        <v>4569.6899999999996</v>
      </c>
      <c r="M287" s="7">
        <f t="shared" ca="1" si="47"/>
        <v>2</v>
      </c>
      <c r="N287" s="23">
        <f t="shared" ca="1" si="48"/>
        <v>7054.96</v>
      </c>
      <c r="O287" s="8">
        <f t="shared" ca="1" si="49"/>
        <v>14109.92</v>
      </c>
      <c r="P287" s="40" t="str">
        <f t="shared" ca="1" si="50"/>
        <v>SHIP REGION 3</v>
      </c>
    </row>
    <row r="288" spans="1:16" x14ac:dyDescent="0.35">
      <c r="A288" s="9">
        <f t="shared" si="52"/>
        <v>282</v>
      </c>
      <c r="B288" s="6">
        <f t="shared" si="52"/>
        <v>282</v>
      </c>
      <c r="C288" s="7" t="str">
        <f t="shared" ca="1" si="44"/>
        <v>CUSTID 116</v>
      </c>
      <c r="D288" s="7" t="str">
        <f ca="1">CONCATENATE(D$6," ",SUMIF('CUST AND PROD REFS'!$C$7:$C$206,'DATA GENERATOR'!$C288,'CUST AND PROD REFS'!D$7:D$206))</f>
        <v>CUSTTYPE 3</v>
      </c>
      <c r="E288" s="7" t="str">
        <f ca="1">CONCATENATE(E$6," ",SUMIF('CUST AND PROD REFS'!$C$7:$C$206,'DATA GENERATOR'!$C288,'CUST AND PROD REFS'!E$7:E$206))</f>
        <v>CUSTIND 4</v>
      </c>
      <c r="F288" s="7" t="str">
        <f ca="1">CONCATENATE(F$6," ",SUMIF('CUST AND PROD REFS'!$C$7:$C$206,'DATA GENERATOR'!$C288,'CUST AND PROD REFS'!F$7:F$206))</f>
        <v>REGION 6</v>
      </c>
      <c r="G288" s="6" t="str">
        <f t="shared" ca="1" si="45"/>
        <v>SALESMAN 1</v>
      </c>
      <c r="H288" s="6" t="str">
        <f t="shared" ca="1" si="46"/>
        <v>PRODID 3</v>
      </c>
      <c r="I288" s="6" t="str">
        <f ca="1">CONCATENATE(I$6," ",SUMIF('CUST AND PROD REFS'!$H$7:$H$26,'DATA GENERATOR'!$H288,'CUST AND PROD REFS'!I$7:I$26))</f>
        <v>PRODTYPE 3</v>
      </c>
      <c r="J288" s="6" t="str">
        <f ca="1">CONCATENATE(J$6," ",SUMIF('CUST AND PROD REFS'!$H$7:$H$26,'DATA GENERATOR'!$H288,'CUST AND PROD REFS'!J$7:J$26))</f>
        <v>PRODMKT 6</v>
      </c>
      <c r="K288" s="6">
        <f ca="1">SUMIF('CUST AND PROD REFS'!$H$7:$H$26,'DATA GENERATOR'!$H288,'CUST AND PROD REFS'!K$7:K$26)</f>
        <v>18632</v>
      </c>
      <c r="L288" s="6">
        <f ca="1">SUMIF('CUST AND PROD REFS'!$H$7:$H$26,'DATA GENERATOR'!$H288,'CUST AND PROD REFS'!L$7:L$26)</f>
        <v>12110.8</v>
      </c>
      <c r="M288" s="7">
        <f t="shared" ca="1" si="47"/>
        <v>9</v>
      </c>
      <c r="N288" s="23">
        <f t="shared" ca="1" si="48"/>
        <v>17514.079999999998</v>
      </c>
      <c r="O288" s="8">
        <f t="shared" ca="1" si="49"/>
        <v>157626.71999999997</v>
      </c>
      <c r="P288" s="40" t="str">
        <f t="shared" ca="1" si="50"/>
        <v>SHIP REGION 2</v>
      </c>
    </row>
    <row r="289" spans="1:16" x14ac:dyDescent="0.35">
      <c r="A289" s="9">
        <f t="shared" si="52"/>
        <v>283</v>
      </c>
      <c r="B289" s="6">
        <f t="shared" si="52"/>
        <v>283</v>
      </c>
      <c r="C289" s="7" t="str">
        <f t="shared" ca="1" si="44"/>
        <v>CUSTID 189</v>
      </c>
      <c r="D289" s="7" t="str">
        <f ca="1">CONCATENATE(D$6," ",SUMIF('CUST AND PROD REFS'!$C$7:$C$206,'DATA GENERATOR'!$C289,'CUST AND PROD REFS'!D$7:D$206))</f>
        <v>CUSTTYPE 3</v>
      </c>
      <c r="E289" s="7" t="str">
        <f ca="1">CONCATENATE(E$6," ",SUMIF('CUST AND PROD REFS'!$C$7:$C$206,'DATA GENERATOR'!$C289,'CUST AND PROD REFS'!E$7:E$206))</f>
        <v>CUSTIND 5</v>
      </c>
      <c r="F289" s="7" t="str">
        <f ca="1">CONCATENATE(F$6," ",SUMIF('CUST AND PROD REFS'!$C$7:$C$206,'DATA GENERATOR'!$C289,'CUST AND PROD REFS'!F$7:F$206))</f>
        <v>REGION 2</v>
      </c>
      <c r="G289" s="6" t="str">
        <f t="shared" ca="1" si="45"/>
        <v>SALESMAN 3</v>
      </c>
      <c r="H289" s="6" t="str">
        <f t="shared" ca="1" si="46"/>
        <v>PRODID 4</v>
      </c>
      <c r="I289" s="6" t="str">
        <f ca="1">CONCATENATE(I$6," ",SUMIF('CUST AND PROD REFS'!$H$7:$H$26,'DATA GENERATOR'!$H289,'CUST AND PROD REFS'!I$7:I$26))</f>
        <v>PRODTYPE 2</v>
      </c>
      <c r="J289" s="6" t="str">
        <f ca="1">CONCATENATE(J$6," ",SUMIF('CUST AND PROD REFS'!$H$7:$H$26,'DATA GENERATOR'!$H289,'CUST AND PROD REFS'!J$7:J$26))</f>
        <v>PRODMKT 4</v>
      </c>
      <c r="K289" s="6">
        <f ca="1">SUMIF('CUST AND PROD REFS'!$H$7:$H$26,'DATA GENERATOR'!$H289,'CUST AND PROD REFS'!K$7:K$26)</f>
        <v>6175</v>
      </c>
      <c r="L289" s="6">
        <f ca="1">SUMIF('CUST AND PROD REFS'!$H$7:$H$26,'DATA GENERATOR'!$H289,'CUST AND PROD REFS'!L$7:L$26)</f>
        <v>3828.5</v>
      </c>
      <c r="M289" s="7">
        <f t="shared" ca="1" si="47"/>
        <v>2</v>
      </c>
      <c r="N289" s="23">
        <f t="shared" ca="1" si="48"/>
        <v>5989.75</v>
      </c>
      <c r="O289" s="8">
        <f t="shared" ca="1" si="49"/>
        <v>11979.5</v>
      </c>
      <c r="P289" s="40" t="str">
        <f t="shared" ca="1" si="50"/>
        <v>SHIP REGION 7</v>
      </c>
    </row>
    <row r="290" spans="1:16" x14ac:dyDescent="0.35">
      <c r="A290" s="9">
        <f t="shared" si="52"/>
        <v>284</v>
      </c>
      <c r="B290" s="6">
        <f t="shared" si="52"/>
        <v>284</v>
      </c>
      <c r="C290" s="7" t="str">
        <f t="shared" ca="1" si="44"/>
        <v>CUSTID 123</v>
      </c>
      <c r="D290" s="7" t="str">
        <f ca="1">CONCATENATE(D$6," ",SUMIF('CUST AND PROD REFS'!$C$7:$C$206,'DATA GENERATOR'!$C290,'CUST AND PROD REFS'!D$7:D$206))</f>
        <v>CUSTTYPE 2</v>
      </c>
      <c r="E290" s="7" t="str">
        <f ca="1">CONCATENATE(E$6," ",SUMIF('CUST AND PROD REFS'!$C$7:$C$206,'DATA GENERATOR'!$C290,'CUST AND PROD REFS'!E$7:E$206))</f>
        <v>CUSTIND 2</v>
      </c>
      <c r="F290" s="7" t="str">
        <f ca="1">CONCATENATE(F$6," ",SUMIF('CUST AND PROD REFS'!$C$7:$C$206,'DATA GENERATOR'!$C290,'CUST AND PROD REFS'!F$7:F$206))</f>
        <v>REGION 3</v>
      </c>
      <c r="G290" s="6" t="str">
        <f t="shared" ca="1" si="45"/>
        <v>SALESMAN 2</v>
      </c>
      <c r="H290" s="6" t="str">
        <f t="shared" ca="1" si="46"/>
        <v>PRODID 7</v>
      </c>
      <c r="I290" s="6" t="str">
        <f ca="1">CONCATENATE(I$6," ",SUMIF('CUST AND PROD REFS'!$H$7:$H$26,'DATA GENERATOR'!$H290,'CUST AND PROD REFS'!I$7:I$26))</f>
        <v>PRODTYPE 4</v>
      </c>
      <c r="J290" s="6" t="str">
        <f ca="1">CONCATENATE(J$6," ",SUMIF('CUST AND PROD REFS'!$H$7:$H$26,'DATA GENERATOR'!$H290,'CUST AND PROD REFS'!J$7:J$26))</f>
        <v>PRODMKT 2</v>
      </c>
      <c r="K290" s="6">
        <f ca="1">SUMIF('CUST AND PROD REFS'!$H$7:$H$26,'DATA GENERATOR'!$H290,'CUST AND PROD REFS'!K$7:K$26)</f>
        <v>19973</v>
      </c>
      <c r="L290" s="6">
        <f ca="1">SUMIF('CUST AND PROD REFS'!$H$7:$H$26,'DATA GENERATOR'!$H290,'CUST AND PROD REFS'!L$7:L$26)</f>
        <v>10985.15</v>
      </c>
      <c r="M290" s="7">
        <f t="shared" ca="1" si="47"/>
        <v>7</v>
      </c>
      <c r="N290" s="23">
        <f t="shared" ca="1" si="48"/>
        <v>18574.89</v>
      </c>
      <c r="O290" s="8">
        <f t="shared" ca="1" si="49"/>
        <v>130024.23</v>
      </c>
      <c r="P290" s="40" t="str">
        <f t="shared" ca="1" si="50"/>
        <v>SHIP REGION 6</v>
      </c>
    </row>
    <row r="291" spans="1:16" x14ac:dyDescent="0.35">
      <c r="A291" s="9">
        <f t="shared" si="52"/>
        <v>285</v>
      </c>
      <c r="B291" s="6">
        <f t="shared" si="52"/>
        <v>285</v>
      </c>
      <c r="C291" s="7" t="str">
        <f t="shared" ca="1" si="44"/>
        <v>CUSTID 19</v>
      </c>
      <c r="D291" s="7" t="str">
        <f ca="1">CONCATENATE(D$6," ",SUMIF('CUST AND PROD REFS'!$C$7:$C$206,'DATA GENERATOR'!$C291,'CUST AND PROD REFS'!D$7:D$206))</f>
        <v>CUSTTYPE 2</v>
      </c>
      <c r="E291" s="7" t="str">
        <f ca="1">CONCATENATE(E$6," ",SUMIF('CUST AND PROD REFS'!$C$7:$C$206,'DATA GENERATOR'!$C291,'CUST AND PROD REFS'!E$7:E$206))</f>
        <v>CUSTIND 2</v>
      </c>
      <c r="F291" s="7" t="str">
        <f ca="1">CONCATENATE(F$6," ",SUMIF('CUST AND PROD REFS'!$C$7:$C$206,'DATA GENERATOR'!$C291,'CUST AND PROD REFS'!F$7:F$206))</f>
        <v>REGION 4</v>
      </c>
      <c r="G291" s="6" t="str">
        <f t="shared" ca="1" si="45"/>
        <v>SALESMAN 3</v>
      </c>
      <c r="H291" s="6" t="str">
        <f t="shared" ca="1" si="46"/>
        <v>PRODID 7</v>
      </c>
      <c r="I291" s="6" t="str">
        <f ca="1">CONCATENATE(I$6," ",SUMIF('CUST AND PROD REFS'!$H$7:$H$26,'DATA GENERATOR'!$H291,'CUST AND PROD REFS'!I$7:I$26))</f>
        <v>PRODTYPE 4</v>
      </c>
      <c r="J291" s="6" t="str">
        <f ca="1">CONCATENATE(J$6," ",SUMIF('CUST AND PROD REFS'!$H$7:$H$26,'DATA GENERATOR'!$H291,'CUST AND PROD REFS'!J$7:J$26))</f>
        <v>PRODMKT 2</v>
      </c>
      <c r="K291" s="6">
        <f ca="1">SUMIF('CUST AND PROD REFS'!$H$7:$H$26,'DATA GENERATOR'!$H291,'CUST AND PROD REFS'!K$7:K$26)</f>
        <v>19973</v>
      </c>
      <c r="L291" s="6">
        <f ca="1">SUMIF('CUST AND PROD REFS'!$H$7:$H$26,'DATA GENERATOR'!$H291,'CUST AND PROD REFS'!L$7:L$26)</f>
        <v>10985.15</v>
      </c>
      <c r="M291" s="7">
        <f t="shared" ca="1" si="47"/>
        <v>4</v>
      </c>
      <c r="N291" s="23">
        <f t="shared" ca="1" si="48"/>
        <v>17376.509999999998</v>
      </c>
      <c r="O291" s="8">
        <f t="shared" ca="1" si="49"/>
        <v>69506.039999999994</v>
      </c>
      <c r="P291" s="40" t="str">
        <f t="shared" ca="1" si="50"/>
        <v>SHIP REGION 4</v>
      </c>
    </row>
    <row r="292" spans="1:16" x14ac:dyDescent="0.35">
      <c r="A292" s="9">
        <f t="shared" si="52"/>
        <v>286</v>
      </c>
      <c r="B292" s="6">
        <f t="shared" si="52"/>
        <v>286</v>
      </c>
      <c r="C292" s="7" t="str">
        <f t="shared" ca="1" si="44"/>
        <v>CUSTID 158</v>
      </c>
      <c r="D292" s="7" t="str">
        <f ca="1">CONCATENATE(D$6," ",SUMIF('CUST AND PROD REFS'!$C$7:$C$206,'DATA GENERATOR'!$C292,'CUST AND PROD REFS'!D$7:D$206))</f>
        <v>CUSTTYPE 3</v>
      </c>
      <c r="E292" s="7" t="str">
        <f ca="1">CONCATENATE(E$6," ",SUMIF('CUST AND PROD REFS'!$C$7:$C$206,'DATA GENERATOR'!$C292,'CUST AND PROD REFS'!E$7:E$206))</f>
        <v>CUSTIND 1</v>
      </c>
      <c r="F292" s="7" t="str">
        <f ca="1">CONCATENATE(F$6," ",SUMIF('CUST AND PROD REFS'!$C$7:$C$206,'DATA GENERATOR'!$C292,'CUST AND PROD REFS'!F$7:F$206))</f>
        <v>REGION 7</v>
      </c>
      <c r="G292" s="6" t="str">
        <f t="shared" ca="1" si="45"/>
        <v>SALESMAN 4</v>
      </c>
      <c r="H292" s="6" t="str">
        <f t="shared" ca="1" si="46"/>
        <v>PRODID 10</v>
      </c>
      <c r="I292" s="6" t="str">
        <f ca="1">CONCATENATE(I$6," ",SUMIF('CUST AND PROD REFS'!$H$7:$H$26,'DATA GENERATOR'!$H292,'CUST AND PROD REFS'!I$7:I$26))</f>
        <v>PRODTYPE 3</v>
      </c>
      <c r="J292" s="6" t="str">
        <f ca="1">CONCATENATE(J$6," ",SUMIF('CUST AND PROD REFS'!$H$7:$H$26,'DATA GENERATOR'!$H292,'CUST AND PROD REFS'!J$7:J$26))</f>
        <v>PRODMKT 3</v>
      </c>
      <c r="K292" s="6">
        <f ca="1">SUMIF('CUST AND PROD REFS'!$H$7:$H$26,'DATA GENERATOR'!$H292,'CUST AND PROD REFS'!K$7:K$26)</f>
        <v>21715</v>
      </c>
      <c r="L292" s="6">
        <f ca="1">SUMIF('CUST AND PROD REFS'!$H$7:$H$26,'DATA GENERATOR'!$H292,'CUST AND PROD REFS'!L$7:L$26)</f>
        <v>14549.05</v>
      </c>
      <c r="M292" s="7">
        <f t="shared" ca="1" si="47"/>
        <v>1</v>
      </c>
      <c r="N292" s="23">
        <f t="shared" ca="1" si="48"/>
        <v>19326.349999999999</v>
      </c>
      <c r="O292" s="8">
        <f t="shared" ca="1" si="49"/>
        <v>19326.349999999999</v>
      </c>
      <c r="P292" s="40" t="str">
        <f t="shared" ca="1" si="50"/>
        <v>SHIP REGION 5</v>
      </c>
    </row>
    <row r="293" spans="1:16" x14ac:dyDescent="0.35">
      <c r="A293" s="9">
        <f t="shared" si="52"/>
        <v>287</v>
      </c>
      <c r="B293" s="6">
        <f t="shared" si="52"/>
        <v>287</v>
      </c>
      <c r="C293" s="7" t="str">
        <f t="shared" ca="1" si="44"/>
        <v>CUSTID 101</v>
      </c>
      <c r="D293" s="7" t="str">
        <f ca="1">CONCATENATE(D$6," ",SUMIF('CUST AND PROD REFS'!$C$7:$C$206,'DATA GENERATOR'!$C293,'CUST AND PROD REFS'!D$7:D$206))</f>
        <v>CUSTTYPE 1</v>
      </c>
      <c r="E293" s="7" t="str">
        <f ca="1">CONCATENATE(E$6," ",SUMIF('CUST AND PROD REFS'!$C$7:$C$206,'DATA GENERATOR'!$C293,'CUST AND PROD REFS'!E$7:E$206))</f>
        <v>CUSTIND 2</v>
      </c>
      <c r="F293" s="7" t="str">
        <f ca="1">CONCATENATE(F$6," ",SUMIF('CUST AND PROD REFS'!$C$7:$C$206,'DATA GENERATOR'!$C293,'CUST AND PROD REFS'!F$7:F$206))</f>
        <v>REGION 8</v>
      </c>
      <c r="G293" s="6" t="str">
        <f t="shared" ca="1" si="45"/>
        <v>SALESMAN 4</v>
      </c>
      <c r="H293" s="6" t="str">
        <f t="shared" ca="1" si="46"/>
        <v>PRODID 12</v>
      </c>
      <c r="I293" s="6" t="str">
        <f ca="1">CONCATENATE(I$6," ",SUMIF('CUST AND PROD REFS'!$H$7:$H$26,'DATA GENERATOR'!$H293,'CUST AND PROD REFS'!I$7:I$26))</f>
        <v>PRODTYPE 3</v>
      </c>
      <c r="J293" s="6" t="str">
        <f ca="1">CONCATENATE(J$6," ",SUMIF('CUST AND PROD REFS'!$H$7:$H$26,'DATA GENERATOR'!$H293,'CUST AND PROD REFS'!J$7:J$26))</f>
        <v>PRODMKT 2</v>
      </c>
      <c r="K293" s="6">
        <f ca="1">SUMIF('CUST AND PROD REFS'!$H$7:$H$26,'DATA GENERATOR'!$H293,'CUST AND PROD REFS'!K$7:K$26)</f>
        <v>17347</v>
      </c>
      <c r="L293" s="6">
        <f ca="1">SUMIF('CUST AND PROD REFS'!$H$7:$H$26,'DATA GENERATOR'!$H293,'CUST AND PROD REFS'!L$7:L$26)</f>
        <v>10928.61</v>
      </c>
      <c r="M293" s="7">
        <f t="shared" ca="1" si="47"/>
        <v>8</v>
      </c>
      <c r="N293" s="23">
        <f t="shared" ca="1" si="48"/>
        <v>15959.240000000002</v>
      </c>
      <c r="O293" s="8">
        <f t="shared" ca="1" si="49"/>
        <v>127673.92000000001</v>
      </c>
      <c r="P293" s="40" t="str">
        <f t="shared" ca="1" si="50"/>
        <v>SHIP REGION 2</v>
      </c>
    </row>
    <row r="294" spans="1:16" x14ac:dyDescent="0.35">
      <c r="A294" s="9">
        <f t="shared" si="52"/>
        <v>288</v>
      </c>
      <c r="B294" s="6">
        <f t="shared" si="52"/>
        <v>288</v>
      </c>
      <c r="C294" s="7" t="str">
        <f t="shared" ca="1" si="44"/>
        <v>CUSTID 55</v>
      </c>
      <c r="D294" s="7" t="str">
        <f ca="1">CONCATENATE(D$6," ",SUMIF('CUST AND PROD REFS'!$C$7:$C$206,'DATA GENERATOR'!$C294,'CUST AND PROD REFS'!D$7:D$206))</f>
        <v>CUSTTYPE 5</v>
      </c>
      <c r="E294" s="7" t="str">
        <f ca="1">CONCATENATE(E$6," ",SUMIF('CUST AND PROD REFS'!$C$7:$C$206,'DATA GENERATOR'!$C294,'CUST AND PROD REFS'!E$7:E$206))</f>
        <v>CUSTIND 5</v>
      </c>
      <c r="F294" s="7" t="str">
        <f ca="1">CONCATENATE(F$6," ",SUMIF('CUST AND PROD REFS'!$C$7:$C$206,'DATA GENERATOR'!$C294,'CUST AND PROD REFS'!F$7:F$206))</f>
        <v>REGION 3</v>
      </c>
      <c r="G294" s="6" t="str">
        <f t="shared" ca="1" si="45"/>
        <v>SALESMAN 3</v>
      </c>
      <c r="H294" s="6" t="str">
        <f t="shared" ca="1" si="46"/>
        <v>PRODID 14</v>
      </c>
      <c r="I294" s="6" t="str">
        <f ca="1">CONCATENATE(I$6," ",SUMIF('CUST AND PROD REFS'!$H$7:$H$26,'DATA GENERATOR'!$H294,'CUST AND PROD REFS'!I$7:I$26))</f>
        <v>PRODTYPE 2</v>
      </c>
      <c r="J294" s="6" t="str">
        <f ca="1">CONCATENATE(J$6," ",SUMIF('CUST AND PROD REFS'!$H$7:$H$26,'DATA GENERATOR'!$H294,'CUST AND PROD REFS'!J$7:J$26))</f>
        <v>PRODMKT 7</v>
      </c>
      <c r="K294" s="6">
        <f ca="1">SUMIF('CUST AND PROD REFS'!$H$7:$H$26,'DATA GENERATOR'!$H294,'CUST AND PROD REFS'!K$7:K$26)</f>
        <v>20943</v>
      </c>
      <c r="L294" s="6">
        <f ca="1">SUMIF('CUST AND PROD REFS'!$H$7:$H$26,'DATA GENERATOR'!$H294,'CUST AND PROD REFS'!L$7:L$26)</f>
        <v>12984.66</v>
      </c>
      <c r="M294" s="7">
        <f t="shared" ca="1" si="47"/>
        <v>1</v>
      </c>
      <c r="N294" s="23">
        <f t="shared" ca="1" si="48"/>
        <v>19476.989999999998</v>
      </c>
      <c r="O294" s="8">
        <f t="shared" ca="1" si="49"/>
        <v>19476.989999999998</v>
      </c>
      <c r="P294" s="40" t="str">
        <f t="shared" ca="1" si="50"/>
        <v>SHIP REGION 7</v>
      </c>
    </row>
    <row r="295" spans="1:16" x14ac:dyDescent="0.35">
      <c r="A295" s="9">
        <f t="shared" si="52"/>
        <v>289</v>
      </c>
      <c r="B295" s="6">
        <f t="shared" si="52"/>
        <v>289</v>
      </c>
      <c r="C295" s="7" t="str">
        <f t="shared" ca="1" si="44"/>
        <v>CUSTID 15</v>
      </c>
      <c r="D295" s="7" t="str">
        <f ca="1">CONCATENATE(D$6," ",SUMIF('CUST AND PROD REFS'!$C$7:$C$206,'DATA GENERATOR'!$C295,'CUST AND PROD REFS'!D$7:D$206))</f>
        <v>CUSTTYPE 3</v>
      </c>
      <c r="E295" s="7" t="str">
        <f ca="1">CONCATENATE(E$6," ",SUMIF('CUST AND PROD REFS'!$C$7:$C$206,'DATA GENERATOR'!$C295,'CUST AND PROD REFS'!E$7:E$206))</f>
        <v>CUSTIND 3</v>
      </c>
      <c r="F295" s="7" t="str">
        <f ca="1">CONCATENATE(F$6," ",SUMIF('CUST AND PROD REFS'!$C$7:$C$206,'DATA GENERATOR'!$C295,'CUST AND PROD REFS'!F$7:F$206))</f>
        <v>REGION 2</v>
      </c>
      <c r="G295" s="6" t="str">
        <f t="shared" ca="1" si="45"/>
        <v>SALESMAN 3</v>
      </c>
      <c r="H295" s="6" t="str">
        <f t="shared" ca="1" si="46"/>
        <v>PRODID 16</v>
      </c>
      <c r="I295" s="6" t="str">
        <f ca="1">CONCATENATE(I$6," ",SUMIF('CUST AND PROD REFS'!$H$7:$H$26,'DATA GENERATOR'!$H295,'CUST AND PROD REFS'!I$7:I$26))</f>
        <v>PRODTYPE 4</v>
      </c>
      <c r="J295" s="6" t="str">
        <f ca="1">CONCATENATE(J$6," ",SUMIF('CUST AND PROD REFS'!$H$7:$H$26,'DATA GENERATOR'!$H295,'CUST AND PROD REFS'!J$7:J$26))</f>
        <v>PRODMKT 6</v>
      </c>
      <c r="K295" s="6">
        <f ca="1">SUMIF('CUST AND PROD REFS'!$H$7:$H$26,'DATA GENERATOR'!$H295,'CUST AND PROD REFS'!K$7:K$26)</f>
        <v>13342</v>
      </c>
      <c r="L295" s="6">
        <f ca="1">SUMIF('CUST AND PROD REFS'!$H$7:$H$26,'DATA GENERATOR'!$H295,'CUST AND PROD REFS'!L$7:L$26)</f>
        <v>7738.36</v>
      </c>
      <c r="M295" s="7">
        <f t="shared" ca="1" si="47"/>
        <v>2</v>
      </c>
      <c r="N295" s="23">
        <f t="shared" ca="1" si="48"/>
        <v>12541.48</v>
      </c>
      <c r="O295" s="8">
        <f t="shared" ca="1" si="49"/>
        <v>25082.959999999999</v>
      </c>
      <c r="P295" s="40" t="str">
        <f t="shared" ca="1" si="50"/>
        <v>SHIP REGION 7</v>
      </c>
    </row>
    <row r="296" spans="1:16" x14ac:dyDescent="0.35">
      <c r="A296" s="9">
        <f t="shared" si="52"/>
        <v>290</v>
      </c>
      <c r="B296" s="6">
        <f t="shared" si="52"/>
        <v>290</v>
      </c>
      <c r="C296" s="7" t="str">
        <f t="shared" ca="1" si="44"/>
        <v>CUSTID 176</v>
      </c>
      <c r="D296" s="7" t="str">
        <f ca="1">CONCATENATE(D$6," ",SUMIF('CUST AND PROD REFS'!$C$7:$C$206,'DATA GENERATOR'!$C296,'CUST AND PROD REFS'!D$7:D$206))</f>
        <v>CUSTTYPE 5</v>
      </c>
      <c r="E296" s="7" t="str">
        <f ca="1">CONCATENATE(E$6," ",SUMIF('CUST AND PROD REFS'!$C$7:$C$206,'DATA GENERATOR'!$C296,'CUST AND PROD REFS'!E$7:E$206))</f>
        <v>CUSTIND 1</v>
      </c>
      <c r="F296" s="7" t="str">
        <f ca="1">CONCATENATE(F$6," ",SUMIF('CUST AND PROD REFS'!$C$7:$C$206,'DATA GENERATOR'!$C296,'CUST AND PROD REFS'!F$7:F$206))</f>
        <v>REGION 1</v>
      </c>
      <c r="G296" s="6" t="str">
        <f t="shared" ca="1" si="45"/>
        <v>SALESMAN 2</v>
      </c>
      <c r="H296" s="6" t="str">
        <f t="shared" ca="1" si="46"/>
        <v>PRODID 11</v>
      </c>
      <c r="I296" s="6" t="str">
        <f ca="1">CONCATENATE(I$6," ",SUMIF('CUST AND PROD REFS'!$H$7:$H$26,'DATA GENERATOR'!$H296,'CUST AND PROD REFS'!I$7:I$26))</f>
        <v>PRODTYPE 1</v>
      </c>
      <c r="J296" s="6" t="str">
        <f ca="1">CONCATENATE(J$6," ",SUMIF('CUST AND PROD REFS'!$H$7:$H$26,'DATA GENERATOR'!$H296,'CUST AND PROD REFS'!J$7:J$26))</f>
        <v>PRODMKT 5</v>
      </c>
      <c r="K296" s="6">
        <f ca="1">SUMIF('CUST AND PROD REFS'!$H$7:$H$26,'DATA GENERATOR'!$H296,'CUST AND PROD REFS'!K$7:K$26)</f>
        <v>10318</v>
      </c>
      <c r="L296" s="6">
        <f ca="1">SUMIF('CUST AND PROD REFS'!$H$7:$H$26,'DATA GENERATOR'!$H296,'CUST AND PROD REFS'!L$7:L$26)</f>
        <v>6913.06</v>
      </c>
      <c r="M296" s="7">
        <f t="shared" ca="1" si="47"/>
        <v>1</v>
      </c>
      <c r="N296" s="23">
        <f t="shared" ca="1" si="48"/>
        <v>9389.380000000001</v>
      </c>
      <c r="O296" s="8">
        <f t="shared" ca="1" si="49"/>
        <v>9389.380000000001</v>
      </c>
      <c r="P296" s="40" t="str">
        <f t="shared" ca="1" si="50"/>
        <v>SHIP REGION 5</v>
      </c>
    </row>
    <row r="297" spans="1:16" x14ac:dyDescent="0.35">
      <c r="A297" s="9">
        <f t="shared" ref="A297:B312" si="53">A296+1</f>
        <v>291</v>
      </c>
      <c r="B297" s="6">
        <f t="shared" si="53"/>
        <v>291</v>
      </c>
      <c r="C297" s="7" t="str">
        <f t="shared" ca="1" si="44"/>
        <v>CUSTID 91</v>
      </c>
      <c r="D297" s="7" t="str">
        <f ca="1">CONCATENATE(D$6," ",SUMIF('CUST AND PROD REFS'!$C$7:$C$206,'DATA GENERATOR'!$C297,'CUST AND PROD REFS'!D$7:D$206))</f>
        <v>CUSTTYPE 1</v>
      </c>
      <c r="E297" s="7" t="str">
        <f ca="1">CONCATENATE(E$6," ",SUMIF('CUST AND PROD REFS'!$C$7:$C$206,'DATA GENERATOR'!$C297,'CUST AND PROD REFS'!E$7:E$206))</f>
        <v>CUSTIND 3</v>
      </c>
      <c r="F297" s="7" t="str">
        <f ca="1">CONCATENATE(F$6," ",SUMIF('CUST AND PROD REFS'!$C$7:$C$206,'DATA GENERATOR'!$C297,'CUST AND PROD REFS'!F$7:F$206))</f>
        <v>REGION 4</v>
      </c>
      <c r="G297" s="6" t="str">
        <f t="shared" ca="1" si="45"/>
        <v>SALESMAN 1</v>
      </c>
      <c r="H297" s="6" t="str">
        <f t="shared" ca="1" si="46"/>
        <v>PRODID 17</v>
      </c>
      <c r="I297" s="6" t="str">
        <f ca="1">CONCATENATE(I$6," ",SUMIF('CUST AND PROD REFS'!$H$7:$H$26,'DATA GENERATOR'!$H297,'CUST AND PROD REFS'!I$7:I$26))</f>
        <v>PRODTYPE 3</v>
      </c>
      <c r="J297" s="6" t="str">
        <f ca="1">CONCATENATE(J$6," ",SUMIF('CUST AND PROD REFS'!$H$7:$H$26,'DATA GENERATOR'!$H297,'CUST AND PROD REFS'!J$7:J$26))</f>
        <v>PRODMKT 7</v>
      </c>
      <c r="K297" s="6">
        <f ca="1">SUMIF('CUST AND PROD REFS'!$H$7:$H$26,'DATA GENERATOR'!$H297,'CUST AND PROD REFS'!K$7:K$26)</f>
        <v>8017</v>
      </c>
      <c r="L297" s="6">
        <f ca="1">SUMIF('CUST AND PROD REFS'!$H$7:$H$26,'DATA GENERATOR'!$H297,'CUST AND PROD REFS'!L$7:L$26)</f>
        <v>4569.6899999999996</v>
      </c>
      <c r="M297" s="7">
        <f t="shared" ca="1" si="47"/>
        <v>2</v>
      </c>
      <c r="N297" s="23">
        <f t="shared" ca="1" si="48"/>
        <v>7054.96</v>
      </c>
      <c r="O297" s="8">
        <f t="shared" ca="1" si="49"/>
        <v>14109.92</v>
      </c>
      <c r="P297" s="40" t="str">
        <f t="shared" ca="1" si="50"/>
        <v>SHIP REGION 8</v>
      </c>
    </row>
    <row r="298" spans="1:16" x14ac:dyDescent="0.35">
      <c r="A298" s="9">
        <f t="shared" si="53"/>
        <v>292</v>
      </c>
      <c r="B298" s="6">
        <f t="shared" si="53"/>
        <v>292</v>
      </c>
      <c r="C298" s="7" t="str">
        <f t="shared" ca="1" si="44"/>
        <v>CUSTID 107</v>
      </c>
      <c r="D298" s="7" t="str">
        <f ca="1">CONCATENATE(D$6," ",SUMIF('CUST AND PROD REFS'!$C$7:$C$206,'DATA GENERATOR'!$C298,'CUST AND PROD REFS'!D$7:D$206))</f>
        <v>CUSTTYPE 3</v>
      </c>
      <c r="E298" s="7" t="str">
        <f ca="1">CONCATENATE(E$6," ",SUMIF('CUST AND PROD REFS'!$C$7:$C$206,'DATA GENERATOR'!$C298,'CUST AND PROD REFS'!E$7:E$206))</f>
        <v>CUSTIND 5</v>
      </c>
      <c r="F298" s="7" t="str">
        <f ca="1">CONCATENATE(F$6," ",SUMIF('CUST AND PROD REFS'!$C$7:$C$206,'DATA GENERATOR'!$C298,'CUST AND PROD REFS'!F$7:F$206))</f>
        <v>REGION 3</v>
      </c>
      <c r="G298" s="6" t="str">
        <f t="shared" ca="1" si="45"/>
        <v>SALESMAN 2</v>
      </c>
      <c r="H298" s="6" t="str">
        <f t="shared" ca="1" si="46"/>
        <v>PRODID 14</v>
      </c>
      <c r="I298" s="6" t="str">
        <f ca="1">CONCATENATE(I$6," ",SUMIF('CUST AND PROD REFS'!$H$7:$H$26,'DATA GENERATOR'!$H298,'CUST AND PROD REFS'!I$7:I$26))</f>
        <v>PRODTYPE 2</v>
      </c>
      <c r="J298" s="6" t="str">
        <f ca="1">CONCATENATE(J$6," ",SUMIF('CUST AND PROD REFS'!$H$7:$H$26,'DATA GENERATOR'!$H298,'CUST AND PROD REFS'!J$7:J$26))</f>
        <v>PRODMKT 7</v>
      </c>
      <c r="K298" s="6">
        <f ca="1">SUMIF('CUST AND PROD REFS'!$H$7:$H$26,'DATA GENERATOR'!$H298,'CUST AND PROD REFS'!K$7:K$26)</f>
        <v>20943</v>
      </c>
      <c r="L298" s="6">
        <f ca="1">SUMIF('CUST AND PROD REFS'!$H$7:$H$26,'DATA GENERATOR'!$H298,'CUST AND PROD REFS'!L$7:L$26)</f>
        <v>12984.66</v>
      </c>
      <c r="M298" s="7">
        <f t="shared" ca="1" si="47"/>
        <v>6</v>
      </c>
      <c r="N298" s="23">
        <f t="shared" ca="1" si="48"/>
        <v>20524.14</v>
      </c>
      <c r="O298" s="8">
        <f t="shared" ca="1" si="49"/>
        <v>123144.84</v>
      </c>
      <c r="P298" s="40" t="str">
        <f t="shared" ca="1" si="50"/>
        <v>SHIP REGION 6</v>
      </c>
    </row>
    <row r="299" spans="1:16" x14ac:dyDescent="0.35">
      <c r="A299" s="9">
        <f t="shared" si="53"/>
        <v>293</v>
      </c>
      <c r="B299" s="6">
        <f t="shared" si="53"/>
        <v>293</v>
      </c>
      <c r="C299" s="7" t="str">
        <f t="shared" ca="1" si="44"/>
        <v>CUSTID 171</v>
      </c>
      <c r="D299" s="7" t="str">
        <f ca="1">CONCATENATE(D$6," ",SUMIF('CUST AND PROD REFS'!$C$7:$C$206,'DATA GENERATOR'!$C299,'CUST AND PROD REFS'!D$7:D$206))</f>
        <v>CUSTTYPE 1</v>
      </c>
      <c r="E299" s="7" t="str">
        <f ca="1">CONCATENATE(E$6," ",SUMIF('CUST AND PROD REFS'!$C$7:$C$206,'DATA GENERATOR'!$C299,'CUST AND PROD REFS'!E$7:E$206))</f>
        <v>CUSTIND 3</v>
      </c>
      <c r="F299" s="7" t="str">
        <f ca="1">CONCATENATE(F$6," ",SUMIF('CUST AND PROD REFS'!$C$7:$C$206,'DATA GENERATOR'!$C299,'CUST AND PROD REFS'!F$7:F$206))</f>
        <v>REGION 3</v>
      </c>
      <c r="G299" s="6" t="str">
        <f t="shared" ca="1" si="45"/>
        <v>SALESMAN 1</v>
      </c>
      <c r="H299" s="6" t="str">
        <f t="shared" ca="1" si="46"/>
        <v>PRODID 8</v>
      </c>
      <c r="I299" s="6" t="str">
        <f ca="1">CONCATENATE(I$6," ",SUMIF('CUST AND PROD REFS'!$H$7:$H$26,'DATA GENERATOR'!$H299,'CUST AND PROD REFS'!I$7:I$26))</f>
        <v>PRODTYPE 1</v>
      </c>
      <c r="J299" s="6" t="str">
        <f ca="1">CONCATENATE(J$6," ",SUMIF('CUST AND PROD REFS'!$H$7:$H$26,'DATA GENERATOR'!$H299,'CUST AND PROD REFS'!J$7:J$26))</f>
        <v>PRODMKT 7</v>
      </c>
      <c r="K299" s="6">
        <f ca="1">SUMIF('CUST AND PROD REFS'!$H$7:$H$26,'DATA GENERATOR'!$H299,'CUST AND PROD REFS'!K$7:K$26)</f>
        <v>9424</v>
      </c>
      <c r="L299" s="6">
        <f ca="1">SUMIF('CUST AND PROD REFS'!$H$7:$H$26,'DATA GENERATOR'!$H299,'CUST AND PROD REFS'!L$7:L$26)</f>
        <v>6031.36</v>
      </c>
      <c r="M299" s="7">
        <f t="shared" ca="1" si="47"/>
        <v>5</v>
      </c>
      <c r="N299" s="23">
        <f t="shared" ca="1" si="48"/>
        <v>9141.2800000000007</v>
      </c>
      <c r="O299" s="8">
        <f t="shared" ca="1" si="49"/>
        <v>45706.400000000001</v>
      </c>
      <c r="P299" s="40" t="str">
        <f t="shared" ca="1" si="50"/>
        <v>SHIP REGION 8</v>
      </c>
    </row>
    <row r="300" spans="1:16" x14ac:dyDescent="0.35">
      <c r="A300" s="9">
        <f t="shared" si="53"/>
        <v>294</v>
      </c>
      <c r="B300" s="6">
        <f t="shared" si="53"/>
        <v>294</v>
      </c>
      <c r="C300" s="7" t="str">
        <f t="shared" ca="1" si="44"/>
        <v>CUSTID 25</v>
      </c>
      <c r="D300" s="7" t="str">
        <f ca="1">CONCATENATE(D$6," ",SUMIF('CUST AND PROD REFS'!$C$7:$C$206,'DATA GENERATOR'!$C300,'CUST AND PROD REFS'!D$7:D$206))</f>
        <v>CUSTTYPE 5</v>
      </c>
      <c r="E300" s="7" t="str">
        <f ca="1">CONCATENATE(E$6," ",SUMIF('CUST AND PROD REFS'!$C$7:$C$206,'DATA GENERATOR'!$C300,'CUST AND PROD REFS'!E$7:E$206))</f>
        <v>CUSTIND 3</v>
      </c>
      <c r="F300" s="7" t="str">
        <f ca="1">CONCATENATE(F$6," ",SUMIF('CUST AND PROD REFS'!$C$7:$C$206,'DATA GENERATOR'!$C300,'CUST AND PROD REFS'!F$7:F$206))</f>
        <v>REGION 4</v>
      </c>
      <c r="G300" s="6" t="str">
        <f t="shared" ca="1" si="45"/>
        <v>SALESMAN 2</v>
      </c>
      <c r="H300" s="6" t="str">
        <f t="shared" ca="1" si="46"/>
        <v>PRODID 1</v>
      </c>
      <c r="I300" s="6" t="str">
        <f ca="1">CONCATENATE(I$6," ",SUMIF('CUST AND PROD REFS'!$H$7:$H$26,'DATA GENERATOR'!$H300,'CUST AND PROD REFS'!I$7:I$26))</f>
        <v>PRODTYPE 2</v>
      </c>
      <c r="J300" s="6" t="str">
        <f ca="1">CONCATENATE(J$6," ",SUMIF('CUST AND PROD REFS'!$H$7:$H$26,'DATA GENERATOR'!$H300,'CUST AND PROD REFS'!J$7:J$26))</f>
        <v>PRODMKT 7</v>
      </c>
      <c r="K300" s="6">
        <f ca="1">SUMIF('CUST AND PROD REFS'!$H$7:$H$26,'DATA GENERATOR'!$H300,'CUST AND PROD REFS'!K$7:K$26)</f>
        <v>1355</v>
      </c>
      <c r="L300" s="6">
        <f ca="1">SUMIF('CUST AND PROD REFS'!$H$7:$H$26,'DATA GENERATOR'!$H300,'CUST AND PROD REFS'!L$7:L$26)</f>
        <v>840.1</v>
      </c>
      <c r="M300" s="7">
        <f t="shared" ca="1" si="47"/>
        <v>2</v>
      </c>
      <c r="N300" s="23">
        <f t="shared" ca="1" si="48"/>
        <v>1341.45</v>
      </c>
      <c r="O300" s="8">
        <f t="shared" ca="1" si="49"/>
        <v>2682.9</v>
      </c>
      <c r="P300" s="40" t="str">
        <f t="shared" ca="1" si="50"/>
        <v>SHIP REGION 7</v>
      </c>
    </row>
    <row r="301" spans="1:16" x14ac:dyDescent="0.35">
      <c r="A301" s="9">
        <f t="shared" si="53"/>
        <v>295</v>
      </c>
      <c r="B301" s="6">
        <f t="shared" si="53"/>
        <v>295</v>
      </c>
      <c r="C301" s="7" t="str">
        <f t="shared" ca="1" si="44"/>
        <v>CUSTID 73</v>
      </c>
      <c r="D301" s="7" t="str">
        <f ca="1">CONCATENATE(D$6," ",SUMIF('CUST AND PROD REFS'!$C$7:$C$206,'DATA GENERATOR'!$C301,'CUST AND PROD REFS'!D$7:D$206))</f>
        <v>CUSTTYPE 4</v>
      </c>
      <c r="E301" s="7" t="str">
        <f ca="1">CONCATENATE(E$6," ",SUMIF('CUST AND PROD REFS'!$C$7:$C$206,'DATA GENERATOR'!$C301,'CUST AND PROD REFS'!E$7:E$206))</f>
        <v>CUSTIND 3</v>
      </c>
      <c r="F301" s="7" t="str">
        <f ca="1">CONCATENATE(F$6," ",SUMIF('CUST AND PROD REFS'!$C$7:$C$206,'DATA GENERATOR'!$C301,'CUST AND PROD REFS'!F$7:F$206))</f>
        <v>REGION 5</v>
      </c>
      <c r="G301" s="6" t="str">
        <f t="shared" ca="1" si="45"/>
        <v>SALESMAN 1</v>
      </c>
      <c r="H301" s="6" t="str">
        <f t="shared" ca="1" si="46"/>
        <v>PRODID 12</v>
      </c>
      <c r="I301" s="6" t="str">
        <f ca="1">CONCATENATE(I$6," ",SUMIF('CUST AND PROD REFS'!$H$7:$H$26,'DATA GENERATOR'!$H301,'CUST AND PROD REFS'!I$7:I$26))</f>
        <v>PRODTYPE 3</v>
      </c>
      <c r="J301" s="6" t="str">
        <f ca="1">CONCATENATE(J$6," ",SUMIF('CUST AND PROD REFS'!$H$7:$H$26,'DATA GENERATOR'!$H301,'CUST AND PROD REFS'!J$7:J$26))</f>
        <v>PRODMKT 2</v>
      </c>
      <c r="K301" s="6">
        <f ca="1">SUMIF('CUST AND PROD REFS'!$H$7:$H$26,'DATA GENERATOR'!$H301,'CUST AND PROD REFS'!K$7:K$26)</f>
        <v>17347</v>
      </c>
      <c r="L301" s="6">
        <f ca="1">SUMIF('CUST AND PROD REFS'!$H$7:$H$26,'DATA GENERATOR'!$H301,'CUST AND PROD REFS'!L$7:L$26)</f>
        <v>10928.61</v>
      </c>
      <c r="M301" s="7">
        <f t="shared" ca="1" si="47"/>
        <v>7</v>
      </c>
      <c r="N301" s="23">
        <f t="shared" ca="1" si="48"/>
        <v>16826.59</v>
      </c>
      <c r="O301" s="8">
        <f t="shared" ca="1" si="49"/>
        <v>117786.13</v>
      </c>
      <c r="P301" s="40" t="str">
        <f t="shared" ca="1" si="50"/>
        <v>SHIP REGION 4</v>
      </c>
    </row>
    <row r="302" spans="1:16" x14ac:dyDescent="0.35">
      <c r="A302" s="9">
        <f t="shared" si="53"/>
        <v>296</v>
      </c>
      <c r="B302" s="6">
        <f t="shared" si="53"/>
        <v>296</v>
      </c>
      <c r="C302" s="7" t="str">
        <f t="shared" ca="1" si="44"/>
        <v>CUSTID 96</v>
      </c>
      <c r="D302" s="7" t="str">
        <f ca="1">CONCATENATE(D$6," ",SUMIF('CUST AND PROD REFS'!$C$7:$C$206,'DATA GENERATOR'!$C302,'CUST AND PROD REFS'!D$7:D$206))</f>
        <v>CUSTTYPE 4</v>
      </c>
      <c r="E302" s="7" t="str">
        <f ca="1">CONCATENATE(E$6," ",SUMIF('CUST AND PROD REFS'!$C$7:$C$206,'DATA GENERATOR'!$C302,'CUST AND PROD REFS'!E$7:E$206))</f>
        <v>CUSTIND 1</v>
      </c>
      <c r="F302" s="7" t="str">
        <f ca="1">CONCATENATE(F$6," ",SUMIF('CUST AND PROD REFS'!$C$7:$C$206,'DATA GENERATOR'!$C302,'CUST AND PROD REFS'!F$7:F$206))</f>
        <v>REGION 5</v>
      </c>
      <c r="G302" s="6" t="str">
        <f t="shared" ca="1" si="45"/>
        <v>SALESMAN 4</v>
      </c>
      <c r="H302" s="6" t="str">
        <f t="shared" ca="1" si="46"/>
        <v>PRODID 20</v>
      </c>
      <c r="I302" s="6" t="str">
        <f ca="1">CONCATENATE(I$6," ",SUMIF('CUST AND PROD REFS'!$H$7:$H$26,'DATA GENERATOR'!$H302,'CUST AND PROD REFS'!I$7:I$26))</f>
        <v>PRODTYPE 4</v>
      </c>
      <c r="J302" s="6" t="str">
        <f ca="1">CONCATENATE(J$6," ",SUMIF('CUST AND PROD REFS'!$H$7:$H$26,'DATA GENERATOR'!$H302,'CUST AND PROD REFS'!J$7:J$26))</f>
        <v>PRODMKT 1</v>
      </c>
      <c r="K302" s="6">
        <f ca="1">SUMIF('CUST AND PROD REFS'!$H$7:$H$26,'DATA GENERATOR'!$H302,'CUST AND PROD REFS'!K$7:K$26)</f>
        <v>2665</v>
      </c>
      <c r="L302" s="6">
        <f ca="1">SUMIF('CUST AND PROD REFS'!$H$7:$H$26,'DATA GENERATOR'!$H302,'CUST AND PROD REFS'!L$7:L$26)</f>
        <v>1732.25</v>
      </c>
      <c r="M302" s="7">
        <f t="shared" ca="1" si="47"/>
        <v>8</v>
      </c>
      <c r="N302" s="23">
        <f t="shared" ca="1" si="48"/>
        <v>2638.35</v>
      </c>
      <c r="O302" s="8">
        <f t="shared" ca="1" si="49"/>
        <v>21106.799999999999</v>
      </c>
      <c r="P302" s="40" t="str">
        <f t="shared" ca="1" si="50"/>
        <v>SHIP REGION 4</v>
      </c>
    </row>
    <row r="303" spans="1:16" x14ac:dyDescent="0.35">
      <c r="A303" s="9">
        <f t="shared" si="53"/>
        <v>297</v>
      </c>
      <c r="B303" s="6">
        <f t="shared" si="53"/>
        <v>297</v>
      </c>
      <c r="C303" s="7" t="str">
        <f t="shared" ca="1" si="44"/>
        <v>CUSTID 89</v>
      </c>
      <c r="D303" s="7" t="str">
        <f ca="1">CONCATENATE(D$6," ",SUMIF('CUST AND PROD REFS'!$C$7:$C$206,'DATA GENERATOR'!$C303,'CUST AND PROD REFS'!D$7:D$206))</f>
        <v>CUSTTYPE 5</v>
      </c>
      <c r="E303" s="7" t="str">
        <f ca="1">CONCATENATE(E$6," ",SUMIF('CUST AND PROD REFS'!$C$7:$C$206,'DATA GENERATOR'!$C303,'CUST AND PROD REFS'!E$7:E$206))</f>
        <v>CUSTIND 4</v>
      </c>
      <c r="F303" s="7" t="str">
        <f ca="1">CONCATENATE(F$6," ",SUMIF('CUST AND PROD REFS'!$C$7:$C$206,'DATA GENERATOR'!$C303,'CUST AND PROD REFS'!F$7:F$206))</f>
        <v>REGION 2</v>
      </c>
      <c r="G303" s="6" t="str">
        <f t="shared" ca="1" si="45"/>
        <v>SALESMAN 2</v>
      </c>
      <c r="H303" s="6" t="str">
        <f t="shared" ca="1" si="46"/>
        <v>PRODID 1</v>
      </c>
      <c r="I303" s="6" t="str">
        <f ca="1">CONCATENATE(I$6," ",SUMIF('CUST AND PROD REFS'!$H$7:$H$26,'DATA GENERATOR'!$H303,'CUST AND PROD REFS'!I$7:I$26))</f>
        <v>PRODTYPE 2</v>
      </c>
      <c r="J303" s="6" t="str">
        <f ca="1">CONCATENATE(J$6," ",SUMIF('CUST AND PROD REFS'!$H$7:$H$26,'DATA GENERATOR'!$H303,'CUST AND PROD REFS'!J$7:J$26))</f>
        <v>PRODMKT 7</v>
      </c>
      <c r="K303" s="6">
        <f ca="1">SUMIF('CUST AND PROD REFS'!$H$7:$H$26,'DATA GENERATOR'!$H303,'CUST AND PROD REFS'!K$7:K$26)</f>
        <v>1355</v>
      </c>
      <c r="L303" s="6">
        <f ca="1">SUMIF('CUST AND PROD REFS'!$H$7:$H$26,'DATA GENERATOR'!$H303,'CUST AND PROD REFS'!L$7:L$26)</f>
        <v>840.1</v>
      </c>
      <c r="M303" s="7">
        <f t="shared" ca="1" si="47"/>
        <v>1</v>
      </c>
      <c r="N303" s="23">
        <f t="shared" ca="1" si="48"/>
        <v>1178.8499999999999</v>
      </c>
      <c r="O303" s="8">
        <f t="shared" ca="1" si="49"/>
        <v>1178.8499999999999</v>
      </c>
      <c r="P303" s="40" t="str">
        <f t="shared" ca="1" si="50"/>
        <v>SHIP REGION 4</v>
      </c>
    </row>
    <row r="304" spans="1:16" x14ac:dyDescent="0.35">
      <c r="A304" s="9">
        <f t="shared" si="53"/>
        <v>298</v>
      </c>
      <c r="B304" s="6">
        <f t="shared" si="53"/>
        <v>298</v>
      </c>
      <c r="C304" s="7" t="str">
        <f t="shared" ca="1" si="44"/>
        <v>CUSTID 50</v>
      </c>
      <c r="D304" s="7" t="str">
        <f ca="1">CONCATENATE(D$6," ",SUMIF('CUST AND PROD REFS'!$C$7:$C$206,'DATA GENERATOR'!$C304,'CUST AND PROD REFS'!D$7:D$206))</f>
        <v>CUSTTYPE 5</v>
      </c>
      <c r="E304" s="7" t="str">
        <f ca="1">CONCATENATE(E$6," ",SUMIF('CUST AND PROD REFS'!$C$7:$C$206,'DATA GENERATOR'!$C304,'CUST AND PROD REFS'!E$7:E$206))</f>
        <v>CUSTIND 4</v>
      </c>
      <c r="F304" s="7" t="str">
        <f ca="1">CONCATENATE(F$6," ",SUMIF('CUST AND PROD REFS'!$C$7:$C$206,'DATA GENERATOR'!$C304,'CUST AND PROD REFS'!F$7:F$206))</f>
        <v>REGION 1</v>
      </c>
      <c r="G304" s="6" t="str">
        <f t="shared" ca="1" si="45"/>
        <v>SALESMAN 2</v>
      </c>
      <c r="H304" s="6" t="str">
        <f t="shared" ca="1" si="46"/>
        <v>PRODID 10</v>
      </c>
      <c r="I304" s="6" t="str">
        <f ca="1">CONCATENATE(I$6," ",SUMIF('CUST AND PROD REFS'!$H$7:$H$26,'DATA GENERATOR'!$H304,'CUST AND PROD REFS'!I$7:I$26))</f>
        <v>PRODTYPE 3</v>
      </c>
      <c r="J304" s="6" t="str">
        <f ca="1">CONCATENATE(J$6," ",SUMIF('CUST AND PROD REFS'!$H$7:$H$26,'DATA GENERATOR'!$H304,'CUST AND PROD REFS'!J$7:J$26))</f>
        <v>PRODMKT 3</v>
      </c>
      <c r="K304" s="6">
        <f ca="1">SUMIF('CUST AND PROD REFS'!$H$7:$H$26,'DATA GENERATOR'!$H304,'CUST AND PROD REFS'!K$7:K$26)</f>
        <v>21715</v>
      </c>
      <c r="L304" s="6">
        <f ca="1">SUMIF('CUST AND PROD REFS'!$H$7:$H$26,'DATA GENERATOR'!$H304,'CUST AND PROD REFS'!L$7:L$26)</f>
        <v>14549.05</v>
      </c>
      <c r="M304" s="7">
        <f t="shared" ca="1" si="47"/>
        <v>1</v>
      </c>
      <c r="N304" s="23">
        <f t="shared" ca="1" si="48"/>
        <v>19326.349999999999</v>
      </c>
      <c r="O304" s="8">
        <f t="shared" ca="1" si="49"/>
        <v>19326.349999999999</v>
      </c>
      <c r="P304" s="40" t="str">
        <f t="shared" ca="1" si="50"/>
        <v>SHIP REGION 7</v>
      </c>
    </row>
    <row r="305" spans="1:16" x14ac:dyDescent="0.35">
      <c r="A305" s="9">
        <f t="shared" si="53"/>
        <v>299</v>
      </c>
      <c r="B305" s="6">
        <f t="shared" si="53"/>
        <v>299</v>
      </c>
      <c r="C305" s="7" t="str">
        <f t="shared" ca="1" si="44"/>
        <v>CUSTID 115</v>
      </c>
      <c r="D305" s="7" t="str">
        <f ca="1">CONCATENATE(D$6," ",SUMIF('CUST AND PROD REFS'!$C$7:$C$206,'DATA GENERATOR'!$C305,'CUST AND PROD REFS'!D$7:D$206))</f>
        <v>CUSTTYPE 3</v>
      </c>
      <c r="E305" s="7" t="str">
        <f ca="1">CONCATENATE(E$6," ",SUMIF('CUST AND PROD REFS'!$C$7:$C$206,'DATA GENERATOR'!$C305,'CUST AND PROD REFS'!E$7:E$206))</f>
        <v>CUSTIND 1</v>
      </c>
      <c r="F305" s="7" t="str">
        <f ca="1">CONCATENATE(F$6," ",SUMIF('CUST AND PROD REFS'!$C$7:$C$206,'DATA GENERATOR'!$C305,'CUST AND PROD REFS'!F$7:F$206))</f>
        <v>REGION 2</v>
      </c>
      <c r="G305" s="6" t="str">
        <f t="shared" ca="1" si="45"/>
        <v>SALESMAN 1</v>
      </c>
      <c r="H305" s="6" t="str">
        <f t="shared" ca="1" si="46"/>
        <v>PRODID 13</v>
      </c>
      <c r="I305" s="6" t="str">
        <f ca="1">CONCATENATE(I$6," ",SUMIF('CUST AND PROD REFS'!$H$7:$H$26,'DATA GENERATOR'!$H305,'CUST AND PROD REFS'!I$7:I$26))</f>
        <v>PRODTYPE 4</v>
      </c>
      <c r="J305" s="6" t="str">
        <f ca="1">CONCATENATE(J$6," ",SUMIF('CUST AND PROD REFS'!$H$7:$H$26,'DATA GENERATOR'!$H305,'CUST AND PROD REFS'!J$7:J$26))</f>
        <v>PRODMKT 4</v>
      </c>
      <c r="K305" s="6">
        <f ca="1">SUMIF('CUST AND PROD REFS'!$H$7:$H$26,'DATA GENERATOR'!$H305,'CUST AND PROD REFS'!K$7:K$26)</f>
        <v>12711</v>
      </c>
      <c r="L305" s="6">
        <f ca="1">SUMIF('CUST AND PROD REFS'!$H$7:$H$26,'DATA GENERATOR'!$H305,'CUST AND PROD REFS'!L$7:L$26)</f>
        <v>7245.27</v>
      </c>
      <c r="M305" s="7">
        <f t="shared" ca="1" si="47"/>
        <v>7</v>
      </c>
      <c r="N305" s="23">
        <f t="shared" ca="1" si="48"/>
        <v>11694.12</v>
      </c>
      <c r="O305" s="8">
        <f t="shared" ca="1" si="49"/>
        <v>81858.840000000011</v>
      </c>
      <c r="P305" s="40" t="str">
        <f t="shared" ca="1" si="50"/>
        <v>SHIP REGION 5</v>
      </c>
    </row>
    <row r="306" spans="1:16" x14ac:dyDescent="0.35">
      <c r="A306" s="9">
        <f t="shared" si="53"/>
        <v>300</v>
      </c>
      <c r="B306" s="6">
        <f t="shared" si="53"/>
        <v>300</v>
      </c>
      <c r="C306" s="7" t="str">
        <f t="shared" ca="1" si="44"/>
        <v>CUSTID 89</v>
      </c>
      <c r="D306" s="7" t="str">
        <f ca="1">CONCATENATE(D$6," ",SUMIF('CUST AND PROD REFS'!$C$7:$C$206,'DATA GENERATOR'!$C306,'CUST AND PROD REFS'!D$7:D$206))</f>
        <v>CUSTTYPE 5</v>
      </c>
      <c r="E306" s="7" t="str">
        <f ca="1">CONCATENATE(E$6," ",SUMIF('CUST AND PROD REFS'!$C$7:$C$206,'DATA GENERATOR'!$C306,'CUST AND PROD REFS'!E$7:E$206))</f>
        <v>CUSTIND 4</v>
      </c>
      <c r="F306" s="7" t="str">
        <f ca="1">CONCATENATE(F$6," ",SUMIF('CUST AND PROD REFS'!$C$7:$C$206,'DATA GENERATOR'!$C306,'CUST AND PROD REFS'!F$7:F$206))</f>
        <v>REGION 2</v>
      </c>
      <c r="G306" s="6" t="str">
        <f t="shared" ca="1" si="45"/>
        <v>SALESMAN 1</v>
      </c>
      <c r="H306" s="6" t="str">
        <f t="shared" ca="1" si="46"/>
        <v>PRODID 10</v>
      </c>
      <c r="I306" s="6" t="str">
        <f ca="1">CONCATENATE(I$6," ",SUMIF('CUST AND PROD REFS'!$H$7:$H$26,'DATA GENERATOR'!$H306,'CUST AND PROD REFS'!I$7:I$26))</f>
        <v>PRODTYPE 3</v>
      </c>
      <c r="J306" s="6" t="str">
        <f ca="1">CONCATENATE(J$6," ",SUMIF('CUST AND PROD REFS'!$H$7:$H$26,'DATA GENERATOR'!$H306,'CUST AND PROD REFS'!J$7:J$26))</f>
        <v>PRODMKT 3</v>
      </c>
      <c r="K306" s="6">
        <f ca="1">SUMIF('CUST AND PROD REFS'!$H$7:$H$26,'DATA GENERATOR'!$H306,'CUST AND PROD REFS'!K$7:K$26)</f>
        <v>21715</v>
      </c>
      <c r="L306" s="6">
        <f ca="1">SUMIF('CUST AND PROD REFS'!$H$7:$H$26,'DATA GENERATOR'!$H306,'CUST AND PROD REFS'!L$7:L$26)</f>
        <v>14549.05</v>
      </c>
      <c r="M306" s="7">
        <f t="shared" ca="1" si="47"/>
        <v>4</v>
      </c>
      <c r="N306" s="23">
        <f t="shared" ca="1" si="48"/>
        <v>21497.85</v>
      </c>
      <c r="O306" s="8">
        <f t="shared" ca="1" si="49"/>
        <v>85991.4</v>
      </c>
      <c r="P306" s="40" t="str">
        <f t="shared" ca="1" si="50"/>
        <v>SHIP REGION 1</v>
      </c>
    </row>
    <row r="307" spans="1:16" x14ac:dyDescent="0.35">
      <c r="A307" s="9">
        <f t="shared" si="53"/>
        <v>301</v>
      </c>
      <c r="B307" s="6">
        <f t="shared" si="53"/>
        <v>301</v>
      </c>
      <c r="C307" s="7" t="str">
        <f t="shared" ca="1" si="44"/>
        <v>CUSTID 138</v>
      </c>
      <c r="D307" s="7" t="str">
        <f ca="1">CONCATENATE(D$6," ",SUMIF('CUST AND PROD REFS'!$C$7:$C$206,'DATA GENERATOR'!$C307,'CUST AND PROD REFS'!D$7:D$206))</f>
        <v>CUSTTYPE 1</v>
      </c>
      <c r="E307" s="7" t="str">
        <f ca="1">CONCATENATE(E$6," ",SUMIF('CUST AND PROD REFS'!$C$7:$C$206,'DATA GENERATOR'!$C307,'CUST AND PROD REFS'!E$7:E$206))</f>
        <v>CUSTIND 4</v>
      </c>
      <c r="F307" s="7" t="str">
        <f ca="1">CONCATENATE(F$6," ",SUMIF('CUST AND PROD REFS'!$C$7:$C$206,'DATA GENERATOR'!$C307,'CUST AND PROD REFS'!F$7:F$206))</f>
        <v>REGION 7</v>
      </c>
      <c r="G307" s="6" t="str">
        <f t="shared" ca="1" si="45"/>
        <v>SALESMAN 2</v>
      </c>
      <c r="H307" s="6" t="str">
        <f t="shared" ca="1" si="46"/>
        <v>PRODID 5</v>
      </c>
      <c r="I307" s="6" t="str">
        <f ca="1">CONCATENATE(I$6," ",SUMIF('CUST AND PROD REFS'!$H$7:$H$26,'DATA GENERATOR'!$H307,'CUST AND PROD REFS'!I$7:I$26))</f>
        <v>PRODTYPE 3</v>
      </c>
      <c r="J307" s="6" t="str">
        <f ca="1">CONCATENATE(J$6," ",SUMIF('CUST AND PROD REFS'!$H$7:$H$26,'DATA GENERATOR'!$H307,'CUST AND PROD REFS'!J$7:J$26))</f>
        <v>PRODMKT 3</v>
      </c>
      <c r="K307" s="6">
        <f ca="1">SUMIF('CUST AND PROD REFS'!$H$7:$H$26,'DATA GENERATOR'!$H307,'CUST AND PROD REFS'!K$7:K$26)</f>
        <v>21215</v>
      </c>
      <c r="L307" s="6">
        <f ca="1">SUMIF('CUST AND PROD REFS'!$H$7:$H$26,'DATA GENERATOR'!$H307,'CUST AND PROD REFS'!L$7:L$26)</f>
        <v>14001.9</v>
      </c>
      <c r="M307" s="7">
        <f t="shared" ca="1" si="47"/>
        <v>3</v>
      </c>
      <c r="N307" s="23">
        <f t="shared" ca="1" si="48"/>
        <v>19093.5</v>
      </c>
      <c r="O307" s="8">
        <f t="shared" ca="1" si="49"/>
        <v>57280.5</v>
      </c>
      <c r="P307" s="40" t="str">
        <f t="shared" ca="1" si="50"/>
        <v>SHIP REGION 6</v>
      </c>
    </row>
    <row r="308" spans="1:16" x14ac:dyDescent="0.35">
      <c r="A308" s="9">
        <f t="shared" si="53"/>
        <v>302</v>
      </c>
      <c r="B308" s="6">
        <f t="shared" si="53"/>
        <v>302</v>
      </c>
      <c r="C308" s="7" t="str">
        <f t="shared" ca="1" si="44"/>
        <v>CUSTID 130</v>
      </c>
      <c r="D308" s="7" t="str">
        <f ca="1">CONCATENATE(D$6," ",SUMIF('CUST AND PROD REFS'!$C$7:$C$206,'DATA GENERATOR'!$C308,'CUST AND PROD REFS'!D$7:D$206))</f>
        <v>CUSTTYPE 4</v>
      </c>
      <c r="E308" s="7" t="str">
        <f ca="1">CONCATENATE(E$6," ",SUMIF('CUST AND PROD REFS'!$C$7:$C$206,'DATA GENERATOR'!$C308,'CUST AND PROD REFS'!E$7:E$206))</f>
        <v>CUSTIND 4</v>
      </c>
      <c r="F308" s="7" t="str">
        <f ca="1">CONCATENATE(F$6," ",SUMIF('CUST AND PROD REFS'!$C$7:$C$206,'DATA GENERATOR'!$C308,'CUST AND PROD REFS'!F$7:F$206))</f>
        <v>REGION 1</v>
      </c>
      <c r="G308" s="6" t="str">
        <f t="shared" ca="1" si="45"/>
        <v>SALESMAN 4</v>
      </c>
      <c r="H308" s="6" t="str">
        <f t="shared" ca="1" si="46"/>
        <v>PRODID 5</v>
      </c>
      <c r="I308" s="6" t="str">
        <f ca="1">CONCATENATE(I$6," ",SUMIF('CUST AND PROD REFS'!$H$7:$H$26,'DATA GENERATOR'!$H308,'CUST AND PROD REFS'!I$7:I$26))</f>
        <v>PRODTYPE 3</v>
      </c>
      <c r="J308" s="6" t="str">
        <f ca="1">CONCATENATE(J$6," ",SUMIF('CUST AND PROD REFS'!$H$7:$H$26,'DATA GENERATOR'!$H308,'CUST AND PROD REFS'!J$7:J$26))</f>
        <v>PRODMKT 3</v>
      </c>
      <c r="K308" s="6">
        <f ca="1">SUMIF('CUST AND PROD REFS'!$H$7:$H$26,'DATA GENERATOR'!$H308,'CUST AND PROD REFS'!K$7:K$26)</f>
        <v>21215</v>
      </c>
      <c r="L308" s="6">
        <f ca="1">SUMIF('CUST AND PROD REFS'!$H$7:$H$26,'DATA GENERATOR'!$H308,'CUST AND PROD REFS'!L$7:L$26)</f>
        <v>14001.9</v>
      </c>
      <c r="M308" s="7">
        <f t="shared" ca="1" si="47"/>
        <v>6</v>
      </c>
      <c r="N308" s="23">
        <f t="shared" ca="1" si="48"/>
        <v>19305.650000000001</v>
      </c>
      <c r="O308" s="8">
        <f t="shared" ca="1" si="49"/>
        <v>115833.90000000001</v>
      </c>
      <c r="P308" s="40" t="str">
        <f t="shared" ca="1" si="50"/>
        <v>SHIP REGION 8</v>
      </c>
    </row>
    <row r="309" spans="1:16" x14ac:dyDescent="0.35">
      <c r="A309" s="9">
        <f t="shared" si="53"/>
        <v>303</v>
      </c>
      <c r="B309" s="6">
        <f t="shared" si="53"/>
        <v>303</v>
      </c>
      <c r="C309" s="7" t="str">
        <f t="shared" ca="1" si="44"/>
        <v>CUSTID 31</v>
      </c>
      <c r="D309" s="7" t="str">
        <f ca="1">CONCATENATE(D$6," ",SUMIF('CUST AND PROD REFS'!$C$7:$C$206,'DATA GENERATOR'!$C309,'CUST AND PROD REFS'!D$7:D$206))</f>
        <v>CUSTTYPE 1</v>
      </c>
      <c r="E309" s="7" t="str">
        <f ca="1">CONCATENATE(E$6," ",SUMIF('CUST AND PROD REFS'!$C$7:$C$206,'DATA GENERATOR'!$C309,'CUST AND PROD REFS'!E$7:E$206))</f>
        <v>CUSTIND 1</v>
      </c>
      <c r="F309" s="7" t="str">
        <f ca="1">CONCATENATE(F$6," ",SUMIF('CUST AND PROD REFS'!$C$7:$C$206,'DATA GENERATOR'!$C309,'CUST AND PROD REFS'!F$7:F$206))</f>
        <v>REGION 4</v>
      </c>
      <c r="G309" s="6" t="str">
        <f t="shared" ca="1" si="45"/>
        <v>SALESMAN 2</v>
      </c>
      <c r="H309" s="6" t="str">
        <f t="shared" ca="1" si="46"/>
        <v>PRODID 11</v>
      </c>
      <c r="I309" s="6" t="str">
        <f ca="1">CONCATENATE(I$6," ",SUMIF('CUST AND PROD REFS'!$H$7:$H$26,'DATA GENERATOR'!$H309,'CUST AND PROD REFS'!I$7:I$26))</f>
        <v>PRODTYPE 1</v>
      </c>
      <c r="J309" s="6" t="str">
        <f ca="1">CONCATENATE(J$6," ",SUMIF('CUST AND PROD REFS'!$H$7:$H$26,'DATA GENERATOR'!$H309,'CUST AND PROD REFS'!J$7:J$26))</f>
        <v>PRODMKT 5</v>
      </c>
      <c r="K309" s="6">
        <f ca="1">SUMIF('CUST AND PROD REFS'!$H$7:$H$26,'DATA GENERATOR'!$H309,'CUST AND PROD REFS'!K$7:K$26)</f>
        <v>10318</v>
      </c>
      <c r="L309" s="6">
        <f ca="1">SUMIF('CUST AND PROD REFS'!$H$7:$H$26,'DATA GENERATOR'!$H309,'CUST AND PROD REFS'!L$7:L$26)</f>
        <v>6913.06</v>
      </c>
      <c r="M309" s="7">
        <f t="shared" ca="1" si="47"/>
        <v>7</v>
      </c>
      <c r="N309" s="23">
        <f t="shared" ca="1" si="48"/>
        <v>9492.5600000000013</v>
      </c>
      <c r="O309" s="8">
        <f t="shared" ca="1" si="49"/>
        <v>66447.920000000013</v>
      </c>
      <c r="P309" s="40" t="str">
        <f t="shared" ca="1" si="50"/>
        <v>SHIP REGION 8</v>
      </c>
    </row>
    <row r="310" spans="1:16" x14ac:dyDescent="0.35">
      <c r="A310" s="9">
        <f t="shared" si="53"/>
        <v>304</v>
      </c>
      <c r="B310" s="6">
        <f t="shared" si="53"/>
        <v>304</v>
      </c>
      <c r="C310" s="7" t="str">
        <f t="shared" ca="1" si="44"/>
        <v>CUSTID 4</v>
      </c>
      <c r="D310" s="7" t="str">
        <f ca="1">CONCATENATE(D$6," ",SUMIF('CUST AND PROD REFS'!$C$7:$C$206,'DATA GENERATOR'!$C310,'CUST AND PROD REFS'!D$7:D$206))</f>
        <v>CUSTTYPE 4</v>
      </c>
      <c r="E310" s="7" t="str">
        <f ca="1">CONCATENATE(E$6," ",SUMIF('CUST AND PROD REFS'!$C$7:$C$206,'DATA GENERATOR'!$C310,'CUST AND PROD REFS'!E$7:E$206))</f>
        <v>CUSTIND 1</v>
      </c>
      <c r="F310" s="7" t="str">
        <f ca="1">CONCATENATE(F$6," ",SUMIF('CUST AND PROD REFS'!$C$7:$C$206,'DATA GENERATOR'!$C310,'CUST AND PROD REFS'!F$7:F$206))</f>
        <v>REGION 7</v>
      </c>
      <c r="G310" s="6" t="str">
        <f t="shared" ca="1" si="45"/>
        <v>SALESMAN 2</v>
      </c>
      <c r="H310" s="6" t="str">
        <f t="shared" ca="1" si="46"/>
        <v>PRODID 16</v>
      </c>
      <c r="I310" s="6" t="str">
        <f ca="1">CONCATENATE(I$6," ",SUMIF('CUST AND PROD REFS'!$H$7:$H$26,'DATA GENERATOR'!$H310,'CUST AND PROD REFS'!I$7:I$26))</f>
        <v>PRODTYPE 4</v>
      </c>
      <c r="J310" s="6" t="str">
        <f ca="1">CONCATENATE(J$6," ",SUMIF('CUST AND PROD REFS'!$H$7:$H$26,'DATA GENERATOR'!$H310,'CUST AND PROD REFS'!J$7:J$26))</f>
        <v>PRODMKT 6</v>
      </c>
      <c r="K310" s="6">
        <f ca="1">SUMIF('CUST AND PROD REFS'!$H$7:$H$26,'DATA GENERATOR'!$H310,'CUST AND PROD REFS'!K$7:K$26)</f>
        <v>13342</v>
      </c>
      <c r="L310" s="6">
        <f ca="1">SUMIF('CUST AND PROD REFS'!$H$7:$H$26,'DATA GENERATOR'!$H310,'CUST AND PROD REFS'!L$7:L$26)</f>
        <v>7738.36</v>
      </c>
      <c r="M310" s="7">
        <f t="shared" ca="1" si="47"/>
        <v>9</v>
      </c>
      <c r="N310" s="23">
        <f t="shared" ca="1" si="48"/>
        <v>12674.9</v>
      </c>
      <c r="O310" s="8">
        <f t="shared" ca="1" si="49"/>
        <v>114074.09999999999</v>
      </c>
      <c r="P310" s="40" t="str">
        <f t="shared" ca="1" si="50"/>
        <v>SHIP REGION 4</v>
      </c>
    </row>
    <row r="311" spans="1:16" x14ac:dyDescent="0.35">
      <c r="A311" s="9">
        <f t="shared" si="53"/>
        <v>305</v>
      </c>
      <c r="B311" s="6">
        <f t="shared" si="53"/>
        <v>305</v>
      </c>
      <c r="C311" s="7" t="str">
        <f t="shared" ca="1" si="44"/>
        <v>CUSTID 177</v>
      </c>
      <c r="D311" s="7" t="str">
        <f ca="1">CONCATENATE(D$6," ",SUMIF('CUST AND PROD REFS'!$C$7:$C$206,'DATA GENERATOR'!$C311,'CUST AND PROD REFS'!D$7:D$206))</f>
        <v>CUSTTYPE 5</v>
      </c>
      <c r="E311" s="7" t="str">
        <f ca="1">CONCATENATE(E$6," ",SUMIF('CUST AND PROD REFS'!$C$7:$C$206,'DATA GENERATOR'!$C311,'CUST AND PROD REFS'!E$7:E$206))</f>
        <v>CUSTIND 1</v>
      </c>
      <c r="F311" s="7" t="str">
        <f ca="1">CONCATENATE(F$6," ",SUMIF('CUST AND PROD REFS'!$C$7:$C$206,'DATA GENERATOR'!$C311,'CUST AND PROD REFS'!F$7:F$206))</f>
        <v>REGION 3</v>
      </c>
      <c r="G311" s="6" t="str">
        <f t="shared" ca="1" si="45"/>
        <v>SALESMAN 1</v>
      </c>
      <c r="H311" s="6" t="str">
        <f t="shared" ca="1" si="46"/>
        <v>PRODID 6</v>
      </c>
      <c r="I311" s="6" t="str">
        <f ca="1">CONCATENATE(I$6," ",SUMIF('CUST AND PROD REFS'!$H$7:$H$26,'DATA GENERATOR'!$H311,'CUST AND PROD REFS'!I$7:I$26))</f>
        <v>PRODTYPE 1</v>
      </c>
      <c r="J311" s="6" t="str">
        <f ca="1">CONCATENATE(J$6," ",SUMIF('CUST AND PROD REFS'!$H$7:$H$26,'DATA GENERATOR'!$H311,'CUST AND PROD REFS'!J$7:J$26))</f>
        <v>PRODMKT 3</v>
      </c>
      <c r="K311" s="6">
        <f ca="1">SUMIF('CUST AND PROD REFS'!$H$7:$H$26,'DATA GENERATOR'!$H311,'CUST AND PROD REFS'!K$7:K$26)</f>
        <v>13657</v>
      </c>
      <c r="L311" s="6">
        <f ca="1">SUMIF('CUST AND PROD REFS'!$H$7:$H$26,'DATA GENERATOR'!$H311,'CUST AND PROD REFS'!L$7:L$26)</f>
        <v>9150.19</v>
      </c>
      <c r="M311" s="7">
        <f t="shared" ca="1" si="47"/>
        <v>8</v>
      </c>
      <c r="N311" s="23">
        <f t="shared" ca="1" si="48"/>
        <v>13520.43</v>
      </c>
      <c r="O311" s="8">
        <f t="shared" ca="1" si="49"/>
        <v>108163.44</v>
      </c>
      <c r="P311" s="40" t="str">
        <f t="shared" ca="1" si="50"/>
        <v>SHIP REGION 6</v>
      </c>
    </row>
    <row r="312" spans="1:16" x14ac:dyDescent="0.35">
      <c r="A312" s="9">
        <f t="shared" si="53"/>
        <v>306</v>
      </c>
      <c r="B312" s="6">
        <f t="shared" si="53"/>
        <v>306</v>
      </c>
      <c r="C312" s="7" t="str">
        <f t="shared" ca="1" si="44"/>
        <v>CUSTID 27</v>
      </c>
      <c r="D312" s="7" t="str">
        <f ca="1">CONCATENATE(D$6," ",SUMIF('CUST AND PROD REFS'!$C$7:$C$206,'DATA GENERATOR'!$C312,'CUST AND PROD REFS'!D$7:D$206))</f>
        <v>CUSTTYPE 3</v>
      </c>
      <c r="E312" s="7" t="str">
        <f ca="1">CONCATENATE(E$6," ",SUMIF('CUST AND PROD REFS'!$C$7:$C$206,'DATA GENERATOR'!$C312,'CUST AND PROD REFS'!E$7:E$206))</f>
        <v>CUSTIND 5</v>
      </c>
      <c r="F312" s="7" t="str">
        <f ca="1">CONCATENATE(F$6," ",SUMIF('CUST AND PROD REFS'!$C$7:$C$206,'DATA GENERATOR'!$C312,'CUST AND PROD REFS'!F$7:F$206))</f>
        <v>REGION 3</v>
      </c>
      <c r="G312" s="6" t="str">
        <f t="shared" ca="1" si="45"/>
        <v>SALESMAN 1</v>
      </c>
      <c r="H312" s="6" t="str">
        <f t="shared" ca="1" si="46"/>
        <v>PRODID 17</v>
      </c>
      <c r="I312" s="6" t="str">
        <f ca="1">CONCATENATE(I$6," ",SUMIF('CUST AND PROD REFS'!$H$7:$H$26,'DATA GENERATOR'!$H312,'CUST AND PROD REFS'!I$7:I$26))</f>
        <v>PRODTYPE 3</v>
      </c>
      <c r="J312" s="6" t="str">
        <f ca="1">CONCATENATE(J$6," ",SUMIF('CUST AND PROD REFS'!$H$7:$H$26,'DATA GENERATOR'!$H312,'CUST AND PROD REFS'!J$7:J$26))</f>
        <v>PRODMKT 7</v>
      </c>
      <c r="K312" s="6">
        <f ca="1">SUMIF('CUST AND PROD REFS'!$H$7:$H$26,'DATA GENERATOR'!$H312,'CUST AND PROD REFS'!K$7:K$26)</f>
        <v>8017</v>
      </c>
      <c r="L312" s="6">
        <f ca="1">SUMIF('CUST AND PROD REFS'!$H$7:$H$26,'DATA GENERATOR'!$H312,'CUST AND PROD REFS'!L$7:L$26)</f>
        <v>4569.6899999999996</v>
      </c>
      <c r="M312" s="7">
        <f t="shared" ca="1" si="47"/>
        <v>2</v>
      </c>
      <c r="N312" s="23">
        <f t="shared" ca="1" si="48"/>
        <v>7856.66</v>
      </c>
      <c r="O312" s="8">
        <f t="shared" ca="1" si="49"/>
        <v>15713.32</v>
      </c>
      <c r="P312" s="40" t="str">
        <f t="shared" ca="1" si="50"/>
        <v>SHIP REGION 1</v>
      </c>
    </row>
    <row r="313" spans="1:16" x14ac:dyDescent="0.35">
      <c r="A313" s="9">
        <f t="shared" ref="A313:B328" si="54">A312+1</f>
        <v>307</v>
      </c>
      <c r="B313" s="6">
        <f t="shared" si="54"/>
        <v>307</v>
      </c>
      <c r="C313" s="7" t="str">
        <f t="shared" ca="1" si="44"/>
        <v>CUSTID 182</v>
      </c>
      <c r="D313" s="7" t="str">
        <f ca="1">CONCATENATE(D$6," ",SUMIF('CUST AND PROD REFS'!$C$7:$C$206,'DATA GENERATOR'!$C313,'CUST AND PROD REFS'!D$7:D$206))</f>
        <v>CUSTTYPE 3</v>
      </c>
      <c r="E313" s="7" t="str">
        <f ca="1">CONCATENATE(E$6," ",SUMIF('CUST AND PROD REFS'!$C$7:$C$206,'DATA GENERATOR'!$C313,'CUST AND PROD REFS'!E$7:E$206))</f>
        <v>CUSTIND 3</v>
      </c>
      <c r="F313" s="7" t="str">
        <f ca="1">CONCATENATE(F$6," ",SUMIF('CUST AND PROD REFS'!$C$7:$C$206,'DATA GENERATOR'!$C313,'CUST AND PROD REFS'!F$7:F$206))</f>
        <v>REGION 2</v>
      </c>
      <c r="G313" s="6" t="str">
        <f t="shared" ca="1" si="45"/>
        <v>SALESMAN 4</v>
      </c>
      <c r="H313" s="6" t="str">
        <f t="shared" ca="1" si="46"/>
        <v>PRODID 8</v>
      </c>
      <c r="I313" s="6" t="str">
        <f ca="1">CONCATENATE(I$6," ",SUMIF('CUST AND PROD REFS'!$H$7:$H$26,'DATA GENERATOR'!$H313,'CUST AND PROD REFS'!I$7:I$26))</f>
        <v>PRODTYPE 1</v>
      </c>
      <c r="J313" s="6" t="str">
        <f ca="1">CONCATENATE(J$6," ",SUMIF('CUST AND PROD REFS'!$H$7:$H$26,'DATA GENERATOR'!$H313,'CUST AND PROD REFS'!J$7:J$26))</f>
        <v>PRODMKT 7</v>
      </c>
      <c r="K313" s="6">
        <f ca="1">SUMIF('CUST AND PROD REFS'!$H$7:$H$26,'DATA GENERATOR'!$H313,'CUST AND PROD REFS'!K$7:K$26)</f>
        <v>9424</v>
      </c>
      <c r="L313" s="6">
        <f ca="1">SUMIF('CUST AND PROD REFS'!$H$7:$H$26,'DATA GENERATOR'!$H313,'CUST AND PROD REFS'!L$7:L$26)</f>
        <v>6031.36</v>
      </c>
      <c r="M313" s="7">
        <f t="shared" ca="1" si="47"/>
        <v>6</v>
      </c>
      <c r="N313" s="23">
        <f t="shared" ca="1" si="48"/>
        <v>8010.4</v>
      </c>
      <c r="O313" s="8">
        <f t="shared" ca="1" si="49"/>
        <v>48062.399999999994</v>
      </c>
      <c r="P313" s="40" t="str">
        <f t="shared" ca="1" si="50"/>
        <v>SHIP REGION 2</v>
      </c>
    </row>
    <row r="314" spans="1:16" x14ac:dyDescent="0.35">
      <c r="A314" s="9">
        <f t="shared" si="54"/>
        <v>308</v>
      </c>
      <c r="B314" s="6">
        <f t="shared" si="54"/>
        <v>308</v>
      </c>
      <c r="C314" s="7" t="str">
        <f t="shared" ca="1" si="44"/>
        <v>CUSTID 52</v>
      </c>
      <c r="D314" s="7" t="str">
        <f ca="1">CONCATENATE(D$6," ",SUMIF('CUST AND PROD REFS'!$C$7:$C$206,'DATA GENERATOR'!$C314,'CUST AND PROD REFS'!D$7:D$206))</f>
        <v>CUSTTYPE 2</v>
      </c>
      <c r="E314" s="7" t="str">
        <f ca="1">CONCATENATE(E$6," ",SUMIF('CUST AND PROD REFS'!$C$7:$C$206,'DATA GENERATOR'!$C314,'CUST AND PROD REFS'!E$7:E$206))</f>
        <v>CUSTIND 3</v>
      </c>
      <c r="F314" s="7" t="str">
        <f ca="1">CONCATENATE(F$6," ",SUMIF('CUST AND PROD REFS'!$C$7:$C$206,'DATA GENERATOR'!$C314,'CUST AND PROD REFS'!F$7:F$206))</f>
        <v>REGION 5</v>
      </c>
      <c r="G314" s="6" t="str">
        <f t="shared" ca="1" si="45"/>
        <v>SALESMAN 3</v>
      </c>
      <c r="H314" s="6" t="str">
        <f t="shared" ca="1" si="46"/>
        <v>PRODID 11</v>
      </c>
      <c r="I314" s="6" t="str">
        <f ca="1">CONCATENATE(I$6," ",SUMIF('CUST AND PROD REFS'!$H$7:$H$26,'DATA GENERATOR'!$H314,'CUST AND PROD REFS'!I$7:I$26))</f>
        <v>PRODTYPE 1</v>
      </c>
      <c r="J314" s="6" t="str">
        <f ca="1">CONCATENATE(J$6," ",SUMIF('CUST AND PROD REFS'!$H$7:$H$26,'DATA GENERATOR'!$H314,'CUST AND PROD REFS'!J$7:J$26))</f>
        <v>PRODMKT 5</v>
      </c>
      <c r="K314" s="6">
        <f ca="1">SUMIF('CUST AND PROD REFS'!$H$7:$H$26,'DATA GENERATOR'!$H314,'CUST AND PROD REFS'!K$7:K$26)</f>
        <v>10318</v>
      </c>
      <c r="L314" s="6">
        <f ca="1">SUMIF('CUST AND PROD REFS'!$H$7:$H$26,'DATA GENERATOR'!$H314,'CUST AND PROD REFS'!L$7:L$26)</f>
        <v>6913.06</v>
      </c>
      <c r="M314" s="7">
        <f t="shared" ca="1" si="47"/>
        <v>6</v>
      </c>
      <c r="N314" s="23">
        <f t="shared" ca="1" si="48"/>
        <v>9389.380000000001</v>
      </c>
      <c r="O314" s="8">
        <f t="shared" ca="1" si="49"/>
        <v>56336.280000000006</v>
      </c>
      <c r="P314" s="40" t="str">
        <f t="shared" ca="1" si="50"/>
        <v>SHIP REGION 5</v>
      </c>
    </row>
    <row r="315" spans="1:16" x14ac:dyDescent="0.35">
      <c r="A315" s="9">
        <f t="shared" si="54"/>
        <v>309</v>
      </c>
      <c r="B315" s="6">
        <f t="shared" si="54"/>
        <v>309</v>
      </c>
      <c r="C315" s="7" t="str">
        <f t="shared" ca="1" si="44"/>
        <v>CUSTID 83</v>
      </c>
      <c r="D315" s="7" t="str">
        <f ca="1">CONCATENATE(D$6," ",SUMIF('CUST AND PROD REFS'!$C$7:$C$206,'DATA GENERATOR'!$C315,'CUST AND PROD REFS'!D$7:D$206))</f>
        <v>CUSTTYPE 3</v>
      </c>
      <c r="E315" s="7" t="str">
        <f ca="1">CONCATENATE(E$6," ",SUMIF('CUST AND PROD REFS'!$C$7:$C$206,'DATA GENERATOR'!$C315,'CUST AND PROD REFS'!E$7:E$206))</f>
        <v>CUSTIND 5</v>
      </c>
      <c r="F315" s="7" t="str">
        <f ca="1">CONCATENATE(F$6," ",SUMIF('CUST AND PROD REFS'!$C$7:$C$206,'DATA GENERATOR'!$C315,'CUST AND PROD REFS'!F$7:F$206))</f>
        <v>REGION 8</v>
      </c>
      <c r="G315" s="6" t="str">
        <f t="shared" ca="1" si="45"/>
        <v>SALESMAN 2</v>
      </c>
      <c r="H315" s="6" t="str">
        <f t="shared" ca="1" si="46"/>
        <v>PRODID 6</v>
      </c>
      <c r="I315" s="6" t="str">
        <f ca="1">CONCATENATE(I$6," ",SUMIF('CUST AND PROD REFS'!$H$7:$H$26,'DATA GENERATOR'!$H315,'CUST AND PROD REFS'!I$7:I$26))</f>
        <v>PRODTYPE 1</v>
      </c>
      <c r="J315" s="6" t="str">
        <f ca="1">CONCATENATE(J$6," ",SUMIF('CUST AND PROD REFS'!$H$7:$H$26,'DATA GENERATOR'!$H315,'CUST AND PROD REFS'!J$7:J$26))</f>
        <v>PRODMKT 3</v>
      </c>
      <c r="K315" s="6">
        <f ca="1">SUMIF('CUST AND PROD REFS'!$H$7:$H$26,'DATA GENERATOR'!$H315,'CUST AND PROD REFS'!K$7:K$26)</f>
        <v>13657</v>
      </c>
      <c r="L315" s="6">
        <f ca="1">SUMIF('CUST AND PROD REFS'!$H$7:$H$26,'DATA GENERATOR'!$H315,'CUST AND PROD REFS'!L$7:L$26)</f>
        <v>9150.19</v>
      </c>
      <c r="M315" s="7">
        <f t="shared" ca="1" si="47"/>
        <v>4</v>
      </c>
      <c r="N315" s="23">
        <f t="shared" ca="1" si="48"/>
        <v>12154.73</v>
      </c>
      <c r="O315" s="8">
        <f t="shared" ca="1" si="49"/>
        <v>48618.92</v>
      </c>
      <c r="P315" s="40" t="str">
        <f t="shared" ca="1" si="50"/>
        <v>SHIP REGION 5</v>
      </c>
    </row>
    <row r="316" spans="1:16" x14ac:dyDescent="0.35">
      <c r="A316" s="9">
        <f t="shared" si="54"/>
        <v>310</v>
      </c>
      <c r="B316" s="6">
        <f t="shared" si="54"/>
        <v>310</v>
      </c>
      <c r="C316" s="7" t="str">
        <f t="shared" ca="1" si="44"/>
        <v>CUSTID 21</v>
      </c>
      <c r="D316" s="7" t="str">
        <f ca="1">CONCATENATE(D$6," ",SUMIF('CUST AND PROD REFS'!$C$7:$C$206,'DATA GENERATOR'!$C316,'CUST AND PROD REFS'!D$7:D$206))</f>
        <v>CUSTTYPE 1</v>
      </c>
      <c r="E316" s="7" t="str">
        <f ca="1">CONCATENATE(E$6," ",SUMIF('CUST AND PROD REFS'!$C$7:$C$206,'DATA GENERATOR'!$C316,'CUST AND PROD REFS'!E$7:E$206))</f>
        <v>CUSTIND 4</v>
      </c>
      <c r="F316" s="7" t="str">
        <f ca="1">CONCATENATE(F$6," ",SUMIF('CUST AND PROD REFS'!$C$7:$C$206,'DATA GENERATOR'!$C316,'CUST AND PROD REFS'!F$7:F$206))</f>
        <v>REGION 5</v>
      </c>
      <c r="G316" s="6" t="str">
        <f t="shared" ca="1" si="45"/>
        <v>SALESMAN 3</v>
      </c>
      <c r="H316" s="6" t="str">
        <f t="shared" ca="1" si="46"/>
        <v>PRODID 3</v>
      </c>
      <c r="I316" s="6" t="str">
        <f ca="1">CONCATENATE(I$6," ",SUMIF('CUST AND PROD REFS'!$H$7:$H$26,'DATA GENERATOR'!$H316,'CUST AND PROD REFS'!I$7:I$26))</f>
        <v>PRODTYPE 3</v>
      </c>
      <c r="J316" s="6" t="str">
        <f ca="1">CONCATENATE(J$6," ",SUMIF('CUST AND PROD REFS'!$H$7:$H$26,'DATA GENERATOR'!$H316,'CUST AND PROD REFS'!J$7:J$26))</f>
        <v>PRODMKT 6</v>
      </c>
      <c r="K316" s="6">
        <f ca="1">SUMIF('CUST AND PROD REFS'!$H$7:$H$26,'DATA GENERATOR'!$H316,'CUST AND PROD REFS'!K$7:K$26)</f>
        <v>18632</v>
      </c>
      <c r="L316" s="6">
        <f ca="1">SUMIF('CUST AND PROD REFS'!$H$7:$H$26,'DATA GENERATOR'!$H316,'CUST AND PROD REFS'!L$7:L$26)</f>
        <v>12110.8</v>
      </c>
      <c r="M316" s="7">
        <f t="shared" ca="1" si="47"/>
        <v>8</v>
      </c>
      <c r="N316" s="23">
        <f t="shared" ca="1" si="48"/>
        <v>17327.759999999998</v>
      </c>
      <c r="O316" s="8">
        <f t="shared" ca="1" si="49"/>
        <v>138622.07999999999</v>
      </c>
      <c r="P316" s="40" t="str">
        <f t="shared" ca="1" si="50"/>
        <v>SHIP REGION 2</v>
      </c>
    </row>
    <row r="317" spans="1:16" x14ac:dyDescent="0.35">
      <c r="A317" s="9">
        <f t="shared" si="54"/>
        <v>311</v>
      </c>
      <c r="B317" s="6">
        <f t="shared" si="54"/>
        <v>311</v>
      </c>
      <c r="C317" s="7" t="str">
        <f t="shared" ca="1" si="44"/>
        <v>CUSTID 76</v>
      </c>
      <c r="D317" s="7" t="str">
        <f ca="1">CONCATENATE(D$6," ",SUMIF('CUST AND PROD REFS'!$C$7:$C$206,'DATA GENERATOR'!$C317,'CUST AND PROD REFS'!D$7:D$206))</f>
        <v>CUSTTYPE 5</v>
      </c>
      <c r="E317" s="7" t="str">
        <f ca="1">CONCATENATE(E$6," ",SUMIF('CUST AND PROD REFS'!$C$7:$C$206,'DATA GENERATOR'!$C317,'CUST AND PROD REFS'!E$7:E$206))</f>
        <v>CUSTIND 3</v>
      </c>
      <c r="F317" s="7" t="str">
        <f ca="1">CONCATENATE(F$6," ",SUMIF('CUST AND PROD REFS'!$C$7:$C$206,'DATA GENERATOR'!$C317,'CUST AND PROD REFS'!F$7:F$206))</f>
        <v>REGION 8</v>
      </c>
      <c r="G317" s="6" t="str">
        <f t="shared" ca="1" si="45"/>
        <v>SALESMAN 3</v>
      </c>
      <c r="H317" s="6" t="str">
        <f t="shared" ca="1" si="46"/>
        <v>PRODID 11</v>
      </c>
      <c r="I317" s="6" t="str">
        <f ca="1">CONCATENATE(I$6," ",SUMIF('CUST AND PROD REFS'!$H$7:$H$26,'DATA GENERATOR'!$H317,'CUST AND PROD REFS'!I$7:I$26))</f>
        <v>PRODTYPE 1</v>
      </c>
      <c r="J317" s="6" t="str">
        <f ca="1">CONCATENATE(J$6," ",SUMIF('CUST AND PROD REFS'!$H$7:$H$26,'DATA GENERATOR'!$H317,'CUST AND PROD REFS'!J$7:J$26))</f>
        <v>PRODMKT 5</v>
      </c>
      <c r="K317" s="6">
        <f ca="1">SUMIF('CUST AND PROD REFS'!$H$7:$H$26,'DATA GENERATOR'!$H317,'CUST AND PROD REFS'!K$7:K$26)</f>
        <v>10318</v>
      </c>
      <c r="L317" s="6">
        <f ca="1">SUMIF('CUST AND PROD REFS'!$H$7:$H$26,'DATA GENERATOR'!$H317,'CUST AND PROD REFS'!L$7:L$26)</f>
        <v>6913.06</v>
      </c>
      <c r="M317" s="7">
        <f t="shared" ca="1" si="47"/>
        <v>5</v>
      </c>
      <c r="N317" s="23">
        <f t="shared" ca="1" si="48"/>
        <v>9492.5600000000013</v>
      </c>
      <c r="O317" s="8">
        <f t="shared" ca="1" si="49"/>
        <v>47462.8</v>
      </c>
      <c r="P317" s="40" t="str">
        <f t="shared" ca="1" si="50"/>
        <v>SHIP REGION 6</v>
      </c>
    </row>
    <row r="318" spans="1:16" x14ac:dyDescent="0.35">
      <c r="A318" s="9">
        <f t="shared" si="54"/>
        <v>312</v>
      </c>
      <c r="B318" s="6">
        <f t="shared" si="54"/>
        <v>312</v>
      </c>
      <c r="C318" s="7" t="str">
        <f t="shared" ca="1" si="44"/>
        <v>CUSTID 194</v>
      </c>
      <c r="D318" s="7" t="str">
        <f ca="1">CONCATENATE(D$6," ",SUMIF('CUST AND PROD REFS'!$C$7:$C$206,'DATA GENERATOR'!$C318,'CUST AND PROD REFS'!D$7:D$206))</f>
        <v>CUSTTYPE 5</v>
      </c>
      <c r="E318" s="7" t="str">
        <f ca="1">CONCATENATE(E$6," ",SUMIF('CUST AND PROD REFS'!$C$7:$C$206,'DATA GENERATOR'!$C318,'CUST AND PROD REFS'!E$7:E$206))</f>
        <v>CUSTIND 4</v>
      </c>
      <c r="F318" s="7" t="str">
        <f ca="1">CONCATENATE(F$6," ",SUMIF('CUST AND PROD REFS'!$C$7:$C$206,'DATA GENERATOR'!$C318,'CUST AND PROD REFS'!F$7:F$206))</f>
        <v>REGION 1</v>
      </c>
      <c r="G318" s="6" t="str">
        <f t="shared" ca="1" si="45"/>
        <v>SALESMAN 1</v>
      </c>
      <c r="H318" s="6" t="str">
        <f t="shared" ca="1" si="46"/>
        <v>PRODID 11</v>
      </c>
      <c r="I318" s="6" t="str">
        <f ca="1">CONCATENATE(I$6," ",SUMIF('CUST AND PROD REFS'!$H$7:$H$26,'DATA GENERATOR'!$H318,'CUST AND PROD REFS'!I$7:I$26))</f>
        <v>PRODTYPE 1</v>
      </c>
      <c r="J318" s="6" t="str">
        <f ca="1">CONCATENATE(J$6," ",SUMIF('CUST AND PROD REFS'!$H$7:$H$26,'DATA GENERATOR'!$H318,'CUST AND PROD REFS'!J$7:J$26))</f>
        <v>PRODMKT 5</v>
      </c>
      <c r="K318" s="6">
        <f ca="1">SUMIF('CUST AND PROD REFS'!$H$7:$H$26,'DATA GENERATOR'!$H318,'CUST AND PROD REFS'!K$7:K$26)</f>
        <v>10318</v>
      </c>
      <c r="L318" s="6">
        <f ca="1">SUMIF('CUST AND PROD REFS'!$H$7:$H$26,'DATA GENERATOR'!$H318,'CUST AND PROD REFS'!L$7:L$26)</f>
        <v>6913.06</v>
      </c>
      <c r="M318" s="7">
        <f t="shared" ca="1" si="47"/>
        <v>5</v>
      </c>
      <c r="N318" s="23">
        <f t="shared" ca="1" si="48"/>
        <v>9079.84</v>
      </c>
      <c r="O318" s="8">
        <f t="shared" ca="1" si="49"/>
        <v>45399.199999999997</v>
      </c>
      <c r="P318" s="40" t="str">
        <f t="shared" ca="1" si="50"/>
        <v>SHIP REGION 1</v>
      </c>
    </row>
    <row r="319" spans="1:16" x14ac:dyDescent="0.35">
      <c r="A319" s="9">
        <f t="shared" si="54"/>
        <v>313</v>
      </c>
      <c r="B319" s="6">
        <f t="shared" si="54"/>
        <v>313</v>
      </c>
      <c r="C319" s="7" t="str">
        <f t="shared" ca="1" si="44"/>
        <v>CUSTID 38</v>
      </c>
      <c r="D319" s="7" t="str">
        <f ca="1">CONCATENATE(D$6," ",SUMIF('CUST AND PROD REFS'!$C$7:$C$206,'DATA GENERATOR'!$C319,'CUST AND PROD REFS'!D$7:D$206))</f>
        <v>CUSTTYPE 5</v>
      </c>
      <c r="E319" s="7" t="str">
        <f ca="1">CONCATENATE(E$6," ",SUMIF('CUST AND PROD REFS'!$C$7:$C$206,'DATA GENERATOR'!$C319,'CUST AND PROD REFS'!E$7:E$206))</f>
        <v>CUSTIND 5</v>
      </c>
      <c r="F319" s="7" t="str">
        <f ca="1">CONCATENATE(F$6," ",SUMIF('CUST AND PROD REFS'!$C$7:$C$206,'DATA GENERATOR'!$C319,'CUST AND PROD REFS'!F$7:F$206))</f>
        <v>REGION 2</v>
      </c>
      <c r="G319" s="6" t="str">
        <f t="shared" ca="1" si="45"/>
        <v>SALESMAN 3</v>
      </c>
      <c r="H319" s="6" t="str">
        <f t="shared" ca="1" si="46"/>
        <v>PRODID 3</v>
      </c>
      <c r="I319" s="6" t="str">
        <f ca="1">CONCATENATE(I$6," ",SUMIF('CUST AND PROD REFS'!$H$7:$H$26,'DATA GENERATOR'!$H319,'CUST AND PROD REFS'!I$7:I$26))</f>
        <v>PRODTYPE 3</v>
      </c>
      <c r="J319" s="6" t="str">
        <f ca="1">CONCATENATE(J$6," ",SUMIF('CUST AND PROD REFS'!$H$7:$H$26,'DATA GENERATOR'!$H319,'CUST AND PROD REFS'!J$7:J$26))</f>
        <v>PRODMKT 6</v>
      </c>
      <c r="K319" s="6">
        <f ca="1">SUMIF('CUST AND PROD REFS'!$H$7:$H$26,'DATA GENERATOR'!$H319,'CUST AND PROD REFS'!K$7:K$26)</f>
        <v>18632</v>
      </c>
      <c r="L319" s="6">
        <f ca="1">SUMIF('CUST AND PROD REFS'!$H$7:$H$26,'DATA GENERATOR'!$H319,'CUST AND PROD REFS'!L$7:L$26)</f>
        <v>12110.8</v>
      </c>
      <c r="M319" s="7">
        <f t="shared" ca="1" si="47"/>
        <v>2</v>
      </c>
      <c r="N319" s="23">
        <f t="shared" ca="1" si="48"/>
        <v>16396.16</v>
      </c>
      <c r="O319" s="8">
        <f t="shared" ca="1" si="49"/>
        <v>32792.32</v>
      </c>
      <c r="P319" s="40" t="str">
        <f t="shared" ca="1" si="50"/>
        <v>SHIP REGION 7</v>
      </c>
    </row>
    <row r="320" spans="1:16" x14ac:dyDescent="0.35">
      <c r="A320" s="9">
        <f t="shared" si="54"/>
        <v>314</v>
      </c>
      <c r="B320" s="6">
        <f t="shared" si="54"/>
        <v>314</v>
      </c>
      <c r="C320" s="7" t="str">
        <f t="shared" ca="1" si="44"/>
        <v>CUSTID 28</v>
      </c>
      <c r="D320" s="7" t="str">
        <f ca="1">CONCATENATE(D$6," ",SUMIF('CUST AND PROD REFS'!$C$7:$C$206,'DATA GENERATOR'!$C320,'CUST AND PROD REFS'!D$7:D$206))</f>
        <v>CUSTTYPE 3</v>
      </c>
      <c r="E320" s="7" t="str">
        <f ca="1">CONCATENATE(E$6," ",SUMIF('CUST AND PROD REFS'!$C$7:$C$206,'DATA GENERATOR'!$C320,'CUST AND PROD REFS'!E$7:E$206))</f>
        <v>CUSTIND 1</v>
      </c>
      <c r="F320" s="7" t="str">
        <f ca="1">CONCATENATE(F$6," ",SUMIF('CUST AND PROD REFS'!$C$7:$C$206,'DATA GENERATOR'!$C320,'CUST AND PROD REFS'!F$7:F$206))</f>
        <v>REGION 2</v>
      </c>
      <c r="G320" s="6" t="str">
        <f t="shared" ca="1" si="45"/>
        <v>SALESMAN 3</v>
      </c>
      <c r="H320" s="6" t="str">
        <f t="shared" ca="1" si="46"/>
        <v>PRODID 13</v>
      </c>
      <c r="I320" s="6" t="str">
        <f ca="1">CONCATENATE(I$6," ",SUMIF('CUST AND PROD REFS'!$H$7:$H$26,'DATA GENERATOR'!$H320,'CUST AND PROD REFS'!I$7:I$26))</f>
        <v>PRODTYPE 4</v>
      </c>
      <c r="J320" s="6" t="str">
        <f ca="1">CONCATENATE(J$6," ",SUMIF('CUST AND PROD REFS'!$H$7:$H$26,'DATA GENERATOR'!$H320,'CUST AND PROD REFS'!J$7:J$26))</f>
        <v>PRODMKT 4</v>
      </c>
      <c r="K320" s="6">
        <f ca="1">SUMIF('CUST AND PROD REFS'!$H$7:$H$26,'DATA GENERATOR'!$H320,'CUST AND PROD REFS'!K$7:K$26)</f>
        <v>12711</v>
      </c>
      <c r="L320" s="6">
        <f ca="1">SUMIF('CUST AND PROD REFS'!$H$7:$H$26,'DATA GENERATOR'!$H320,'CUST AND PROD REFS'!L$7:L$26)</f>
        <v>7245.27</v>
      </c>
      <c r="M320" s="7">
        <f t="shared" ca="1" si="47"/>
        <v>4</v>
      </c>
      <c r="N320" s="23">
        <f t="shared" ca="1" si="48"/>
        <v>11567.01</v>
      </c>
      <c r="O320" s="8">
        <f t="shared" ca="1" si="49"/>
        <v>46268.04</v>
      </c>
      <c r="P320" s="40" t="str">
        <f t="shared" ca="1" si="50"/>
        <v>SHIP REGION 3</v>
      </c>
    </row>
    <row r="321" spans="1:16" x14ac:dyDescent="0.35">
      <c r="A321" s="9">
        <f t="shared" si="54"/>
        <v>315</v>
      </c>
      <c r="B321" s="6">
        <f t="shared" si="54"/>
        <v>315</v>
      </c>
      <c r="C321" s="7" t="str">
        <f t="shared" ca="1" si="44"/>
        <v>CUSTID 195</v>
      </c>
      <c r="D321" s="7" t="str">
        <f ca="1">CONCATENATE(D$6," ",SUMIF('CUST AND PROD REFS'!$C$7:$C$206,'DATA GENERATOR'!$C321,'CUST AND PROD REFS'!D$7:D$206))</f>
        <v>CUSTTYPE 2</v>
      </c>
      <c r="E321" s="7" t="str">
        <f ca="1">CONCATENATE(E$6," ",SUMIF('CUST AND PROD REFS'!$C$7:$C$206,'DATA GENERATOR'!$C321,'CUST AND PROD REFS'!E$7:E$206))</f>
        <v>CUSTIND 3</v>
      </c>
      <c r="F321" s="7" t="str">
        <f ca="1">CONCATENATE(F$6," ",SUMIF('CUST AND PROD REFS'!$C$7:$C$206,'DATA GENERATOR'!$C321,'CUST AND PROD REFS'!F$7:F$206))</f>
        <v>REGION 3</v>
      </c>
      <c r="G321" s="6" t="str">
        <f t="shared" ca="1" si="45"/>
        <v>SALESMAN 3</v>
      </c>
      <c r="H321" s="6" t="str">
        <f t="shared" ca="1" si="46"/>
        <v>PRODID 7</v>
      </c>
      <c r="I321" s="6" t="str">
        <f ca="1">CONCATENATE(I$6," ",SUMIF('CUST AND PROD REFS'!$H$7:$H$26,'DATA GENERATOR'!$H321,'CUST AND PROD REFS'!I$7:I$26))</f>
        <v>PRODTYPE 4</v>
      </c>
      <c r="J321" s="6" t="str">
        <f ca="1">CONCATENATE(J$6," ",SUMIF('CUST AND PROD REFS'!$H$7:$H$26,'DATA GENERATOR'!$H321,'CUST AND PROD REFS'!J$7:J$26))</f>
        <v>PRODMKT 2</v>
      </c>
      <c r="K321" s="6">
        <f ca="1">SUMIF('CUST AND PROD REFS'!$H$7:$H$26,'DATA GENERATOR'!$H321,'CUST AND PROD REFS'!K$7:K$26)</f>
        <v>19973</v>
      </c>
      <c r="L321" s="6">
        <f ca="1">SUMIF('CUST AND PROD REFS'!$H$7:$H$26,'DATA GENERATOR'!$H321,'CUST AND PROD REFS'!L$7:L$26)</f>
        <v>10985.15</v>
      </c>
      <c r="M321" s="7">
        <f t="shared" ca="1" si="47"/>
        <v>9</v>
      </c>
      <c r="N321" s="23">
        <f t="shared" ca="1" si="48"/>
        <v>18774.62</v>
      </c>
      <c r="O321" s="8">
        <f t="shared" ca="1" si="49"/>
        <v>168971.58</v>
      </c>
      <c r="P321" s="40" t="str">
        <f t="shared" ca="1" si="50"/>
        <v>SHIP REGION 4</v>
      </c>
    </row>
    <row r="322" spans="1:16" x14ac:dyDescent="0.35">
      <c r="A322" s="9">
        <f t="shared" si="54"/>
        <v>316</v>
      </c>
      <c r="B322" s="6">
        <f t="shared" si="54"/>
        <v>316</v>
      </c>
      <c r="C322" s="7" t="str">
        <f t="shared" ca="1" si="44"/>
        <v>CUSTID 98</v>
      </c>
      <c r="D322" s="7" t="str">
        <f ca="1">CONCATENATE(D$6," ",SUMIF('CUST AND PROD REFS'!$C$7:$C$206,'DATA GENERATOR'!$C322,'CUST AND PROD REFS'!D$7:D$206))</f>
        <v>CUSTTYPE 5</v>
      </c>
      <c r="E322" s="7" t="str">
        <f ca="1">CONCATENATE(E$6," ",SUMIF('CUST AND PROD REFS'!$C$7:$C$206,'DATA GENERATOR'!$C322,'CUST AND PROD REFS'!E$7:E$206))</f>
        <v>CUSTIND 2</v>
      </c>
      <c r="F322" s="7" t="str">
        <f ca="1">CONCATENATE(F$6," ",SUMIF('CUST AND PROD REFS'!$C$7:$C$206,'DATA GENERATOR'!$C322,'CUST AND PROD REFS'!F$7:F$206))</f>
        <v>REGION 8</v>
      </c>
      <c r="G322" s="6" t="str">
        <f t="shared" ca="1" si="45"/>
        <v>SALESMAN 4</v>
      </c>
      <c r="H322" s="6" t="str">
        <f t="shared" ca="1" si="46"/>
        <v>PRODID 1</v>
      </c>
      <c r="I322" s="6" t="str">
        <f ca="1">CONCATENATE(I$6," ",SUMIF('CUST AND PROD REFS'!$H$7:$H$26,'DATA GENERATOR'!$H322,'CUST AND PROD REFS'!I$7:I$26))</f>
        <v>PRODTYPE 2</v>
      </c>
      <c r="J322" s="6" t="str">
        <f ca="1">CONCATENATE(J$6," ",SUMIF('CUST AND PROD REFS'!$H$7:$H$26,'DATA GENERATOR'!$H322,'CUST AND PROD REFS'!J$7:J$26))</f>
        <v>PRODMKT 7</v>
      </c>
      <c r="K322" s="6">
        <f ca="1">SUMIF('CUST AND PROD REFS'!$H$7:$H$26,'DATA GENERATOR'!$H322,'CUST AND PROD REFS'!K$7:K$26)</f>
        <v>1355</v>
      </c>
      <c r="L322" s="6">
        <f ca="1">SUMIF('CUST AND PROD REFS'!$H$7:$H$26,'DATA GENERATOR'!$H322,'CUST AND PROD REFS'!L$7:L$26)</f>
        <v>840.1</v>
      </c>
      <c r="M322" s="7">
        <f t="shared" ca="1" si="47"/>
        <v>5</v>
      </c>
      <c r="N322" s="23">
        <f t="shared" ca="1" si="48"/>
        <v>1327.8999999999999</v>
      </c>
      <c r="O322" s="8">
        <f t="shared" ca="1" si="49"/>
        <v>6639.4999999999991</v>
      </c>
      <c r="P322" s="40" t="str">
        <f t="shared" ca="1" si="50"/>
        <v>SHIP REGION 2</v>
      </c>
    </row>
    <row r="323" spans="1:16" x14ac:dyDescent="0.35">
      <c r="A323" s="9">
        <f t="shared" si="54"/>
        <v>317</v>
      </c>
      <c r="B323" s="6">
        <f t="shared" si="54"/>
        <v>317</v>
      </c>
      <c r="C323" s="7" t="str">
        <f t="shared" ca="1" si="44"/>
        <v>CUSTID 71</v>
      </c>
      <c r="D323" s="7" t="str">
        <f ca="1">CONCATENATE(D$6," ",SUMIF('CUST AND PROD REFS'!$C$7:$C$206,'DATA GENERATOR'!$C323,'CUST AND PROD REFS'!D$7:D$206))</f>
        <v>CUSTTYPE 2</v>
      </c>
      <c r="E323" s="7" t="str">
        <f ca="1">CONCATENATE(E$6," ",SUMIF('CUST AND PROD REFS'!$C$7:$C$206,'DATA GENERATOR'!$C323,'CUST AND PROD REFS'!E$7:E$206))</f>
        <v>CUSTIND 2</v>
      </c>
      <c r="F323" s="7" t="str">
        <f ca="1">CONCATENATE(F$6," ",SUMIF('CUST AND PROD REFS'!$C$7:$C$206,'DATA GENERATOR'!$C323,'CUST AND PROD REFS'!F$7:F$206))</f>
        <v>REGION 2</v>
      </c>
      <c r="G323" s="6" t="str">
        <f t="shared" ca="1" si="45"/>
        <v>SALESMAN 1</v>
      </c>
      <c r="H323" s="6" t="str">
        <f t="shared" ca="1" si="46"/>
        <v>PRODID 3</v>
      </c>
      <c r="I323" s="6" t="str">
        <f ca="1">CONCATENATE(I$6," ",SUMIF('CUST AND PROD REFS'!$H$7:$H$26,'DATA GENERATOR'!$H323,'CUST AND PROD REFS'!I$7:I$26))</f>
        <v>PRODTYPE 3</v>
      </c>
      <c r="J323" s="6" t="str">
        <f ca="1">CONCATENATE(J$6," ",SUMIF('CUST AND PROD REFS'!$H$7:$H$26,'DATA GENERATOR'!$H323,'CUST AND PROD REFS'!J$7:J$26))</f>
        <v>PRODMKT 6</v>
      </c>
      <c r="K323" s="6">
        <f ca="1">SUMIF('CUST AND PROD REFS'!$H$7:$H$26,'DATA GENERATOR'!$H323,'CUST AND PROD REFS'!K$7:K$26)</f>
        <v>18632</v>
      </c>
      <c r="L323" s="6">
        <f ca="1">SUMIF('CUST AND PROD REFS'!$H$7:$H$26,'DATA GENERATOR'!$H323,'CUST AND PROD REFS'!L$7:L$26)</f>
        <v>12110.8</v>
      </c>
      <c r="M323" s="7">
        <f t="shared" ca="1" si="47"/>
        <v>8</v>
      </c>
      <c r="N323" s="23">
        <f t="shared" ca="1" si="48"/>
        <v>17141.440000000002</v>
      </c>
      <c r="O323" s="8">
        <f t="shared" ca="1" si="49"/>
        <v>137131.52000000002</v>
      </c>
      <c r="P323" s="40" t="str">
        <f t="shared" ca="1" si="50"/>
        <v>SHIP REGION 5</v>
      </c>
    </row>
    <row r="324" spans="1:16" x14ac:dyDescent="0.35">
      <c r="A324" s="9">
        <f t="shared" si="54"/>
        <v>318</v>
      </c>
      <c r="B324" s="6">
        <f t="shared" si="54"/>
        <v>318</v>
      </c>
      <c r="C324" s="7" t="str">
        <f t="shared" ca="1" si="44"/>
        <v>CUSTID 169</v>
      </c>
      <c r="D324" s="7" t="str">
        <f ca="1">CONCATENATE(D$6," ",SUMIF('CUST AND PROD REFS'!$C$7:$C$206,'DATA GENERATOR'!$C324,'CUST AND PROD REFS'!D$7:D$206))</f>
        <v>CUSTTYPE 5</v>
      </c>
      <c r="E324" s="7" t="str">
        <f ca="1">CONCATENATE(E$6," ",SUMIF('CUST AND PROD REFS'!$C$7:$C$206,'DATA GENERATOR'!$C324,'CUST AND PROD REFS'!E$7:E$206))</f>
        <v>CUSTIND 1</v>
      </c>
      <c r="F324" s="7" t="str">
        <f ca="1">CONCATENATE(F$6," ",SUMIF('CUST AND PROD REFS'!$C$7:$C$206,'DATA GENERATOR'!$C324,'CUST AND PROD REFS'!F$7:F$206))</f>
        <v>REGION 6</v>
      </c>
      <c r="G324" s="6" t="str">
        <f t="shared" ca="1" si="45"/>
        <v>SALESMAN 1</v>
      </c>
      <c r="H324" s="6" t="str">
        <f t="shared" ca="1" si="46"/>
        <v>PRODID 7</v>
      </c>
      <c r="I324" s="6" t="str">
        <f ca="1">CONCATENATE(I$6," ",SUMIF('CUST AND PROD REFS'!$H$7:$H$26,'DATA GENERATOR'!$H324,'CUST AND PROD REFS'!I$7:I$26))</f>
        <v>PRODTYPE 4</v>
      </c>
      <c r="J324" s="6" t="str">
        <f ca="1">CONCATENATE(J$6," ",SUMIF('CUST AND PROD REFS'!$H$7:$H$26,'DATA GENERATOR'!$H324,'CUST AND PROD REFS'!J$7:J$26))</f>
        <v>PRODMKT 2</v>
      </c>
      <c r="K324" s="6">
        <f ca="1">SUMIF('CUST AND PROD REFS'!$H$7:$H$26,'DATA GENERATOR'!$H324,'CUST AND PROD REFS'!K$7:K$26)</f>
        <v>19973</v>
      </c>
      <c r="L324" s="6">
        <f ca="1">SUMIF('CUST AND PROD REFS'!$H$7:$H$26,'DATA GENERATOR'!$H324,'CUST AND PROD REFS'!L$7:L$26)</f>
        <v>10985.15</v>
      </c>
      <c r="M324" s="7">
        <f t="shared" ca="1" si="47"/>
        <v>9</v>
      </c>
      <c r="N324" s="23">
        <f t="shared" ca="1" si="48"/>
        <v>16977.05</v>
      </c>
      <c r="O324" s="8">
        <f t="shared" ca="1" si="49"/>
        <v>152793.44999999998</v>
      </c>
      <c r="P324" s="40" t="str">
        <f t="shared" ca="1" si="50"/>
        <v>SHIP REGION 8</v>
      </c>
    </row>
    <row r="325" spans="1:16" x14ac:dyDescent="0.35">
      <c r="A325" s="9">
        <f t="shared" si="54"/>
        <v>319</v>
      </c>
      <c r="B325" s="6">
        <f t="shared" si="54"/>
        <v>319</v>
      </c>
      <c r="C325" s="7" t="str">
        <f t="shared" ca="1" si="44"/>
        <v>CUSTID 164</v>
      </c>
      <c r="D325" s="7" t="str">
        <f ca="1">CONCATENATE(D$6," ",SUMIF('CUST AND PROD REFS'!$C$7:$C$206,'DATA GENERATOR'!$C325,'CUST AND PROD REFS'!D$7:D$206))</f>
        <v>CUSTTYPE 3</v>
      </c>
      <c r="E325" s="7" t="str">
        <f ca="1">CONCATENATE(E$6," ",SUMIF('CUST AND PROD REFS'!$C$7:$C$206,'DATA GENERATOR'!$C325,'CUST AND PROD REFS'!E$7:E$206))</f>
        <v>CUSTIND 1</v>
      </c>
      <c r="F325" s="7" t="str">
        <f ca="1">CONCATENATE(F$6," ",SUMIF('CUST AND PROD REFS'!$C$7:$C$206,'DATA GENERATOR'!$C325,'CUST AND PROD REFS'!F$7:F$206))</f>
        <v>REGION 5</v>
      </c>
      <c r="G325" s="6" t="str">
        <f t="shared" ca="1" si="45"/>
        <v>SALESMAN 3</v>
      </c>
      <c r="H325" s="6" t="str">
        <f t="shared" ca="1" si="46"/>
        <v>PRODID 10</v>
      </c>
      <c r="I325" s="6" t="str">
        <f ca="1">CONCATENATE(I$6," ",SUMIF('CUST AND PROD REFS'!$H$7:$H$26,'DATA GENERATOR'!$H325,'CUST AND PROD REFS'!I$7:I$26))</f>
        <v>PRODTYPE 3</v>
      </c>
      <c r="J325" s="6" t="str">
        <f ca="1">CONCATENATE(J$6," ",SUMIF('CUST AND PROD REFS'!$H$7:$H$26,'DATA GENERATOR'!$H325,'CUST AND PROD REFS'!J$7:J$26))</f>
        <v>PRODMKT 3</v>
      </c>
      <c r="K325" s="6">
        <f ca="1">SUMIF('CUST AND PROD REFS'!$H$7:$H$26,'DATA GENERATOR'!$H325,'CUST AND PROD REFS'!K$7:K$26)</f>
        <v>21715</v>
      </c>
      <c r="L325" s="6">
        <f ca="1">SUMIF('CUST AND PROD REFS'!$H$7:$H$26,'DATA GENERATOR'!$H325,'CUST AND PROD REFS'!L$7:L$26)</f>
        <v>14549.05</v>
      </c>
      <c r="M325" s="7">
        <f t="shared" ca="1" si="47"/>
        <v>7</v>
      </c>
      <c r="N325" s="23">
        <f t="shared" ca="1" si="48"/>
        <v>21497.85</v>
      </c>
      <c r="O325" s="8">
        <f t="shared" ca="1" si="49"/>
        <v>150484.94999999998</v>
      </c>
      <c r="P325" s="40" t="str">
        <f t="shared" ca="1" si="50"/>
        <v>SHIP REGION 7</v>
      </c>
    </row>
    <row r="326" spans="1:16" x14ac:dyDescent="0.35">
      <c r="A326" s="9">
        <f t="shared" si="54"/>
        <v>320</v>
      </c>
      <c r="B326" s="6">
        <f t="shared" si="54"/>
        <v>320</v>
      </c>
      <c r="C326" s="7" t="str">
        <f t="shared" ca="1" si="44"/>
        <v>CUSTID 132</v>
      </c>
      <c r="D326" s="7" t="str">
        <f ca="1">CONCATENATE(D$6," ",SUMIF('CUST AND PROD REFS'!$C$7:$C$206,'DATA GENERATOR'!$C326,'CUST AND PROD REFS'!D$7:D$206))</f>
        <v>CUSTTYPE 4</v>
      </c>
      <c r="E326" s="7" t="str">
        <f ca="1">CONCATENATE(E$6," ",SUMIF('CUST AND PROD REFS'!$C$7:$C$206,'DATA GENERATOR'!$C326,'CUST AND PROD REFS'!E$7:E$206))</f>
        <v>CUSTIND 1</v>
      </c>
      <c r="F326" s="7" t="str">
        <f ca="1">CONCATENATE(F$6," ",SUMIF('CUST AND PROD REFS'!$C$7:$C$206,'DATA GENERATOR'!$C326,'CUST AND PROD REFS'!F$7:F$206))</f>
        <v>REGION 1</v>
      </c>
      <c r="G326" s="6" t="str">
        <f t="shared" ca="1" si="45"/>
        <v>SALESMAN 2</v>
      </c>
      <c r="H326" s="6" t="str">
        <f t="shared" ca="1" si="46"/>
        <v>PRODID 6</v>
      </c>
      <c r="I326" s="6" t="str">
        <f ca="1">CONCATENATE(I$6," ",SUMIF('CUST AND PROD REFS'!$H$7:$H$26,'DATA GENERATOR'!$H326,'CUST AND PROD REFS'!I$7:I$26))</f>
        <v>PRODTYPE 1</v>
      </c>
      <c r="J326" s="6" t="str">
        <f ca="1">CONCATENATE(J$6," ",SUMIF('CUST AND PROD REFS'!$H$7:$H$26,'DATA GENERATOR'!$H326,'CUST AND PROD REFS'!J$7:J$26))</f>
        <v>PRODMKT 3</v>
      </c>
      <c r="K326" s="6">
        <f ca="1">SUMIF('CUST AND PROD REFS'!$H$7:$H$26,'DATA GENERATOR'!$H326,'CUST AND PROD REFS'!K$7:K$26)</f>
        <v>13657</v>
      </c>
      <c r="L326" s="6">
        <f ca="1">SUMIF('CUST AND PROD REFS'!$H$7:$H$26,'DATA GENERATOR'!$H326,'CUST AND PROD REFS'!L$7:L$26)</f>
        <v>9150.19</v>
      </c>
      <c r="M326" s="7">
        <f t="shared" ca="1" si="47"/>
        <v>6</v>
      </c>
      <c r="N326" s="23">
        <f t="shared" ca="1" si="48"/>
        <v>11608.449999999999</v>
      </c>
      <c r="O326" s="8">
        <f t="shared" ca="1" si="49"/>
        <v>69650.7</v>
      </c>
      <c r="P326" s="40" t="str">
        <f t="shared" ca="1" si="50"/>
        <v>SHIP REGION 1</v>
      </c>
    </row>
    <row r="327" spans="1:16" x14ac:dyDescent="0.35">
      <c r="A327" s="9">
        <f t="shared" si="54"/>
        <v>321</v>
      </c>
      <c r="B327" s="6">
        <f t="shared" si="54"/>
        <v>321</v>
      </c>
      <c r="C327" s="7" t="str">
        <f t="shared" ca="1" si="44"/>
        <v>CUSTID 165</v>
      </c>
      <c r="D327" s="7" t="str">
        <f ca="1">CONCATENATE(D$6," ",SUMIF('CUST AND PROD REFS'!$C$7:$C$206,'DATA GENERATOR'!$C327,'CUST AND PROD REFS'!D$7:D$206))</f>
        <v>CUSTTYPE 5</v>
      </c>
      <c r="E327" s="7" t="str">
        <f ca="1">CONCATENATE(E$6," ",SUMIF('CUST AND PROD REFS'!$C$7:$C$206,'DATA GENERATOR'!$C327,'CUST AND PROD REFS'!E$7:E$206))</f>
        <v>CUSTIND 1</v>
      </c>
      <c r="F327" s="7" t="str">
        <f ca="1">CONCATENATE(F$6," ",SUMIF('CUST AND PROD REFS'!$C$7:$C$206,'DATA GENERATOR'!$C327,'CUST AND PROD REFS'!F$7:F$206))</f>
        <v>REGION 4</v>
      </c>
      <c r="G327" s="6" t="str">
        <f t="shared" ca="1" si="45"/>
        <v>SALESMAN 3</v>
      </c>
      <c r="H327" s="6" t="str">
        <f t="shared" ca="1" si="46"/>
        <v>PRODID 18</v>
      </c>
      <c r="I327" s="6" t="str">
        <f ca="1">CONCATENATE(I$6," ",SUMIF('CUST AND PROD REFS'!$H$7:$H$26,'DATA GENERATOR'!$H327,'CUST AND PROD REFS'!I$7:I$26))</f>
        <v>PRODTYPE 1</v>
      </c>
      <c r="J327" s="6" t="str">
        <f ca="1">CONCATENATE(J$6," ",SUMIF('CUST AND PROD REFS'!$H$7:$H$26,'DATA GENERATOR'!$H327,'CUST AND PROD REFS'!J$7:J$26))</f>
        <v>PRODMKT 2</v>
      </c>
      <c r="K327" s="6">
        <f ca="1">SUMIF('CUST AND PROD REFS'!$H$7:$H$26,'DATA GENERATOR'!$H327,'CUST AND PROD REFS'!K$7:K$26)</f>
        <v>5325</v>
      </c>
      <c r="L327" s="6">
        <f ca="1">SUMIF('CUST AND PROD REFS'!$H$7:$H$26,'DATA GENERATOR'!$H327,'CUST AND PROD REFS'!L$7:L$26)</f>
        <v>3408</v>
      </c>
      <c r="M327" s="7">
        <f t="shared" ca="1" si="47"/>
        <v>4</v>
      </c>
      <c r="N327" s="23">
        <f t="shared" ca="1" si="48"/>
        <v>4526.25</v>
      </c>
      <c r="O327" s="8">
        <f t="shared" ca="1" si="49"/>
        <v>18105</v>
      </c>
      <c r="P327" s="40" t="str">
        <f t="shared" ca="1" si="50"/>
        <v>SHIP REGION 1</v>
      </c>
    </row>
    <row r="328" spans="1:16" x14ac:dyDescent="0.35">
      <c r="A328" s="9">
        <f t="shared" si="54"/>
        <v>322</v>
      </c>
      <c r="B328" s="6">
        <f t="shared" si="54"/>
        <v>322</v>
      </c>
      <c r="C328" s="7" t="str">
        <f t="shared" ref="C328:C391" ca="1" si="55">CONCATENATE(C$6," ",INT(RAND()*(C$3-C$2)+C$2))</f>
        <v>CUSTID 165</v>
      </c>
      <c r="D328" s="7" t="str">
        <f ca="1">CONCATENATE(D$6," ",SUMIF('CUST AND PROD REFS'!$C$7:$C$206,'DATA GENERATOR'!$C328,'CUST AND PROD REFS'!D$7:D$206))</f>
        <v>CUSTTYPE 5</v>
      </c>
      <c r="E328" s="7" t="str">
        <f ca="1">CONCATENATE(E$6," ",SUMIF('CUST AND PROD REFS'!$C$7:$C$206,'DATA GENERATOR'!$C328,'CUST AND PROD REFS'!E$7:E$206))</f>
        <v>CUSTIND 1</v>
      </c>
      <c r="F328" s="7" t="str">
        <f ca="1">CONCATENATE(F$6," ",SUMIF('CUST AND PROD REFS'!$C$7:$C$206,'DATA GENERATOR'!$C328,'CUST AND PROD REFS'!F$7:F$206))</f>
        <v>REGION 4</v>
      </c>
      <c r="G328" s="6" t="str">
        <f t="shared" ref="G328:G391" ca="1" si="56">CONCATENATE(G$6," ",INT(RAND()*(G$3-G$2)+G$2))</f>
        <v>SALESMAN 1</v>
      </c>
      <c r="H328" s="6" t="str">
        <f t="shared" ref="H328:H391" ca="1" si="57">CONCATENATE(H$6," ",INT(RAND()*(H$3+1-H$2)+H$2))</f>
        <v>PRODID 3</v>
      </c>
      <c r="I328" s="6" t="str">
        <f ca="1">CONCATENATE(I$6," ",SUMIF('CUST AND PROD REFS'!$H$7:$H$26,'DATA GENERATOR'!$H328,'CUST AND PROD REFS'!I$7:I$26))</f>
        <v>PRODTYPE 3</v>
      </c>
      <c r="J328" s="6" t="str">
        <f ca="1">CONCATENATE(J$6," ",SUMIF('CUST AND PROD REFS'!$H$7:$H$26,'DATA GENERATOR'!$H328,'CUST AND PROD REFS'!J$7:J$26))</f>
        <v>PRODMKT 6</v>
      </c>
      <c r="K328" s="6">
        <f ca="1">SUMIF('CUST AND PROD REFS'!$H$7:$H$26,'DATA GENERATOR'!$H328,'CUST AND PROD REFS'!K$7:K$26)</f>
        <v>18632</v>
      </c>
      <c r="L328" s="6">
        <f ca="1">SUMIF('CUST AND PROD REFS'!$H$7:$H$26,'DATA GENERATOR'!$H328,'CUST AND PROD REFS'!L$7:L$26)</f>
        <v>12110.8</v>
      </c>
      <c r="M328" s="7">
        <f t="shared" ref="M328:M391" ca="1" si="58">INT(RAND()*(M$3-M$2)+M$2)</f>
        <v>2</v>
      </c>
      <c r="N328" s="23">
        <f t="shared" ref="N328:N391" ca="1" si="59">K328*(1-(INT(RAND()*(N$3+1-N$2)+N$2)/100))</f>
        <v>16396.16</v>
      </c>
      <c r="O328" s="8">
        <f t="shared" ref="O328:O391" ca="1" si="60">M328*N328</f>
        <v>32792.32</v>
      </c>
      <c r="P328" s="40" t="str">
        <f t="shared" ref="P328:P391" ca="1" si="61">CONCATENATE(P$6," ",INT(RAND()*(P$3+1-P$2)+P$2))</f>
        <v>SHIP REGION 6</v>
      </c>
    </row>
    <row r="329" spans="1:16" x14ac:dyDescent="0.35">
      <c r="A329" s="9">
        <f t="shared" ref="A329:B344" si="62">A328+1</f>
        <v>323</v>
      </c>
      <c r="B329" s="6">
        <f t="shared" si="62"/>
        <v>323</v>
      </c>
      <c r="C329" s="7" t="str">
        <f t="shared" ca="1" si="55"/>
        <v>CUSTID 139</v>
      </c>
      <c r="D329" s="7" t="str">
        <f ca="1">CONCATENATE(D$6," ",SUMIF('CUST AND PROD REFS'!$C$7:$C$206,'DATA GENERATOR'!$C329,'CUST AND PROD REFS'!D$7:D$206))</f>
        <v>CUSTTYPE 2</v>
      </c>
      <c r="E329" s="7" t="str">
        <f ca="1">CONCATENATE(E$6," ",SUMIF('CUST AND PROD REFS'!$C$7:$C$206,'DATA GENERATOR'!$C329,'CUST AND PROD REFS'!E$7:E$206))</f>
        <v>CUSTIND 2</v>
      </c>
      <c r="F329" s="7" t="str">
        <f ca="1">CONCATENATE(F$6," ",SUMIF('CUST AND PROD REFS'!$C$7:$C$206,'DATA GENERATOR'!$C329,'CUST AND PROD REFS'!F$7:F$206))</f>
        <v>REGION 5</v>
      </c>
      <c r="G329" s="6" t="str">
        <f t="shared" ca="1" si="56"/>
        <v>SALESMAN 4</v>
      </c>
      <c r="H329" s="6" t="str">
        <f t="shared" ca="1" si="57"/>
        <v>PRODID 4</v>
      </c>
      <c r="I329" s="6" t="str">
        <f ca="1">CONCATENATE(I$6," ",SUMIF('CUST AND PROD REFS'!$H$7:$H$26,'DATA GENERATOR'!$H329,'CUST AND PROD REFS'!I$7:I$26))</f>
        <v>PRODTYPE 2</v>
      </c>
      <c r="J329" s="6" t="str">
        <f ca="1">CONCATENATE(J$6," ",SUMIF('CUST AND PROD REFS'!$H$7:$H$26,'DATA GENERATOR'!$H329,'CUST AND PROD REFS'!J$7:J$26))</f>
        <v>PRODMKT 4</v>
      </c>
      <c r="K329" s="6">
        <f ca="1">SUMIF('CUST AND PROD REFS'!$H$7:$H$26,'DATA GENERATOR'!$H329,'CUST AND PROD REFS'!K$7:K$26)</f>
        <v>6175</v>
      </c>
      <c r="L329" s="6">
        <f ca="1">SUMIF('CUST AND PROD REFS'!$H$7:$H$26,'DATA GENERATOR'!$H329,'CUST AND PROD REFS'!L$7:L$26)</f>
        <v>3828.5</v>
      </c>
      <c r="M329" s="7">
        <f t="shared" ca="1" si="58"/>
        <v>2</v>
      </c>
      <c r="N329" s="23">
        <f t="shared" ca="1" si="59"/>
        <v>6113.25</v>
      </c>
      <c r="O329" s="8">
        <f t="shared" ca="1" si="60"/>
        <v>12226.5</v>
      </c>
      <c r="P329" s="40" t="str">
        <f t="shared" ca="1" si="61"/>
        <v>SHIP REGION 1</v>
      </c>
    </row>
    <row r="330" spans="1:16" x14ac:dyDescent="0.35">
      <c r="A330" s="9">
        <f t="shared" si="62"/>
        <v>324</v>
      </c>
      <c r="B330" s="6">
        <f t="shared" si="62"/>
        <v>324</v>
      </c>
      <c r="C330" s="7" t="str">
        <f t="shared" ca="1" si="55"/>
        <v>CUSTID 68</v>
      </c>
      <c r="D330" s="7" t="str">
        <f ca="1">CONCATENATE(D$6," ",SUMIF('CUST AND PROD REFS'!$C$7:$C$206,'DATA GENERATOR'!$C330,'CUST AND PROD REFS'!D$7:D$206))</f>
        <v>CUSTTYPE 3</v>
      </c>
      <c r="E330" s="7" t="str">
        <f ca="1">CONCATENATE(E$6," ",SUMIF('CUST AND PROD REFS'!$C$7:$C$206,'DATA GENERATOR'!$C330,'CUST AND PROD REFS'!E$7:E$206))</f>
        <v>CUSTIND 2</v>
      </c>
      <c r="F330" s="7" t="str">
        <f ca="1">CONCATENATE(F$6," ",SUMIF('CUST AND PROD REFS'!$C$7:$C$206,'DATA GENERATOR'!$C330,'CUST AND PROD REFS'!F$7:F$206))</f>
        <v>REGION 7</v>
      </c>
      <c r="G330" s="6" t="str">
        <f t="shared" ca="1" si="56"/>
        <v>SALESMAN 4</v>
      </c>
      <c r="H330" s="6" t="str">
        <f t="shared" ca="1" si="57"/>
        <v>PRODID 18</v>
      </c>
      <c r="I330" s="6" t="str">
        <f ca="1">CONCATENATE(I$6," ",SUMIF('CUST AND PROD REFS'!$H$7:$H$26,'DATA GENERATOR'!$H330,'CUST AND PROD REFS'!I$7:I$26))</f>
        <v>PRODTYPE 1</v>
      </c>
      <c r="J330" s="6" t="str">
        <f ca="1">CONCATENATE(J$6," ",SUMIF('CUST AND PROD REFS'!$H$7:$H$26,'DATA GENERATOR'!$H330,'CUST AND PROD REFS'!J$7:J$26))</f>
        <v>PRODMKT 2</v>
      </c>
      <c r="K330" s="6">
        <f ca="1">SUMIF('CUST AND PROD REFS'!$H$7:$H$26,'DATA GENERATOR'!$H330,'CUST AND PROD REFS'!K$7:K$26)</f>
        <v>5325</v>
      </c>
      <c r="L330" s="6">
        <f ca="1">SUMIF('CUST AND PROD REFS'!$H$7:$H$26,'DATA GENERATOR'!$H330,'CUST AND PROD REFS'!L$7:L$26)</f>
        <v>3408</v>
      </c>
      <c r="M330" s="7">
        <f t="shared" ca="1" si="58"/>
        <v>9</v>
      </c>
      <c r="N330" s="23">
        <f t="shared" ca="1" si="59"/>
        <v>4845.75</v>
      </c>
      <c r="O330" s="8">
        <f t="shared" ca="1" si="60"/>
        <v>43611.75</v>
      </c>
      <c r="P330" s="40" t="str">
        <f t="shared" ca="1" si="61"/>
        <v>SHIP REGION 7</v>
      </c>
    </row>
    <row r="331" spans="1:16" x14ac:dyDescent="0.35">
      <c r="A331" s="9">
        <f t="shared" si="62"/>
        <v>325</v>
      </c>
      <c r="B331" s="6">
        <f t="shared" si="62"/>
        <v>325</v>
      </c>
      <c r="C331" s="7" t="str">
        <f t="shared" ca="1" si="55"/>
        <v>CUSTID 190</v>
      </c>
      <c r="D331" s="7" t="str">
        <f ca="1">CONCATENATE(D$6," ",SUMIF('CUST AND PROD REFS'!$C$7:$C$206,'DATA GENERATOR'!$C331,'CUST AND PROD REFS'!D$7:D$206))</f>
        <v>CUSTTYPE 4</v>
      </c>
      <c r="E331" s="7" t="str">
        <f ca="1">CONCATENATE(E$6," ",SUMIF('CUST AND PROD REFS'!$C$7:$C$206,'DATA GENERATOR'!$C331,'CUST AND PROD REFS'!E$7:E$206))</f>
        <v>CUSTIND 3</v>
      </c>
      <c r="F331" s="7" t="str">
        <f ca="1">CONCATENATE(F$6," ",SUMIF('CUST AND PROD REFS'!$C$7:$C$206,'DATA GENERATOR'!$C331,'CUST AND PROD REFS'!F$7:F$206))</f>
        <v>REGION 5</v>
      </c>
      <c r="G331" s="6" t="str">
        <f t="shared" ca="1" si="56"/>
        <v>SALESMAN 3</v>
      </c>
      <c r="H331" s="6" t="str">
        <f t="shared" ca="1" si="57"/>
        <v>PRODID 6</v>
      </c>
      <c r="I331" s="6" t="str">
        <f ca="1">CONCATENATE(I$6," ",SUMIF('CUST AND PROD REFS'!$H$7:$H$26,'DATA GENERATOR'!$H331,'CUST AND PROD REFS'!I$7:I$26))</f>
        <v>PRODTYPE 1</v>
      </c>
      <c r="J331" s="6" t="str">
        <f ca="1">CONCATENATE(J$6," ",SUMIF('CUST AND PROD REFS'!$H$7:$H$26,'DATA GENERATOR'!$H331,'CUST AND PROD REFS'!J$7:J$26))</f>
        <v>PRODMKT 3</v>
      </c>
      <c r="K331" s="6">
        <f ca="1">SUMIF('CUST AND PROD REFS'!$H$7:$H$26,'DATA GENERATOR'!$H331,'CUST AND PROD REFS'!K$7:K$26)</f>
        <v>13657</v>
      </c>
      <c r="L331" s="6">
        <f ca="1">SUMIF('CUST AND PROD REFS'!$H$7:$H$26,'DATA GENERATOR'!$H331,'CUST AND PROD REFS'!L$7:L$26)</f>
        <v>9150.19</v>
      </c>
      <c r="M331" s="7">
        <f t="shared" ca="1" si="58"/>
        <v>8</v>
      </c>
      <c r="N331" s="23">
        <f t="shared" ca="1" si="59"/>
        <v>12018.16</v>
      </c>
      <c r="O331" s="8">
        <f t="shared" ca="1" si="60"/>
        <v>96145.279999999999</v>
      </c>
      <c r="P331" s="40" t="str">
        <f t="shared" ca="1" si="61"/>
        <v>SHIP REGION 7</v>
      </c>
    </row>
    <row r="332" spans="1:16" x14ac:dyDescent="0.35">
      <c r="A332" s="9">
        <f t="shared" si="62"/>
        <v>326</v>
      </c>
      <c r="B332" s="6">
        <f t="shared" si="62"/>
        <v>326</v>
      </c>
      <c r="C332" s="7" t="str">
        <f t="shared" ca="1" si="55"/>
        <v>CUSTID 91</v>
      </c>
      <c r="D332" s="7" t="str">
        <f ca="1">CONCATENATE(D$6," ",SUMIF('CUST AND PROD REFS'!$C$7:$C$206,'DATA GENERATOR'!$C332,'CUST AND PROD REFS'!D$7:D$206))</f>
        <v>CUSTTYPE 1</v>
      </c>
      <c r="E332" s="7" t="str">
        <f ca="1">CONCATENATE(E$6," ",SUMIF('CUST AND PROD REFS'!$C$7:$C$206,'DATA GENERATOR'!$C332,'CUST AND PROD REFS'!E$7:E$206))</f>
        <v>CUSTIND 3</v>
      </c>
      <c r="F332" s="7" t="str">
        <f ca="1">CONCATENATE(F$6," ",SUMIF('CUST AND PROD REFS'!$C$7:$C$206,'DATA GENERATOR'!$C332,'CUST AND PROD REFS'!F$7:F$206))</f>
        <v>REGION 4</v>
      </c>
      <c r="G332" s="6" t="str">
        <f t="shared" ca="1" si="56"/>
        <v>SALESMAN 1</v>
      </c>
      <c r="H332" s="6" t="str">
        <f t="shared" ca="1" si="57"/>
        <v>PRODID 14</v>
      </c>
      <c r="I332" s="6" t="str">
        <f ca="1">CONCATENATE(I$6," ",SUMIF('CUST AND PROD REFS'!$H$7:$H$26,'DATA GENERATOR'!$H332,'CUST AND PROD REFS'!I$7:I$26))</f>
        <v>PRODTYPE 2</v>
      </c>
      <c r="J332" s="6" t="str">
        <f ca="1">CONCATENATE(J$6," ",SUMIF('CUST AND PROD REFS'!$H$7:$H$26,'DATA GENERATOR'!$H332,'CUST AND PROD REFS'!J$7:J$26))</f>
        <v>PRODMKT 7</v>
      </c>
      <c r="K332" s="6">
        <f ca="1">SUMIF('CUST AND PROD REFS'!$H$7:$H$26,'DATA GENERATOR'!$H332,'CUST AND PROD REFS'!K$7:K$26)</f>
        <v>20943</v>
      </c>
      <c r="L332" s="6">
        <f ca="1">SUMIF('CUST AND PROD REFS'!$H$7:$H$26,'DATA GENERATOR'!$H332,'CUST AND PROD REFS'!L$7:L$26)</f>
        <v>12984.66</v>
      </c>
      <c r="M332" s="7">
        <f t="shared" ca="1" si="58"/>
        <v>7</v>
      </c>
      <c r="N332" s="23">
        <f t="shared" ca="1" si="59"/>
        <v>17801.55</v>
      </c>
      <c r="O332" s="8">
        <f t="shared" ca="1" si="60"/>
        <v>124610.84999999999</v>
      </c>
      <c r="P332" s="40" t="str">
        <f t="shared" ca="1" si="61"/>
        <v>SHIP REGION 8</v>
      </c>
    </row>
    <row r="333" spans="1:16" x14ac:dyDescent="0.35">
      <c r="A333" s="9">
        <f t="shared" si="62"/>
        <v>327</v>
      </c>
      <c r="B333" s="6">
        <f t="shared" si="62"/>
        <v>327</v>
      </c>
      <c r="C333" s="7" t="str">
        <f t="shared" ca="1" si="55"/>
        <v>CUSTID 182</v>
      </c>
      <c r="D333" s="7" t="str">
        <f ca="1">CONCATENATE(D$6," ",SUMIF('CUST AND PROD REFS'!$C$7:$C$206,'DATA GENERATOR'!$C333,'CUST AND PROD REFS'!D$7:D$206))</f>
        <v>CUSTTYPE 3</v>
      </c>
      <c r="E333" s="7" t="str">
        <f ca="1">CONCATENATE(E$6," ",SUMIF('CUST AND PROD REFS'!$C$7:$C$206,'DATA GENERATOR'!$C333,'CUST AND PROD REFS'!E$7:E$206))</f>
        <v>CUSTIND 3</v>
      </c>
      <c r="F333" s="7" t="str">
        <f ca="1">CONCATENATE(F$6," ",SUMIF('CUST AND PROD REFS'!$C$7:$C$206,'DATA GENERATOR'!$C333,'CUST AND PROD REFS'!F$7:F$206))</f>
        <v>REGION 2</v>
      </c>
      <c r="G333" s="6" t="str">
        <f t="shared" ca="1" si="56"/>
        <v>SALESMAN 1</v>
      </c>
      <c r="H333" s="6" t="str">
        <f t="shared" ca="1" si="57"/>
        <v>PRODID 6</v>
      </c>
      <c r="I333" s="6" t="str">
        <f ca="1">CONCATENATE(I$6," ",SUMIF('CUST AND PROD REFS'!$H$7:$H$26,'DATA GENERATOR'!$H333,'CUST AND PROD REFS'!I$7:I$26))</f>
        <v>PRODTYPE 1</v>
      </c>
      <c r="J333" s="6" t="str">
        <f ca="1">CONCATENATE(J$6," ",SUMIF('CUST AND PROD REFS'!$H$7:$H$26,'DATA GENERATOR'!$H333,'CUST AND PROD REFS'!J$7:J$26))</f>
        <v>PRODMKT 3</v>
      </c>
      <c r="K333" s="6">
        <f ca="1">SUMIF('CUST AND PROD REFS'!$H$7:$H$26,'DATA GENERATOR'!$H333,'CUST AND PROD REFS'!K$7:K$26)</f>
        <v>13657</v>
      </c>
      <c r="L333" s="6">
        <f ca="1">SUMIF('CUST AND PROD REFS'!$H$7:$H$26,'DATA GENERATOR'!$H333,'CUST AND PROD REFS'!L$7:L$26)</f>
        <v>9150.19</v>
      </c>
      <c r="M333" s="7">
        <f t="shared" ca="1" si="58"/>
        <v>4</v>
      </c>
      <c r="N333" s="23">
        <f t="shared" ca="1" si="59"/>
        <v>11881.59</v>
      </c>
      <c r="O333" s="8">
        <f t="shared" ca="1" si="60"/>
        <v>47526.36</v>
      </c>
      <c r="P333" s="40" t="str">
        <f t="shared" ca="1" si="61"/>
        <v>SHIP REGION 6</v>
      </c>
    </row>
    <row r="334" spans="1:16" x14ac:dyDescent="0.35">
      <c r="A334" s="9">
        <f t="shared" si="62"/>
        <v>328</v>
      </c>
      <c r="B334" s="6">
        <f t="shared" si="62"/>
        <v>328</v>
      </c>
      <c r="C334" s="7" t="str">
        <f t="shared" ca="1" si="55"/>
        <v>CUSTID 3</v>
      </c>
      <c r="D334" s="7" t="str">
        <f ca="1">CONCATENATE(D$6," ",SUMIF('CUST AND PROD REFS'!$C$7:$C$206,'DATA GENERATOR'!$C334,'CUST AND PROD REFS'!D$7:D$206))</f>
        <v>CUSTTYPE 2</v>
      </c>
      <c r="E334" s="7" t="str">
        <f ca="1">CONCATENATE(E$6," ",SUMIF('CUST AND PROD REFS'!$C$7:$C$206,'DATA GENERATOR'!$C334,'CUST AND PROD REFS'!E$7:E$206))</f>
        <v>CUSTIND 2</v>
      </c>
      <c r="F334" s="7" t="str">
        <f ca="1">CONCATENATE(F$6," ",SUMIF('CUST AND PROD REFS'!$C$7:$C$206,'DATA GENERATOR'!$C334,'CUST AND PROD REFS'!F$7:F$206))</f>
        <v>REGION 2</v>
      </c>
      <c r="G334" s="6" t="str">
        <f t="shared" ca="1" si="56"/>
        <v>SALESMAN 3</v>
      </c>
      <c r="H334" s="6" t="str">
        <f t="shared" ca="1" si="57"/>
        <v>PRODID 19</v>
      </c>
      <c r="I334" s="6" t="str">
        <f ca="1">CONCATENATE(I$6," ",SUMIF('CUST AND PROD REFS'!$H$7:$H$26,'DATA GENERATOR'!$H334,'CUST AND PROD REFS'!I$7:I$26))</f>
        <v>PRODTYPE 2</v>
      </c>
      <c r="J334" s="6" t="str">
        <f ca="1">CONCATENATE(J$6," ",SUMIF('CUST AND PROD REFS'!$H$7:$H$26,'DATA GENERATOR'!$H334,'CUST AND PROD REFS'!J$7:J$26))</f>
        <v>PRODMKT 4</v>
      </c>
      <c r="K334" s="6">
        <f ca="1">SUMIF('CUST AND PROD REFS'!$H$7:$H$26,'DATA GENERATOR'!$H334,'CUST AND PROD REFS'!K$7:K$26)</f>
        <v>4862</v>
      </c>
      <c r="L334" s="6">
        <f ca="1">SUMIF('CUST AND PROD REFS'!$H$7:$H$26,'DATA GENERATOR'!$H334,'CUST AND PROD REFS'!L$7:L$26)</f>
        <v>3306.16</v>
      </c>
      <c r="M334" s="7">
        <f t="shared" ca="1" si="58"/>
        <v>5</v>
      </c>
      <c r="N334" s="23">
        <f t="shared" ca="1" si="59"/>
        <v>4424.42</v>
      </c>
      <c r="O334" s="8">
        <f t="shared" ca="1" si="60"/>
        <v>22122.1</v>
      </c>
      <c r="P334" s="40" t="str">
        <f t="shared" ca="1" si="61"/>
        <v>SHIP REGION 2</v>
      </c>
    </row>
    <row r="335" spans="1:16" x14ac:dyDescent="0.35">
      <c r="A335" s="9">
        <f t="shared" si="62"/>
        <v>329</v>
      </c>
      <c r="B335" s="6">
        <f t="shared" si="62"/>
        <v>329</v>
      </c>
      <c r="C335" s="7" t="str">
        <f t="shared" ca="1" si="55"/>
        <v>CUSTID 149</v>
      </c>
      <c r="D335" s="7" t="str">
        <f ca="1">CONCATENATE(D$6," ",SUMIF('CUST AND PROD REFS'!$C$7:$C$206,'DATA GENERATOR'!$C335,'CUST AND PROD REFS'!D$7:D$206))</f>
        <v>CUSTTYPE 2</v>
      </c>
      <c r="E335" s="7" t="str">
        <f ca="1">CONCATENATE(E$6," ",SUMIF('CUST AND PROD REFS'!$C$7:$C$206,'DATA GENERATOR'!$C335,'CUST AND PROD REFS'!E$7:E$206))</f>
        <v>CUSTIND 3</v>
      </c>
      <c r="F335" s="7" t="str">
        <f ca="1">CONCATENATE(F$6," ",SUMIF('CUST AND PROD REFS'!$C$7:$C$206,'DATA GENERATOR'!$C335,'CUST AND PROD REFS'!F$7:F$206))</f>
        <v>REGION 8</v>
      </c>
      <c r="G335" s="6" t="str">
        <f t="shared" ca="1" si="56"/>
        <v>SALESMAN 3</v>
      </c>
      <c r="H335" s="6" t="str">
        <f t="shared" ca="1" si="57"/>
        <v>PRODID 16</v>
      </c>
      <c r="I335" s="6" t="str">
        <f ca="1">CONCATENATE(I$6," ",SUMIF('CUST AND PROD REFS'!$H$7:$H$26,'DATA GENERATOR'!$H335,'CUST AND PROD REFS'!I$7:I$26))</f>
        <v>PRODTYPE 4</v>
      </c>
      <c r="J335" s="6" t="str">
        <f ca="1">CONCATENATE(J$6," ",SUMIF('CUST AND PROD REFS'!$H$7:$H$26,'DATA GENERATOR'!$H335,'CUST AND PROD REFS'!J$7:J$26))</f>
        <v>PRODMKT 6</v>
      </c>
      <c r="K335" s="6">
        <f ca="1">SUMIF('CUST AND PROD REFS'!$H$7:$H$26,'DATA GENERATOR'!$H335,'CUST AND PROD REFS'!K$7:K$26)</f>
        <v>13342</v>
      </c>
      <c r="L335" s="6">
        <f ca="1">SUMIF('CUST AND PROD REFS'!$H$7:$H$26,'DATA GENERATOR'!$H335,'CUST AND PROD REFS'!L$7:L$26)</f>
        <v>7738.36</v>
      </c>
      <c r="M335" s="7">
        <f t="shared" ca="1" si="58"/>
        <v>7</v>
      </c>
      <c r="N335" s="23">
        <f t="shared" ca="1" si="59"/>
        <v>12808.32</v>
      </c>
      <c r="O335" s="8">
        <f t="shared" ca="1" si="60"/>
        <v>89658.239999999991</v>
      </c>
      <c r="P335" s="40" t="str">
        <f t="shared" ca="1" si="61"/>
        <v>SHIP REGION 5</v>
      </c>
    </row>
    <row r="336" spans="1:16" x14ac:dyDescent="0.35">
      <c r="A336" s="9">
        <f t="shared" si="62"/>
        <v>330</v>
      </c>
      <c r="B336" s="6">
        <f t="shared" si="62"/>
        <v>330</v>
      </c>
      <c r="C336" s="7" t="str">
        <f t="shared" ca="1" si="55"/>
        <v>CUSTID 183</v>
      </c>
      <c r="D336" s="7" t="str">
        <f ca="1">CONCATENATE(D$6," ",SUMIF('CUST AND PROD REFS'!$C$7:$C$206,'DATA GENERATOR'!$C336,'CUST AND PROD REFS'!D$7:D$206))</f>
        <v>CUSTTYPE 2</v>
      </c>
      <c r="E336" s="7" t="str">
        <f ca="1">CONCATENATE(E$6," ",SUMIF('CUST AND PROD REFS'!$C$7:$C$206,'DATA GENERATOR'!$C336,'CUST AND PROD REFS'!E$7:E$206))</f>
        <v>CUSTIND 1</v>
      </c>
      <c r="F336" s="7" t="str">
        <f ca="1">CONCATENATE(F$6," ",SUMIF('CUST AND PROD REFS'!$C$7:$C$206,'DATA GENERATOR'!$C336,'CUST AND PROD REFS'!F$7:F$206))</f>
        <v>REGION 6</v>
      </c>
      <c r="G336" s="6" t="str">
        <f t="shared" ca="1" si="56"/>
        <v>SALESMAN 3</v>
      </c>
      <c r="H336" s="6" t="str">
        <f t="shared" ca="1" si="57"/>
        <v>PRODID 16</v>
      </c>
      <c r="I336" s="6" t="str">
        <f ca="1">CONCATENATE(I$6," ",SUMIF('CUST AND PROD REFS'!$H$7:$H$26,'DATA GENERATOR'!$H336,'CUST AND PROD REFS'!I$7:I$26))</f>
        <v>PRODTYPE 4</v>
      </c>
      <c r="J336" s="6" t="str">
        <f ca="1">CONCATENATE(J$6," ",SUMIF('CUST AND PROD REFS'!$H$7:$H$26,'DATA GENERATOR'!$H336,'CUST AND PROD REFS'!J$7:J$26))</f>
        <v>PRODMKT 6</v>
      </c>
      <c r="K336" s="6">
        <f ca="1">SUMIF('CUST AND PROD REFS'!$H$7:$H$26,'DATA GENERATOR'!$H336,'CUST AND PROD REFS'!K$7:K$26)</f>
        <v>13342</v>
      </c>
      <c r="L336" s="6">
        <f ca="1">SUMIF('CUST AND PROD REFS'!$H$7:$H$26,'DATA GENERATOR'!$H336,'CUST AND PROD REFS'!L$7:L$26)</f>
        <v>7738.36</v>
      </c>
      <c r="M336" s="7">
        <f t="shared" ca="1" si="58"/>
        <v>4</v>
      </c>
      <c r="N336" s="23">
        <f t="shared" ca="1" si="59"/>
        <v>11874.380000000001</v>
      </c>
      <c r="O336" s="8">
        <f t="shared" ca="1" si="60"/>
        <v>47497.520000000004</v>
      </c>
      <c r="P336" s="40" t="str">
        <f t="shared" ca="1" si="61"/>
        <v>SHIP REGION 8</v>
      </c>
    </row>
    <row r="337" spans="1:16" x14ac:dyDescent="0.35">
      <c r="A337" s="9">
        <f t="shared" si="62"/>
        <v>331</v>
      </c>
      <c r="B337" s="6">
        <f t="shared" si="62"/>
        <v>331</v>
      </c>
      <c r="C337" s="7" t="str">
        <f t="shared" ca="1" si="55"/>
        <v>CUSTID 133</v>
      </c>
      <c r="D337" s="7" t="str">
        <f ca="1">CONCATENATE(D$6," ",SUMIF('CUST AND PROD REFS'!$C$7:$C$206,'DATA GENERATOR'!$C337,'CUST AND PROD REFS'!D$7:D$206))</f>
        <v>CUSTTYPE 1</v>
      </c>
      <c r="E337" s="7" t="str">
        <f ca="1">CONCATENATE(E$6," ",SUMIF('CUST AND PROD REFS'!$C$7:$C$206,'DATA GENERATOR'!$C337,'CUST AND PROD REFS'!E$7:E$206))</f>
        <v>CUSTIND 5</v>
      </c>
      <c r="F337" s="7" t="str">
        <f ca="1">CONCATENATE(F$6," ",SUMIF('CUST AND PROD REFS'!$C$7:$C$206,'DATA GENERATOR'!$C337,'CUST AND PROD REFS'!F$7:F$206))</f>
        <v>REGION 8</v>
      </c>
      <c r="G337" s="6" t="str">
        <f t="shared" ca="1" si="56"/>
        <v>SALESMAN 4</v>
      </c>
      <c r="H337" s="6" t="str">
        <f t="shared" ca="1" si="57"/>
        <v>PRODID 11</v>
      </c>
      <c r="I337" s="6" t="str">
        <f ca="1">CONCATENATE(I$6," ",SUMIF('CUST AND PROD REFS'!$H$7:$H$26,'DATA GENERATOR'!$H337,'CUST AND PROD REFS'!I$7:I$26))</f>
        <v>PRODTYPE 1</v>
      </c>
      <c r="J337" s="6" t="str">
        <f ca="1">CONCATENATE(J$6," ",SUMIF('CUST AND PROD REFS'!$H$7:$H$26,'DATA GENERATOR'!$H337,'CUST AND PROD REFS'!J$7:J$26))</f>
        <v>PRODMKT 5</v>
      </c>
      <c r="K337" s="6">
        <f ca="1">SUMIF('CUST AND PROD REFS'!$H$7:$H$26,'DATA GENERATOR'!$H337,'CUST AND PROD REFS'!K$7:K$26)</f>
        <v>10318</v>
      </c>
      <c r="L337" s="6">
        <f ca="1">SUMIF('CUST AND PROD REFS'!$H$7:$H$26,'DATA GENERATOR'!$H337,'CUST AND PROD REFS'!L$7:L$26)</f>
        <v>6913.06</v>
      </c>
      <c r="M337" s="7">
        <f t="shared" ca="1" si="58"/>
        <v>3</v>
      </c>
      <c r="N337" s="23">
        <f t="shared" ca="1" si="59"/>
        <v>9079.84</v>
      </c>
      <c r="O337" s="8">
        <f t="shared" ca="1" si="60"/>
        <v>27239.52</v>
      </c>
      <c r="P337" s="40" t="str">
        <f t="shared" ca="1" si="61"/>
        <v>SHIP REGION 3</v>
      </c>
    </row>
    <row r="338" spans="1:16" x14ac:dyDescent="0.35">
      <c r="A338" s="9">
        <f t="shared" si="62"/>
        <v>332</v>
      </c>
      <c r="B338" s="6">
        <f t="shared" si="62"/>
        <v>332</v>
      </c>
      <c r="C338" s="7" t="str">
        <f t="shared" ca="1" si="55"/>
        <v>CUSTID 60</v>
      </c>
      <c r="D338" s="7" t="str">
        <f ca="1">CONCATENATE(D$6," ",SUMIF('CUST AND PROD REFS'!$C$7:$C$206,'DATA GENERATOR'!$C338,'CUST AND PROD REFS'!D$7:D$206))</f>
        <v>CUSTTYPE 1</v>
      </c>
      <c r="E338" s="7" t="str">
        <f ca="1">CONCATENATE(E$6," ",SUMIF('CUST AND PROD REFS'!$C$7:$C$206,'DATA GENERATOR'!$C338,'CUST AND PROD REFS'!E$7:E$206))</f>
        <v>CUSTIND 1</v>
      </c>
      <c r="F338" s="7" t="str">
        <f ca="1">CONCATENATE(F$6," ",SUMIF('CUST AND PROD REFS'!$C$7:$C$206,'DATA GENERATOR'!$C338,'CUST AND PROD REFS'!F$7:F$206))</f>
        <v>REGION 8</v>
      </c>
      <c r="G338" s="6" t="str">
        <f t="shared" ca="1" si="56"/>
        <v>SALESMAN 2</v>
      </c>
      <c r="H338" s="6" t="str">
        <f t="shared" ca="1" si="57"/>
        <v>PRODID 11</v>
      </c>
      <c r="I338" s="6" t="str">
        <f ca="1">CONCATENATE(I$6," ",SUMIF('CUST AND PROD REFS'!$H$7:$H$26,'DATA GENERATOR'!$H338,'CUST AND PROD REFS'!I$7:I$26))</f>
        <v>PRODTYPE 1</v>
      </c>
      <c r="J338" s="6" t="str">
        <f ca="1">CONCATENATE(J$6," ",SUMIF('CUST AND PROD REFS'!$H$7:$H$26,'DATA GENERATOR'!$H338,'CUST AND PROD REFS'!J$7:J$26))</f>
        <v>PRODMKT 5</v>
      </c>
      <c r="K338" s="6">
        <f ca="1">SUMIF('CUST AND PROD REFS'!$H$7:$H$26,'DATA GENERATOR'!$H338,'CUST AND PROD REFS'!K$7:K$26)</f>
        <v>10318</v>
      </c>
      <c r="L338" s="6">
        <f ca="1">SUMIF('CUST AND PROD REFS'!$H$7:$H$26,'DATA GENERATOR'!$H338,'CUST AND PROD REFS'!L$7:L$26)</f>
        <v>6913.06</v>
      </c>
      <c r="M338" s="7">
        <f t="shared" ca="1" si="58"/>
        <v>2</v>
      </c>
      <c r="N338" s="23">
        <f t="shared" ca="1" si="59"/>
        <v>10214.82</v>
      </c>
      <c r="O338" s="8">
        <f t="shared" ca="1" si="60"/>
        <v>20429.64</v>
      </c>
      <c r="P338" s="40" t="str">
        <f t="shared" ca="1" si="61"/>
        <v>SHIP REGION 8</v>
      </c>
    </row>
    <row r="339" spans="1:16" x14ac:dyDescent="0.35">
      <c r="A339" s="9">
        <f t="shared" si="62"/>
        <v>333</v>
      </c>
      <c r="B339" s="6">
        <f t="shared" si="62"/>
        <v>333</v>
      </c>
      <c r="C339" s="7" t="str">
        <f t="shared" ca="1" si="55"/>
        <v>CUSTID 150</v>
      </c>
      <c r="D339" s="7" t="str">
        <f ca="1">CONCATENATE(D$6," ",SUMIF('CUST AND PROD REFS'!$C$7:$C$206,'DATA GENERATOR'!$C339,'CUST AND PROD REFS'!D$7:D$206))</f>
        <v>CUSTTYPE 4</v>
      </c>
      <c r="E339" s="7" t="str">
        <f ca="1">CONCATENATE(E$6," ",SUMIF('CUST AND PROD REFS'!$C$7:$C$206,'DATA GENERATOR'!$C339,'CUST AND PROD REFS'!E$7:E$206))</f>
        <v>CUSTIND 5</v>
      </c>
      <c r="F339" s="7" t="str">
        <f ca="1">CONCATENATE(F$6," ",SUMIF('CUST AND PROD REFS'!$C$7:$C$206,'DATA GENERATOR'!$C339,'CUST AND PROD REFS'!F$7:F$206))</f>
        <v>REGION 8</v>
      </c>
      <c r="G339" s="6" t="str">
        <f t="shared" ca="1" si="56"/>
        <v>SALESMAN 3</v>
      </c>
      <c r="H339" s="6" t="str">
        <f t="shared" ca="1" si="57"/>
        <v>PRODID 7</v>
      </c>
      <c r="I339" s="6" t="str">
        <f ca="1">CONCATENATE(I$6," ",SUMIF('CUST AND PROD REFS'!$H$7:$H$26,'DATA GENERATOR'!$H339,'CUST AND PROD REFS'!I$7:I$26))</f>
        <v>PRODTYPE 4</v>
      </c>
      <c r="J339" s="6" t="str">
        <f ca="1">CONCATENATE(J$6," ",SUMIF('CUST AND PROD REFS'!$H$7:$H$26,'DATA GENERATOR'!$H339,'CUST AND PROD REFS'!J$7:J$26))</f>
        <v>PRODMKT 2</v>
      </c>
      <c r="K339" s="6">
        <f ca="1">SUMIF('CUST AND PROD REFS'!$H$7:$H$26,'DATA GENERATOR'!$H339,'CUST AND PROD REFS'!K$7:K$26)</f>
        <v>19973</v>
      </c>
      <c r="L339" s="6">
        <f ca="1">SUMIF('CUST AND PROD REFS'!$H$7:$H$26,'DATA GENERATOR'!$H339,'CUST AND PROD REFS'!L$7:L$26)</f>
        <v>10985.15</v>
      </c>
      <c r="M339" s="7">
        <f t="shared" ca="1" si="58"/>
        <v>6</v>
      </c>
      <c r="N339" s="23">
        <f t="shared" ca="1" si="59"/>
        <v>18774.62</v>
      </c>
      <c r="O339" s="8">
        <f t="shared" ca="1" si="60"/>
        <v>112647.72</v>
      </c>
      <c r="P339" s="40" t="str">
        <f t="shared" ca="1" si="61"/>
        <v>SHIP REGION 2</v>
      </c>
    </row>
    <row r="340" spans="1:16" x14ac:dyDescent="0.35">
      <c r="A340" s="9">
        <f t="shared" si="62"/>
        <v>334</v>
      </c>
      <c r="B340" s="6">
        <f t="shared" si="62"/>
        <v>334</v>
      </c>
      <c r="C340" s="7" t="str">
        <f t="shared" ca="1" si="55"/>
        <v>CUSTID 147</v>
      </c>
      <c r="D340" s="7" t="str">
        <f ca="1">CONCATENATE(D$6," ",SUMIF('CUST AND PROD REFS'!$C$7:$C$206,'DATA GENERATOR'!$C340,'CUST AND PROD REFS'!D$7:D$206))</f>
        <v>CUSTTYPE 1</v>
      </c>
      <c r="E340" s="7" t="str">
        <f ca="1">CONCATENATE(E$6," ",SUMIF('CUST AND PROD REFS'!$C$7:$C$206,'DATA GENERATOR'!$C340,'CUST AND PROD REFS'!E$7:E$206))</f>
        <v>CUSTIND 1</v>
      </c>
      <c r="F340" s="7" t="str">
        <f ca="1">CONCATENATE(F$6," ",SUMIF('CUST AND PROD REFS'!$C$7:$C$206,'DATA GENERATOR'!$C340,'CUST AND PROD REFS'!F$7:F$206))</f>
        <v>REGION 7</v>
      </c>
      <c r="G340" s="6" t="str">
        <f t="shared" ca="1" si="56"/>
        <v>SALESMAN 1</v>
      </c>
      <c r="H340" s="6" t="str">
        <f t="shared" ca="1" si="57"/>
        <v>PRODID 1</v>
      </c>
      <c r="I340" s="6" t="str">
        <f ca="1">CONCATENATE(I$6," ",SUMIF('CUST AND PROD REFS'!$H$7:$H$26,'DATA GENERATOR'!$H340,'CUST AND PROD REFS'!I$7:I$26))</f>
        <v>PRODTYPE 2</v>
      </c>
      <c r="J340" s="6" t="str">
        <f ca="1">CONCATENATE(J$6," ",SUMIF('CUST AND PROD REFS'!$H$7:$H$26,'DATA GENERATOR'!$H340,'CUST AND PROD REFS'!J$7:J$26))</f>
        <v>PRODMKT 7</v>
      </c>
      <c r="K340" s="6">
        <f ca="1">SUMIF('CUST AND PROD REFS'!$H$7:$H$26,'DATA GENERATOR'!$H340,'CUST AND PROD REFS'!K$7:K$26)</f>
        <v>1355</v>
      </c>
      <c r="L340" s="6">
        <f ca="1">SUMIF('CUST AND PROD REFS'!$H$7:$H$26,'DATA GENERATOR'!$H340,'CUST AND PROD REFS'!L$7:L$26)</f>
        <v>840.1</v>
      </c>
      <c r="M340" s="7">
        <f t="shared" ca="1" si="58"/>
        <v>9</v>
      </c>
      <c r="N340" s="23">
        <f t="shared" ca="1" si="59"/>
        <v>1205.95</v>
      </c>
      <c r="O340" s="8">
        <f t="shared" ca="1" si="60"/>
        <v>10853.550000000001</v>
      </c>
      <c r="P340" s="40" t="str">
        <f t="shared" ca="1" si="61"/>
        <v>SHIP REGION 4</v>
      </c>
    </row>
    <row r="341" spans="1:16" x14ac:dyDescent="0.35">
      <c r="A341" s="9">
        <f t="shared" si="62"/>
        <v>335</v>
      </c>
      <c r="B341" s="6">
        <f t="shared" si="62"/>
        <v>335</v>
      </c>
      <c r="C341" s="7" t="str">
        <f t="shared" ca="1" si="55"/>
        <v>CUSTID 132</v>
      </c>
      <c r="D341" s="7" t="str">
        <f ca="1">CONCATENATE(D$6," ",SUMIF('CUST AND PROD REFS'!$C$7:$C$206,'DATA GENERATOR'!$C341,'CUST AND PROD REFS'!D$7:D$206))</f>
        <v>CUSTTYPE 4</v>
      </c>
      <c r="E341" s="7" t="str">
        <f ca="1">CONCATENATE(E$6," ",SUMIF('CUST AND PROD REFS'!$C$7:$C$206,'DATA GENERATOR'!$C341,'CUST AND PROD REFS'!E$7:E$206))</f>
        <v>CUSTIND 1</v>
      </c>
      <c r="F341" s="7" t="str">
        <f ca="1">CONCATENATE(F$6," ",SUMIF('CUST AND PROD REFS'!$C$7:$C$206,'DATA GENERATOR'!$C341,'CUST AND PROD REFS'!F$7:F$206))</f>
        <v>REGION 1</v>
      </c>
      <c r="G341" s="6" t="str">
        <f t="shared" ca="1" si="56"/>
        <v>SALESMAN 2</v>
      </c>
      <c r="H341" s="6" t="str">
        <f t="shared" ca="1" si="57"/>
        <v>PRODID 20</v>
      </c>
      <c r="I341" s="6" t="str">
        <f ca="1">CONCATENATE(I$6," ",SUMIF('CUST AND PROD REFS'!$H$7:$H$26,'DATA GENERATOR'!$H341,'CUST AND PROD REFS'!I$7:I$26))</f>
        <v>PRODTYPE 4</v>
      </c>
      <c r="J341" s="6" t="str">
        <f ca="1">CONCATENATE(J$6," ",SUMIF('CUST AND PROD REFS'!$H$7:$H$26,'DATA GENERATOR'!$H341,'CUST AND PROD REFS'!J$7:J$26))</f>
        <v>PRODMKT 1</v>
      </c>
      <c r="K341" s="6">
        <f ca="1">SUMIF('CUST AND PROD REFS'!$H$7:$H$26,'DATA GENERATOR'!$H341,'CUST AND PROD REFS'!K$7:K$26)</f>
        <v>2665</v>
      </c>
      <c r="L341" s="6">
        <f ca="1">SUMIF('CUST AND PROD REFS'!$H$7:$H$26,'DATA GENERATOR'!$H341,'CUST AND PROD REFS'!L$7:L$26)</f>
        <v>1732.25</v>
      </c>
      <c r="M341" s="7">
        <f t="shared" ca="1" si="58"/>
        <v>1</v>
      </c>
      <c r="N341" s="23">
        <f t="shared" ca="1" si="59"/>
        <v>2371.85</v>
      </c>
      <c r="O341" s="8">
        <f t="shared" ca="1" si="60"/>
        <v>2371.85</v>
      </c>
      <c r="P341" s="40" t="str">
        <f t="shared" ca="1" si="61"/>
        <v>SHIP REGION 1</v>
      </c>
    </row>
    <row r="342" spans="1:16" x14ac:dyDescent="0.35">
      <c r="A342" s="9">
        <f t="shared" si="62"/>
        <v>336</v>
      </c>
      <c r="B342" s="6">
        <f t="shared" si="62"/>
        <v>336</v>
      </c>
      <c r="C342" s="7" t="str">
        <f t="shared" ca="1" si="55"/>
        <v>CUSTID 131</v>
      </c>
      <c r="D342" s="7" t="str">
        <f ca="1">CONCATENATE(D$6," ",SUMIF('CUST AND PROD REFS'!$C$7:$C$206,'DATA GENERATOR'!$C342,'CUST AND PROD REFS'!D$7:D$206))</f>
        <v>CUSTTYPE 4</v>
      </c>
      <c r="E342" s="7" t="str">
        <f ca="1">CONCATENATE(E$6," ",SUMIF('CUST AND PROD REFS'!$C$7:$C$206,'DATA GENERATOR'!$C342,'CUST AND PROD REFS'!E$7:E$206))</f>
        <v>CUSTIND 5</v>
      </c>
      <c r="F342" s="7" t="str">
        <f ca="1">CONCATENATE(F$6," ",SUMIF('CUST AND PROD REFS'!$C$7:$C$206,'DATA GENERATOR'!$C342,'CUST AND PROD REFS'!F$7:F$206))</f>
        <v>REGION 3</v>
      </c>
      <c r="G342" s="6" t="str">
        <f t="shared" ca="1" si="56"/>
        <v>SALESMAN 2</v>
      </c>
      <c r="H342" s="6" t="str">
        <f t="shared" ca="1" si="57"/>
        <v>PRODID 12</v>
      </c>
      <c r="I342" s="6" t="str">
        <f ca="1">CONCATENATE(I$6," ",SUMIF('CUST AND PROD REFS'!$H$7:$H$26,'DATA GENERATOR'!$H342,'CUST AND PROD REFS'!I$7:I$26))</f>
        <v>PRODTYPE 3</v>
      </c>
      <c r="J342" s="6" t="str">
        <f ca="1">CONCATENATE(J$6," ",SUMIF('CUST AND PROD REFS'!$H$7:$H$26,'DATA GENERATOR'!$H342,'CUST AND PROD REFS'!J$7:J$26))</f>
        <v>PRODMKT 2</v>
      </c>
      <c r="K342" s="6">
        <f ca="1">SUMIF('CUST AND PROD REFS'!$H$7:$H$26,'DATA GENERATOR'!$H342,'CUST AND PROD REFS'!K$7:K$26)</f>
        <v>17347</v>
      </c>
      <c r="L342" s="6">
        <f ca="1">SUMIF('CUST AND PROD REFS'!$H$7:$H$26,'DATA GENERATOR'!$H342,'CUST AND PROD REFS'!L$7:L$26)</f>
        <v>10928.61</v>
      </c>
      <c r="M342" s="7">
        <f t="shared" ca="1" si="58"/>
        <v>8</v>
      </c>
      <c r="N342" s="23">
        <f t="shared" ca="1" si="59"/>
        <v>14918.42</v>
      </c>
      <c r="O342" s="8">
        <f t="shared" ca="1" si="60"/>
        <v>119347.36</v>
      </c>
      <c r="P342" s="40" t="str">
        <f t="shared" ca="1" si="61"/>
        <v>SHIP REGION 3</v>
      </c>
    </row>
    <row r="343" spans="1:16" x14ac:dyDescent="0.35">
      <c r="A343" s="9">
        <f t="shared" si="62"/>
        <v>337</v>
      </c>
      <c r="B343" s="6">
        <f t="shared" si="62"/>
        <v>337</v>
      </c>
      <c r="C343" s="7" t="str">
        <f t="shared" ca="1" si="55"/>
        <v>CUSTID 75</v>
      </c>
      <c r="D343" s="7" t="str">
        <f ca="1">CONCATENATE(D$6," ",SUMIF('CUST AND PROD REFS'!$C$7:$C$206,'DATA GENERATOR'!$C343,'CUST AND PROD REFS'!D$7:D$206))</f>
        <v>CUSTTYPE 2</v>
      </c>
      <c r="E343" s="7" t="str">
        <f ca="1">CONCATENATE(E$6," ",SUMIF('CUST AND PROD REFS'!$C$7:$C$206,'DATA GENERATOR'!$C343,'CUST AND PROD REFS'!E$7:E$206))</f>
        <v>CUSTIND 5</v>
      </c>
      <c r="F343" s="7" t="str">
        <f ca="1">CONCATENATE(F$6," ",SUMIF('CUST AND PROD REFS'!$C$7:$C$206,'DATA GENERATOR'!$C343,'CUST AND PROD REFS'!F$7:F$206))</f>
        <v>REGION 7</v>
      </c>
      <c r="G343" s="6" t="str">
        <f t="shared" ca="1" si="56"/>
        <v>SALESMAN 4</v>
      </c>
      <c r="H343" s="6" t="str">
        <f t="shared" ca="1" si="57"/>
        <v>PRODID 20</v>
      </c>
      <c r="I343" s="6" t="str">
        <f ca="1">CONCATENATE(I$6," ",SUMIF('CUST AND PROD REFS'!$H$7:$H$26,'DATA GENERATOR'!$H343,'CUST AND PROD REFS'!I$7:I$26))</f>
        <v>PRODTYPE 4</v>
      </c>
      <c r="J343" s="6" t="str">
        <f ca="1">CONCATENATE(J$6," ",SUMIF('CUST AND PROD REFS'!$H$7:$H$26,'DATA GENERATOR'!$H343,'CUST AND PROD REFS'!J$7:J$26))</f>
        <v>PRODMKT 1</v>
      </c>
      <c r="K343" s="6">
        <f ca="1">SUMIF('CUST AND PROD REFS'!$H$7:$H$26,'DATA GENERATOR'!$H343,'CUST AND PROD REFS'!K$7:K$26)</f>
        <v>2665</v>
      </c>
      <c r="L343" s="6">
        <f ca="1">SUMIF('CUST AND PROD REFS'!$H$7:$H$26,'DATA GENERATOR'!$H343,'CUST AND PROD REFS'!L$7:L$26)</f>
        <v>1732.25</v>
      </c>
      <c r="M343" s="7">
        <f t="shared" ca="1" si="58"/>
        <v>7</v>
      </c>
      <c r="N343" s="23">
        <f t="shared" ca="1" si="59"/>
        <v>2425.15</v>
      </c>
      <c r="O343" s="8">
        <f t="shared" ca="1" si="60"/>
        <v>16976.05</v>
      </c>
      <c r="P343" s="40" t="str">
        <f t="shared" ca="1" si="61"/>
        <v>SHIP REGION 1</v>
      </c>
    </row>
    <row r="344" spans="1:16" x14ac:dyDescent="0.35">
      <c r="A344" s="9">
        <f t="shared" si="62"/>
        <v>338</v>
      </c>
      <c r="B344" s="6">
        <f t="shared" si="62"/>
        <v>338</v>
      </c>
      <c r="C344" s="7" t="str">
        <f t="shared" ca="1" si="55"/>
        <v>CUSTID 114</v>
      </c>
      <c r="D344" s="7" t="str">
        <f ca="1">CONCATENATE(D$6," ",SUMIF('CUST AND PROD REFS'!$C$7:$C$206,'DATA GENERATOR'!$C344,'CUST AND PROD REFS'!D$7:D$206))</f>
        <v>CUSTTYPE 1</v>
      </c>
      <c r="E344" s="7" t="str">
        <f ca="1">CONCATENATE(E$6," ",SUMIF('CUST AND PROD REFS'!$C$7:$C$206,'DATA GENERATOR'!$C344,'CUST AND PROD REFS'!E$7:E$206))</f>
        <v>CUSTIND 2</v>
      </c>
      <c r="F344" s="7" t="str">
        <f ca="1">CONCATENATE(F$6," ",SUMIF('CUST AND PROD REFS'!$C$7:$C$206,'DATA GENERATOR'!$C344,'CUST AND PROD REFS'!F$7:F$206))</f>
        <v>REGION 3</v>
      </c>
      <c r="G344" s="6" t="str">
        <f t="shared" ca="1" si="56"/>
        <v>SALESMAN 3</v>
      </c>
      <c r="H344" s="6" t="str">
        <f t="shared" ca="1" si="57"/>
        <v>PRODID 10</v>
      </c>
      <c r="I344" s="6" t="str">
        <f ca="1">CONCATENATE(I$6," ",SUMIF('CUST AND PROD REFS'!$H$7:$H$26,'DATA GENERATOR'!$H344,'CUST AND PROD REFS'!I$7:I$26))</f>
        <v>PRODTYPE 3</v>
      </c>
      <c r="J344" s="6" t="str">
        <f ca="1">CONCATENATE(J$6," ",SUMIF('CUST AND PROD REFS'!$H$7:$H$26,'DATA GENERATOR'!$H344,'CUST AND PROD REFS'!J$7:J$26))</f>
        <v>PRODMKT 3</v>
      </c>
      <c r="K344" s="6">
        <f ca="1">SUMIF('CUST AND PROD REFS'!$H$7:$H$26,'DATA GENERATOR'!$H344,'CUST AND PROD REFS'!K$7:K$26)</f>
        <v>21715</v>
      </c>
      <c r="L344" s="6">
        <f ca="1">SUMIF('CUST AND PROD REFS'!$H$7:$H$26,'DATA GENERATOR'!$H344,'CUST AND PROD REFS'!L$7:L$26)</f>
        <v>14549.05</v>
      </c>
      <c r="M344" s="7">
        <f t="shared" ca="1" si="58"/>
        <v>8</v>
      </c>
      <c r="N344" s="23">
        <f t="shared" ca="1" si="59"/>
        <v>19109.2</v>
      </c>
      <c r="O344" s="8">
        <f t="shared" ca="1" si="60"/>
        <v>152873.60000000001</v>
      </c>
      <c r="P344" s="40" t="str">
        <f t="shared" ca="1" si="61"/>
        <v>SHIP REGION 6</v>
      </c>
    </row>
    <row r="345" spans="1:16" x14ac:dyDescent="0.35">
      <c r="A345" s="9">
        <f t="shared" ref="A345:B360" si="63">A344+1</f>
        <v>339</v>
      </c>
      <c r="B345" s="6">
        <f t="shared" si="63"/>
        <v>339</v>
      </c>
      <c r="C345" s="7" t="str">
        <f t="shared" ca="1" si="55"/>
        <v>CUSTID 147</v>
      </c>
      <c r="D345" s="7" t="str">
        <f ca="1">CONCATENATE(D$6," ",SUMIF('CUST AND PROD REFS'!$C$7:$C$206,'DATA GENERATOR'!$C345,'CUST AND PROD REFS'!D$7:D$206))</f>
        <v>CUSTTYPE 1</v>
      </c>
      <c r="E345" s="7" t="str">
        <f ca="1">CONCATENATE(E$6," ",SUMIF('CUST AND PROD REFS'!$C$7:$C$206,'DATA GENERATOR'!$C345,'CUST AND PROD REFS'!E$7:E$206))</f>
        <v>CUSTIND 1</v>
      </c>
      <c r="F345" s="7" t="str">
        <f ca="1">CONCATENATE(F$6," ",SUMIF('CUST AND PROD REFS'!$C$7:$C$206,'DATA GENERATOR'!$C345,'CUST AND PROD REFS'!F$7:F$206))</f>
        <v>REGION 7</v>
      </c>
      <c r="G345" s="6" t="str">
        <f t="shared" ca="1" si="56"/>
        <v>SALESMAN 1</v>
      </c>
      <c r="H345" s="6" t="str">
        <f t="shared" ca="1" si="57"/>
        <v>PRODID 18</v>
      </c>
      <c r="I345" s="6" t="str">
        <f ca="1">CONCATENATE(I$6," ",SUMIF('CUST AND PROD REFS'!$H$7:$H$26,'DATA GENERATOR'!$H345,'CUST AND PROD REFS'!I$7:I$26))</f>
        <v>PRODTYPE 1</v>
      </c>
      <c r="J345" s="6" t="str">
        <f ca="1">CONCATENATE(J$6," ",SUMIF('CUST AND PROD REFS'!$H$7:$H$26,'DATA GENERATOR'!$H345,'CUST AND PROD REFS'!J$7:J$26))</f>
        <v>PRODMKT 2</v>
      </c>
      <c r="K345" s="6">
        <f ca="1">SUMIF('CUST AND PROD REFS'!$H$7:$H$26,'DATA GENERATOR'!$H345,'CUST AND PROD REFS'!K$7:K$26)</f>
        <v>5325</v>
      </c>
      <c r="L345" s="6">
        <f ca="1">SUMIF('CUST AND PROD REFS'!$H$7:$H$26,'DATA GENERATOR'!$H345,'CUST AND PROD REFS'!L$7:L$26)</f>
        <v>3408</v>
      </c>
      <c r="M345" s="7">
        <f t="shared" ca="1" si="58"/>
        <v>7</v>
      </c>
      <c r="N345" s="23">
        <f t="shared" ca="1" si="59"/>
        <v>4792.5</v>
      </c>
      <c r="O345" s="8">
        <f t="shared" ca="1" si="60"/>
        <v>33547.5</v>
      </c>
      <c r="P345" s="40" t="str">
        <f t="shared" ca="1" si="61"/>
        <v>SHIP REGION 3</v>
      </c>
    </row>
    <row r="346" spans="1:16" x14ac:dyDescent="0.35">
      <c r="A346" s="9">
        <f t="shared" si="63"/>
        <v>340</v>
      </c>
      <c r="B346" s="6">
        <f t="shared" si="63"/>
        <v>340</v>
      </c>
      <c r="C346" s="7" t="str">
        <f t="shared" ca="1" si="55"/>
        <v>CUSTID 13</v>
      </c>
      <c r="D346" s="7" t="str">
        <f ca="1">CONCATENATE(D$6," ",SUMIF('CUST AND PROD REFS'!$C$7:$C$206,'DATA GENERATOR'!$C346,'CUST AND PROD REFS'!D$7:D$206))</f>
        <v>CUSTTYPE 1</v>
      </c>
      <c r="E346" s="7" t="str">
        <f ca="1">CONCATENATE(E$6," ",SUMIF('CUST AND PROD REFS'!$C$7:$C$206,'DATA GENERATOR'!$C346,'CUST AND PROD REFS'!E$7:E$206))</f>
        <v>CUSTIND 1</v>
      </c>
      <c r="F346" s="7" t="str">
        <f ca="1">CONCATENATE(F$6," ",SUMIF('CUST AND PROD REFS'!$C$7:$C$206,'DATA GENERATOR'!$C346,'CUST AND PROD REFS'!F$7:F$206))</f>
        <v>REGION 3</v>
      </c>
      <c r="G346" s="6" t="str">
        <f t="shared" ca="1" si="56"/>
        <v>SALESMAN 4</v>
      </c>
      <c r="H346" s="6" t="str">
        <f t="shared" ca="1" si="57"/>
        <v>PRODID 11</v>
      </c>
      <c r="I346" s="6" t="str">
        <f ca="1">CONCATENATE(I$6," ",SUMIF('CUST AND PROD REFS'!$H$7:$H$26,'DATA GENERATOR'!$H346,'CUST AND PROD REFS'!I$7:I$26))</f>
        <v>PRODTYPE 1</v>
      </c>
      <c r="J346" s="6" t="str">
        <f ca="1">CONCATENATE(J$6," ",SUMIF('CUST AND PROD REFS'!$H$7:$H$26,'DATA GENERATOR'!$H346,'CUST AND PROD REFS'!J$7:J$26))</f>
        <v>PRODMKT 5</v>
      </c>
      <c r="K346" s="6">
        <f ca="1">SUMIF('CUST AND PROD REFS'!$H$7:$H$26,'DATA GENERATOR'!$H346,'CUST AND PROD REFS'!K$7:K$26)</f>
        <v>10318</v>
      </c>
      <c r="L346" s="6">
        <f ca="1">SUMIF('CUST AND PROD REFS'!$H$7:$H$26,'DATA GENERATOR'!$H346,'CUST AND PROD REFS'!L$7:L$26)</f>
        <v>6913.06</v>
      </c>
      <c r="M346" s="7">
        <f t="shared" ca="1" si="58"/>
        <v>6</v>
      </c>
      <c r="N346" s="23">
        <f t="shared" ca="1" si="59"/>
        <v>9183.02</v>
      </c>
      <c r="O346" s="8">
        <f t="shared" ca="1" si="60"/>
        <v>55098.12</v>
      </c>
      <c r="P346" s="40" t="str">
        <f t="shared" ca="1" si="61"/>
        <v>SHIP REGION 4</v>
      </c>
    </row>
    <row r="347" spans="1:16" x14ac:dyDescent="0.35">
      <c r="A347" s="9">
        <f t="shared" si="63"/>
        <v>341</v>
      </c>
      <c r="B347" s="6">
        <f t="shared" si="63"/>
        <v>341</v>
      </c>
      <c r="C347" s="7" t="str">
        <f t="shared" ca="1" si="55"/>
        <v>CUSTID 9</v>
      </c>
      <c r="D347" s="7" t="str">
        <f ca="1">CONCATENATE(D$6," ",SUMIF('CUST AND PROD REFS'!$C$7:$C$206,'DATA GENERATOR'!$C347,'CUST AND PROD REFS'!D$7:D$206))</f>
        <v>CUSTTYPE 1</v>
      </c>
      <c r="E347" s="7" t="str">
        <f ca="1">CONCATENATE(E$6," ",SUMIF('CUST AND PROD REFS'!$C$7:$C$206,'DATA GENERATOR'!$C347,'CUST AND PROD REFS'!E$7:E$206))</f>
        <v>CUSTIND 3</v>
      </c>
      <c r="F347" s="7" t="str">
        <f ca="1">CONCATENATE(F$6," ",SUMIF('CUST AND PROD REFS'!$C$7:$C$206,'DATA GENERATOR'!$C347,'CUST AND PROD REFS'!F$7:F$206))</f>
        <v>REGION 1</v>
      </c>
      <c r="G347" s="6" t="str">
        <f t="shared" ca="1" si="56"/>
        <v>SALESMAN 2</v>
      </c>
      <c r="H347" s="6" t="str">
        <f t="shared" ca="1" si="57"/>
        <v>PRODID 19</v>
      </c>
      <c r="I347" s="6" t="str">
        <f ca="1">CONCATENATE(I$6," ",SUMIF('CUST AND PROD REFS'!$H$7:$H$26,'DATA GENERATOR'!$H347,'CUST AND PROD REFS'!I$7:I$26))</f>
        <v>PRODTYPE 2</v>
      </c>
      <c r="J347" s="6" t="str">
        <f ca="1">CONCATENATE(J$6," ",SUMIF('CUST AND PROD REFS'!$H$7:$H$26,'DATA GENERATOR'!$H347,'CUST AND PROD REFS'!J$7:J$26))</f>
        <v>PRODMKT 4</v>
      </c>
      <c r="K347" s="6">
        <f ca="1">SUMIF('CUST AND PROD REFS'!$H$7:$H$26,'DATA GENERATOR'!$H347,'CUST AND PROD REFS'!K$7:K$26)</f>
        <v>4862</v>
      </c>
      <c r="L347" s="6">
        <f ca="1">SUMIF('CUST AND PROD REFS'!$H$7:$H$26,'DATA GENERATOR'!$H347,'CUST AND PROD REFS'!L$7:L$26)</f>
        <v>3306.16</v>
      </c>
      <c r="M347" s="7">
        <f t="shared" ca="1" si="58"/>
        <v>2</v>
      </c>
      <c r="N347" s="23">
        <f t="shared" ca="1" si="59"/>
        <v>4132.7</v>
      </c>
      <c r="O347" s="8">
        <f t="shared" ca="1" si="60"/>
        <v>8265.4</v>
      </c>
      <c r="P347" s="40" t="str">
        <f t="shared" ca="1" si="61"/>
        <v>SHIP REGION 8</v>
      </c>
    </row>
    <row r="348" spans="1:16" x14ac:dyDescent="0.35">
      <c r="A348" s="9">
        <f t="shared" si="63"/>
        <v>342</v>
      </c>
      <c r="B348" s="6">
        <f t="shared" si="63"/>
        <v>342</v>
      </c>
      <c r="C348" s="7" t="str">
        <f t="shared" ca="1" si="55"/>
        <v>CUSTID 197</v>
      </c>
      <c r="D348" s="7" t="str">
        <f ca="1">CONCATENATE(D$6," ",SUMIF('CUST AND PROD REFS'!$C$7:$C$206,'DATA GENERATOR'!$C348,'CUST AND PROD REFS'!D$7:D$206))</f>
        <v>CUSTTYPE 1</v>
      </c>
      <c r="E348" s="7" t="str">
        <f ca="1">CONCATENATE(E$6," ",SUMIF('CUST AND PROD REFS'!$C$7:$C$206,'DATA GENERATOR'!$C348,'CUST AND PROD REFS'!E$7:E$206))</f>
        <v>CUSTIND 5</v>
      </c>
      <c r="F348" s="7" t="str">
        <f ca="1">CONCATENATE(F$6," ",SUMIF('CUST AND PROD REFS'!$C$7:$C$206,'DATA GENERATOR'!$C348,'CUST AND PROD REFS'!F$7:F$206))</f>
        <v>REGION 6</v>
      </c>
      <c r="G348" s="6" t="str">
        <f t="shared" ca="1" si="56"/>
        <v>SALESMAN 3</v>
      </c>
      <c r="H348" s="6" t="str">
        <f t="shared" ca="1" si="57"/>
        <v>PRODID 16</v>
      </c>
      <c r="I348" s="6" t="str">
        <f ca="1">CONCATENATE(I$6," ",SUMIF('CUST AND PROD REFS'!$H$7:$H$26,'DATA GENERATOR'!$H348,'CUST AND PROD REFS'!I$7:I$26))</f>
        <v>PRODTYPE 4</v>
      </c>
      <c r="J348" s="6" t="str">
        <f ca="1">CONCATENATE(J$6," ",SUMIF('CUST AND PROD REFS'!$H$7:$H$26,'DATA GENERATOR'!$H348,'CUST AND PROD REFS'!J$7:J$26))</f>
        <v>PRODMKT 6</v>
      </c>
      <c r="K348" s="6">
        <f ca="1">SUMIF('CUST AND PROD REFS'!$H$7:$H$26,'DATA GENERATOR'!$H348,'CUST AND PROD REFS'!K$7:K$26)</f>
        <v>13342</v>
      </c>
      <c r="L348" s="6">
        <f ca="1">SUMIF('CUST AND PROD REFS'!$H$7:$H$26,'DATA GENERATOR'!$H348,'CUST AND PROD REFS'!L$7:L$26)</f>
        <v>7738.36</v>
      </c>
      <c r="M348" s="7">
        <f t="shared" ca="1" si="58"/>
        <v>4</v>
      </c>
      <c r="N348" s="23">
        <f t="shared" ca="1" si="59"/>
        <v>11474.119999999999</v>
      </c>
      <c r="O348" s="8">
        <f t="shared" ca="1" si="60"/>
        <v>45896.479999999996</v>
      </c>
      <c r="P348" s="40" t="str">
        <f t="shared" ca="1" si="61"/>
        <v>SHIP REGION 8</v>
      </c>
    </row>
    <row r="349" spans="1:16" x14ac:dyDescent="0.35">
      <c r="A349" s="9">
        <f t="shared" si="63"/>
        <v>343</v>
      </c>
      <c r="B349" s="6">
        <f t="shared" si="63"/>
        <v>343</v>
      </c>
      <c r="C349" s="7" t="str">
        <f t="shared" ca="1" si="55"/>
        <v>CUSTID 145</v>
      </c>
      <c r="D349" s="7" t="str">
        <f ca="1">CONCATENATE(D$6," ",SUMIF('CUST AND PROD REFS'!$C$7:$C$206,'DATA GENERATOR'!$C349,'CUST AND PROD REFS'!D$7:D$206))</f>
        <v>CUSTTYPE 5</v>
      </c>
      <c r="E349" s="7" t="str">
        <f ca="1">CONCATENATE(E$6," ",SUMIF('CUST AND PROD REFS'!$C$7:$C$206,'DATA GENERATOR'!$C349,'CUST AND PROD REFS'!E$7:E$206))</f>
        <v>CUSTIND 1</v>
      </c>
      <c r="F349" s="7" t="str">
        <f ca="1">CONCATENATE(F$6," ",SUMIF('CUST AND PROD REFS'!$C$7:$C$206,'DATA GENERATOR'!$C349,'CUST AND PROD REFS'!F$7:F$206))</f>
        <v>REGION 2</v>
      </c>
      <c r="G349" s="6" t="str">
        <f t="shared" ca="1" si="56"/>
        <v>SALESMAN 2</v>
      </c>
      <c r="H349" s="6" t="str">
        <f t="shared" ca="1" si="57"/>
        <v>PRODID 16</v>
      </c>
      <c r="I349" s="6" t="str">
        <f ca="1">CONCATENATE(I$6," ",SUMIF('CUST AND PROD REFS'!$H$7:$H$26,'DATA GENERATOR'!$H349,'CUST AND PROD REFS'!I$7:I$26))</f>
        <v>PRODTYPE 4</v>
      </c>
      <c r="J349" s="6" t="str">
        <f ca="1">CONCATENATE(J$6," ",SUMIF('CUST AND PROD REFS'!$H$7:$H$26,'DATA GENERATOR'!$H349,'CUST AND PROD REFS'!J$7:J$26))</f>
        <v>PRODMKT 6</v>
      </c>
      <c r="K349" s="6">
        <f ca="1">SUMIF('CUST AND PROD REFS'!$H$7:$H$26,'DATA GENERATOR'!$H349,'CUST AND PROD REFS'!K$7:K$26)</f>
        <v>13342</v>
      </c>
      <c r="L349" s="6">
        <f ca="1">SUMIF('CUST AND PROD REFS'!$H$7:$H$26,'DATA GENERATOR'!$H349,'CUST AND PROD REFS'!L$7:L$26)</f>
        <v>7738.36</v>
      </c>
      <c r="M349" s="7">
        <f t="shared" ca="1" si="58"/>
        <v>2</v>
      </c>
      <c r="N349" s="23">
        <f t="shared" ca="1" si="59"/>
        <v>12274.640000000001</v>
      </c>
      <c r="O349" s="8">
        <f t="shared" ca="1" si="60"/>
        <v>24549.280000000002</v>
      </c>
      <c r="P349" s="40" t="str">
        <f t="shared" ca="1" si="61"/>
        <v>SHIP REGION 8</v>
      </c>
    </row>
    <row r="350" spans="1:16" x14ac:dyDescent="0.35">
      <c r="A350" s="9">
        <f t="shared" si="63"/>
        <v>344</v>
      </c>
      <c r="B350" s="6">
        <f t="shared" si="63"/>
        <v>344</v>
      </c>
      <c r="C350" s="7" t="str">
        <f t="shared" ca="1" si="55"/>
        <v>CUSTID 34</v>
      </c>
      <c r="D350" s="7" t="str">
        <f ca="1">CONCATENATE(D$6," ",SUMIF('CUST AND PROD REFS'!$C$7:$C$206,'DATA GENERATOR'!$C350,'CUST AND PROD REFS'!D$7:D$206))</f>
        <v>CUSTTYPE 5</v>
      </c>
      <c r="E350" s="7" t="str">
        <f ca="1">CONCATENATE(E$6," ",SUMIF('CUST AND PROD REFS'!$C$7:$C$206,'DATA GENERATOR'!$C350,'CUST AND PROD REFS'!E$7:E$206))</f>
        <v>CUSTIND 3</v>
      </c>
      <c r="F350" s="7" t="str">
        <f ca="1">CONCATENATE(F$6," ",SUMIF('CUST AND PROD REFS'!$C$7:$C$206,'DATA GENERATOR'!$C350,'CUST AND PROD REFS'!F$7:F$206))</f>
        <v>REGION 3</v>
      </c>
      <c r="G350" s="6" t="str">
        <f t="shared" ca="1" si="56"/>
        <v>SALESMAN 2</v>
      </c>
      <c r="H350" s="6" t="str">
        <f t="shared" ca="1" si="57"/>
        <v>PRODID 15</v>
      </c>
      <c r="I350" s="6" t="str">
        <f ca="1">CONCATENATE(I$6," ",SUMIF('CUST AND PROD REFS'!$H$7:$H$26,'DATA GENERATOR'!$H350,'CUST AND PROD REFS'!I$7:I$26))</f>
        <v>PRODTYPE 3</v>
      </c>
      <c r="J350" s="6" t="str">
        <f ca="1">CONCATENATE(J$6," ",SUMIF('CUST AND PROD REFS'!$H$7:$H$26,'DATA GENERATOR'!$H350,'CUST AND PROD REFS'!J$7:J$26))</f>
        <v>PRODMKT 3</v>
      </c>
      <c r="K350" s="6">
        <f ca="1">SUMIF('CUST AND PROD REFS'!$H$7:$H$26,'DATA GENERATOR'!$H350,'CUST AND PROD REFS'!K$7:K$26)</f>
        <v>1965</v>
      </c>
      <c r="L350" s="6">
        <f ca="1">SUMIF('CUST AND PROD REFS'!$H$7:$H$26,'DATA GENERATOR'!$H350,'CUST AND PROD REFS'!L$7:L$26)</f>
        <v>1257.5999999999999</v>
      </c>
      <c r="M350" s="7">
        <f t="shared" ca="1" si="58"/>
        <v>2</v>
      </c>
      <c r="N350" s="23">
        <f t="shared" ca="1" si="59"/>
        <v>1827.4499999999998</v>
      </c>
      <c r="O350" s="8">
        <f t="shared" ca="1" si="60"/>
        <v>3654.8999999999996</v>
      </c>
      <c r="P350" s="40" t="str">
        <f t="shared" ca="1" si="61"/>
        <v>SHIP REGION 7</v>
      </c>
    </row>
    <row r="351" spans="1:16" x14ac:dyDescent="0.35">
      <c r="A351" s="9">
        <f t="shared" si="63"/>
        <v>345</v>
      </c>
      <c r="B351" s="6">
        <f t="shared" si="63"/>
        <v>345</v>
      </c>
      <c r="C351" s="7" t="str">
        <f t="shared" ca="1" si="55"/>
        <v>CUSTID 89</v>
      </c>
      <c r="D351" s="7" t="str">
        <f ca="1">CONCATENATE(D$6," ",SUMIF('CUST AND PROD REFS'!$C$7:$C$206,'DATA GENERATOR'!$C351,'CUST AND PROD REFS'!D$7:D$206))</f>
        <v>CUSTTYPE 5</v>
      </c>
      <c r="E351" s="7" t="str">
        <f ca="1">CONCATENATE(E$6," ",SUMIF('CUST AND PROD REFS'!$C$7:$C$206,'DATA GENERATOR'!$C351,'CUST AND PROD REFS'!E$7:E$206))</f>
        <v>CUSTIND 4</v>
      </c>
      <c r="F351" s="7" t="str">
        <f ca="1">CONCATENATE(F$6," ",SUMIF('CUST AND PROD REFS'!$C$7:$C$206,'DATA GENERATOR'!$C351,'CUST AND PROD REFS'!F$7:F$206))</f>
        <v>REGION 2</v>
      </c>
      <c r="G351" s="6" t="str">
        <f t="shared" ca="1" si="56"/>
        <v>SALESMAN 4</v>
      </c>
      <c r="H351" s="6" t="str">
        <f t="shared" ca="1" si="57"/>
        <v>PRODID 20</v>
      </c>
      <c r="I351" s="6" t="str">
        <f ca="1">CONCATENATE(I$6," ",SUMIF('CUST AND PROD REFS'!$H$7:$H$26,'DATA GENERATOR'!$H351,'CUST AND PROD REFS'!I$7:I$26))</f>
        <v>PRODTYPE 4</v>
      </c>
      <c r="J351" s="6" t="str">
        <f ca="1">CONCATENATE(J$6," ",SUMIF('CUST AND PROD REFS'!$H$7:$H$26,'DATA GENERATOR'!$H351,'CUST AND PROD REFS'!J$7:J$26))</f>
        <v>PRODMKT 1</v>
      </c>
      <c r="K351" s="6">
        <f ca="1">SUMIF('CUST AND PROD REFS'!$H$7:$H$26,'DATA GENERATOR'!$H351,'CUST AND PROD REFS'!K$7:K$26)</f>
        <v>2665</v>
      </c>
      <c r="L351" s="6">
        <f ca="1">SUMIF('CUST AND PROD REFS'!$H$7:$H$26,'DATA GENERATOR'!$H351,'CUST AND PROD REFS'!L$7:L$26)</f>
        <v>1732.25</v>
      </c>
      <c r="M351" s="7">
        <f t="shared" ca="1" si="58"/>
        <v>8</v>
      </c>
      <c r="N351" s="23">
        <f t="shared" ca="1" si="59"/>
        <v>2425.15</v>
      </c>
      <c r="O351" s="8">
        <f t="shared" ca="1" si="60"/>
        <v>19401.2</v>
      </c>
      <c r="P351" s="40" t="str">
        <f t="shared" ca="1" si="61"/>
        <v>SHIP REGION 8</v>
      </c>
    </row>
    <row r="352" spans="1:16" x14ac:dyDescent="0.35">
      <c r="A352" s="9">
        <f t="shared" si="63"/>
        <v>346</v>
      </c>
      <c r="B352" s="6">
        <f t="shared" si="63"/>
        <v>346</v>
      </c>
      <c r="C352" s="7" t="str">
        <f t="shared" ca="1" si="55"/>
        <v>CUSTID 83</v>
      </c>
      <c r="D352" s="7" t="str">
        <f ca="1">CONCATENATE(D$6," ",SUMIF('CUST AND PROD REFS'!$C$7:$C$206,'DATA GENERATOR'!$C352,'CUST AND PROD REFS'!D$7:D$206))</f>
        <v>CUSTTYPE 3</v>
      </c>
      <c r="E352" s="7" t="str">
        <f ca="1">CONCATENATE(E$6," ",SUMIF('CUST AND PROD REFS'!$C$7:$C$206,'DATA GENERATOR'!$C352,'CUST AND PROD REFS'!E$7:E$206))</f>
        <v>CUSTIND 5</v>
      </c>
      <c r="F352" s="7" t="str">
        <f ca="1">CONCATENATE(F$6," ",SUMIF('CUST AND PROD REFS'!$C$7:$C$206,'DATA GENERATOR'!$C352,'CUST AND PROD REFS'!F$7:F$206))</f>
        <v>REGION 8</v>
      </c>
      <c r="G352" s="6" t="str">
        <f t="shared" ca="1" si="56"/>
        <v>SALESMAN 2</v>
      </c>
      <c r="H352" s="6" t="str">
        <f t="shared" ca="1" si="57"/>
        <v>PRODID 1</v>
      </c>
      <c r="I352" s="6" t="str">
        <f ca="1">CONCATENATE(I$6," ",SUMIF('CUST AND PROD REFS'!$H$7:$H$26,'DATA GENERATOR'!$H352,'CUST AND PROD REFS'!I$7:I$26))</f>
        <v>PRODTYPE 2</v>
      </c>
      <c r="J352" s="6" t="str">
        <f ca="1">CONCATENATE(J$6," ",SUMIF('CUST AND PROD REFS'!$H$7:$H$26,'DATA GENERATOR'!$H352,'CUST AND PROD REFS'!J$7:J$26))</f>
        <v>PRODMKT 7</v>
      </c>
      <c r="K352" s="6">
        <f ca="1">SUMIF('CUST AND PROD REFS'!$H$7:$H$26,'DATA GENERATOR'!$H352,'CUST AND PROD REFS'!K$7:K$26)</f>
        <v>1355</v>
      </c>
      <c r="L352" s="6">
        <f ca="1">SUMIF('CUST AND PROD REFS'!$H$7:$H$26,'DATA GENERATOR'!$H352,'CUST AND PROD REFS'!L$7:L$26)</f>
        <v>840.1</v>
      </c>
      <c r="M352" s="7">
        <f t="shared" ca="1" si="58"/>
        <v>2</v>
      </c>
      <c r="N352" s="23">
        <f t="shared" ca="1" si="59"/>
        <v>1192.4000000000001</v>
      </c>
      <c r="O352" s="8">
        <f t="shared" ca="1" si="60"/>
        <v>2384.8000000000002</v>
      </c>
      <c r="P352" s="40" t="str">
        <f t="shared" ca="1" si="61"/>
        <v>SHIP REGION 6</v>
      </c>
    </row>
    <row r="353" spans="1:16" x14ac:dyDescent="0.35">
      <c r="A353" s="9">
        <f t="shared" si="63"/>
        <v>347</v>
      </c>
      <c r="B353" s="6">
        <f t="shared" si="63"/>
        <v>347</v>
      </c>
      <c r="C353" s="7" t="str">
        <f t="shared" ca="1" si="55"/>
        <v>CUSTID 167</v>
      </c>
      <c r="D353" s="7" t="str">
        <f ca="1">CONCATENATE(D$6," ",SUMIF('CUST AND PROD REFS'!$C$7:$C$206,'DATA GENERATOR'!$C353,'CUST AND PROD REFS'!D$7:D$206))</f>
        <v>CUSTTYPE 2</v>
      </c>
      <c r="E353" s="7" t="str">
        <f ca="1">CONCATENATE(E$6," ",SUMIF('CUST AND PROD REFS'!$C$7:$C$206,'DATA GENERATOR'!$C353,'CUST AND PROD REFS'!E$7:E$206))</f>
        <v>CUSTIND 4</v>
      </c>
      <c r="F353" s="7" t="str">
        <f ca="1">CONCATENATE(F$6," ",SUMIF('CUST AND PROD REFS'!$C$7:$C$206,'DATA GENERATOR'!$C353,'CUST AND PROD REFS'!F$7:F$206))</f>
        <v>REGION 5</v>
      </c>
      <c r="G353" s="6" t="str">
        <f t="shared" ca="1" si="56"/>
        <v>SALESMAN 2</v>
      </c>
      <c r="H353" s="6" t="str">
        <f t="shared" ca="1" si="57"/>
        <v>PRODID 1</v>
      </c>
      <c r="I353" s="6" t="str">
        <f ca="1">CONCATENATE(I$6," ",SUMIF('CUST AND PROD REFS'!$H$7:$H$26,'DATA GENERATOR'!$H353,'CUST AND PROD REFS'!I$7:I$26))</f>
        <v>PRODTYPE 2</v>
      </c>
      <c r="J353" s="6" t="str">
        <f ca="1">CONCATENATE(J$6," ",SUMIF('CUST AND PROD REFS'!$H$7:$H$26,'DATA GENERATOR'!$H353,'CUST AND PROD REFS'!J$7:J$26))</f>
        <v>PRODMKT 7</v>
      </c>
      <c r="K353" s="6">
        <f ca="1">SUMIF('CUST AND PROD REFS'!$H$7:$H$26,'DATA GENERATOR'!$H353,'CUST AND PROD REFS'!K$7:K$26)</f>
        <v>1355</v>
      </c>
      <c r="L353" s="6">
        <f ca="1">SUMIF('CUST AND PROD REFS'!$H$7:$H$26,'DATA GENERATOR'!$H353,'CUST AND PROD REFS'!L$7:L$26)</f>
        <v>840.1</v>
      </c>
      <c r="M353" s="7">
        <f t="shared" ca="1" si="58"/>
        <v>9</v>
      </c>
      <c r="N353" s="23">
        <f t="shared" ca="1" si="59"/>
        <v>1246.6000000000001</v>
      </c>
      <c r="O353" s="8">
        <f t="shared" ca="1" si="60"/>
        <v>11219.400000000001</v>
      </c>
      <c r="P353" s="40" t="str">
        <f t="shared" ca="1" si="61"/>
        <v>SHIP REGION 7</v>
      </c>
    </row>
    <row r="354" spans="1:16" x14ac:dyDescent="0.35">
      <c r="A354" s="9">
        <f t="shared" si="63"/>
        <v>348</v>
      </c>
      <c r="B354" s="6">
        <f t="shared" si="63"/>
        <v>348</v>
      </c>
      <c r="C354" s="7" t="str">
        <f t="shared" ca="1" si="55"/>
        <v>CUSTID 124</v>
      </c>
      <c r="D354" s="7" t="str">
        <f ca="1">CONCATENATE(D$6," ",SUMIF('CUST AND PROD REFS'!$C$7:$C$206,'DATA GENERATOR'!$C354,'CUST AND PROD REFS'!D$7:D$206))</f>
        <v>CUSTTYPE 4</v>
      </c>
      <c r="E354" s="7" t="str">
        <f ca="1">CONCATENATE(E$6," ",SUMIF('CUST AND PROD REFS'!$C$7:$C$206,'DATA GENERATOR'!$C354,'CUST AND PROD REFS'!E$7:E$206))</f>
        <v>CUSTIND 4</v>
      </c>
      <c r="F354" s="7" t="str">
        <f ca="1">CONCATENATE(F$6," ",SUMIF('CUST AND PROD REFS'!$C$7:$C$206,'DATA GENERATOR'!$C354,'CUST AND PROD REFS'!F$7:F$206))</f>
        <v>REGION 4</v>
      </c>
      <c r="G354" s="6" t="str">
        <f t="shared" ca="1" si="56"/>
        <v>SALESMAN 3</v>
      </c>
      <c r="H354" s="6" t="str">
        <f t="shared" ca="1" si="57"/>
        <v>PRODID 2</v>
      </c>
      <c r="I354" s="6" t="str">
        <f ca="1">CONCATENATE(I$6," ",SUMIF('CUST AND PROD REFS'!$H$7:$H$26,'DATA GENERATOR'!$H354,'CUST AND PROD REFS'!I$7:I$26))</f>
        <v>PRODTYPE 4</v>
      </c>
      <c r="J354" s="6" t="str">
        <f ca="1">CONCATENATE(J$6," ",SUMIF('CUST AND PROD REFS'!$H$7:$H$26,'DATA GENERATOR'!$H354,'CUST AND PROD REFS'!J$7:J$26))</f>
        <v>PRODMKT 6</v>
      </c>
      <c r="K354" s="6">
        <f ca="1">SUMIF('CUST AND PROD REFS'!$H$7:$H$26,'DATA GENERATOR'!$H354,'CUST AND PROD REFS'!K$7:K$26)</f>
        <v>5283</v>
      </c>
      <c r="L354" s="6">
        <f ca="1">SUMIF('CUST AND PROD REFS'!$H$7:$H$26,'DATA GENERATOR'!$H354,'CUST AND PROD REFS'!L$7:L$26)</f>
        <v>3169.8</v>
      </c>
      <c r="M354" s="7">
        <f t="shared" ca="1" si="58"/>
        <v>2</v>
      </c>
      <c r="N354" s="23">
        <f t="shared" ca="1" si="59"/>
        <v>4860.3600000000006</v>
      </c>
      <c r="O354" s="8">
        <f t="shared" ca="1" si="60"/>
        <v>9720.7200000000012</v>
      </c>
      <c r="P354" s="40" t="str">
        <f t="shared" ca="1" si="61"/>
        <v>SHIP REGION 4</v>
      </c>
    </row>
    <row r="355" spans="1:16" x14ac:dyDescent="0.35">
      <c r="A355" s="9">
        <f t="shared" si="63"/>
        <v>349</v>
      </c>
      <c r="B355" s="6">
        <f t="shared" si="63"/>
        <v>349</v>
      </c>
      <c r="C355" s="7" t="str">
        <f t="shared" ca="1" si="55"/>
        <v>CUSTID 191</v>
      </c>
      <c r="D355" s="7" t="str">
        <f ca="1">CONCATENATE(D$6," ",SUMIF('CUST AND PROD REFS'!$C$7:$C$206,'DATA GENERATOR'!$C355,'CUST AND PROD REFS'!D$7:D$206))</f>
        <v>CUSTTYPE 5</v>
      </c>
      <c r="E355" s="7" t="str">
        <f ca="1">CONCATENATE(E$6," ",SUMIF('CUST AND PROD REFS'!$C$7:$C$206,'DATA GENERATOR'!$C355,'CUST AND PROD REFS'!E$7:E$206))</f>
        <v>CUSTIND 1</v>
      </c>
      <c r="F355" s="7" t="str">
        <f ca="1">CONCATENATE(F$6," ",SUMIF('CUST AND PROD REFS'!$C$7:$C$206,'DATA GENERATOR'!$C355,'CUST AND PROD REFS'!F$7:F$206))</f>
        <v>REGION 2</v>
      </c>
      <c r="G355" s="6" t="str">
        <f t="shared" ca="1" si="56"/>
        <v>SALESMAN 2</v>
      </c>
      <c r="H355" s="6" t="str">
        <f t="shared" ca="1" si="57"/>
        <v>PRODID 5</v>
      </c>
      <c r="I355" s="6" t="str">
        <f ca="1">CONCATENATE(I$6," ",SUMIF('CUST AND PROD REFS'!$H$7:$H$26,'DATA GENERATOR'!$H355,'CUST AND PROD REFS'!I$7:I$26))</f>
        <v>PRODTYPE 3</v>
      </c>
      <c r="J355" s="6" t="str">
        <f ca="1">CONCATENATE(J$6," ",SUMIF('CUST AND PROD REFS'!$H$7:$H$26,'DATA GENERATOR'!$H355,'CUST AND PROD REFS'!J$7:J$26))</f>
        <v>PRODMKT 3</v>
      </c>
      <c r="K355" s="6">
        <f ca="1">SUMIF('CUST AND PROD REFS'!$H$7:$H$26,'DATA GENERATOR'!$H355,'CUST AND PROD REFS'!K$7:K$26)</f>
        <v>21215</v>
      </c>
      <c r="L355" s="6">
        <f ca="1">SUMIF('CUST AND PROD REFS'!$H$7:$H$26,'DATA GENERATOR'!$H355,'CUST AND PROD REFS'!L$7:L$26)</f>
        <v>14001.9</v>
      </c>
      <c r="M355" s="7">
        <f t="shared" ca="1" si="58"/>
        <v>7</v>
      </c>
      <c r="N355" s="23">
        <f t="shared" ca="1" si="59"/>
        <v>19305.650000000001</v>
      </c>
      <c r="O355" s="8">
        <f t="shared" ca="1" si="60"/>
        <v>135139.55000000002</v>
      </c>
      <c r="P355" s="40" t="str">
        <f t="shared" ca="1" si="61"/>
        <v>SHIP REGION 4</v>
      </c>
    </row>
    <row r="356" spans="1:16" x14ac:dyDescent="0.35">
      <c r="A356" s="9">
        <f t="shared" si="63"/>
        <v>350</v>
      </c>
      <c r="B356" s="6">
        <f t="shared" si="63"/>
        <v>350</v>
      </c>
      <c r="C356" s="7" t="str">
        <f t="shared" ca="1" si="55"/>
        <v>CUSTID 113</v>
      </c>
      <c r="D356" s="7" t="str">
        <f ca="1">CONCATENATE(D$6," ",SUMIF('CUST AND PROD REFS'!$C$7:$C$206,'DATA GENERATOR'!$C356,'CUST AND PROD REFS'!D$7:D$206))</f>
        <v>CUSTTYPE 4</v>
      </c>
      <c r="E356" s="7" t="str">
        <f ca="1">CONCATENATE(E$6," ",SUMIF('CUST AND PROD REFS'!$C$7:$C$206,'DATA GENERATOR'!$C356,'CUST AND PROD REFS'!E$7:E$206))</f>
        <v>CUSTIND 3</v>
      </c>
      <c r="F356" s="7" t="str">
        <f ca="1">CONCATENATE(F$6," ",SUMIF('CUST AND PROD REFS'!$C$7:$C$206,'DATA GENERATOR'!$C356,'CUST AND PROD REFS'!F$7:F$206))</f>
        <v>REGION 1</v>
      </c>
      <c r="G356" s="6" t="str">
        <f t="shared" ca="1" si="56"/>
        <v>SALESMAN 4</v>
      </c>
      <c r="H356" s="6" t="str">
        <f t="shared" ca="1" si="57"/>
        <v>PRODID 19</v>
      </c>
      <c r="I356" s="6" t="str">
        <f ca="1">CONCATENATE(I$6," ",SUMIF('CUST AND PROD REFS'!$H$7:$H$26,'DATA GENERATOR'!$H356,'CUST AND PROD REFS'!I$7:I$26))</f>
        <v>PRODTYPE 2</v>
      </c>
      <c r="J356" s="6" t="str">
        <f ca="1">CONCATENATE(J$6," ",SUMIF('CUST AND PROD REFS'!$H$7:$H$26,'DATA GENERATOR'!$H356,'CUST AND PROD REFS'!J$7:J$26))</f>
        <v>PRODMKT 4</v>
      </c>
      <c r="K356" s="6">
        <f ca="1">SUMIF('CUST AND PROD REFS'!$H$7:$H$26,'DATA GENERATOR'!$H356,'CUST AND PROD REFS'!K$7:K$26)</f>
        <v>4862</v>
      </c>
      <c r="L356" s="6">
        <f ca="1">SUMIF('CUST AND PROD REFS'!$H$7:$H$26,'DATA GENERATOR'!$H356,'CUST AND PROD REFS'!L$7:L$26)</f>
        <v>3306.16</v>
      </c>
      <c r="M356" s="7">
        <f t="shared" ca="1" si="58"/>
        <v>1</v>
      </c>
      <c r="N356" s="23">
        <f t="shared" ca="1" si="59"/>
        <v>4667.5199999999995</v>
      </c>
      <c r="O356" s="8">
        <f t="shared" ca="1" si="60"/>
        <v>4667.5199999999995</v>
      </c>
      <c r="P356" s="40" t="str">
        <f t="shared" ca="1" si="61"/>
        <v>SHIP REGION 3</v>
      </c>
    </row>
    <row r="357" spans="1:16" x14ac:dyDescent="0.35">
      <c r="A357" s="9">
        <f t="shared" si="63"/>
        <v>351</v>
      </c>
      <c r="B357" s="6">
        <f t="shared" si="63"/>
        <v>351</v>
      </c>
      <c r="C357" s="7" t="str">
        <f t="shared" ca="1" si="55"/>
        <v>CUSTID 83</v>
      </c>
      <c r="D357" s="7" t="str">
        <f ca="1">CONCATENATE(D$6," ",SUMIF('CUST AND PROD REFS'!$C$7:$C$206,'DATA GENERATOR'!$C357,'CUST AND PROD REFS'!D$7:D$206))</f>
        <v>CUSTTYPE 3</v>
      </c>
      <c r="E357" s="7" t="str">
        <f ca="1">CONCATENATE(E$6," ",SUMIF('CUST AND PROD REFS'!$C$7:$C$206,'DATA GENERATOR'!$C357,'CUST AND PROD REFS'!E$7:E$206))</f>
        <v>CUSTIND 5</v>
      </c>
      <c r="F357" s="7" t="str">
        <f ca="1">CONCATENATE(F$6," ",SUMIF('CUST AND PROD REFS'!$C$7:$C$206,'DATA GENERATOR'!$C357,'CUST AND PROD REFS'!F$7:F$206))</f>
        <v>REGION 8</v>
      </c>
      <c r="G357" s="6" t="str">
        <f t="shared" ca="1" si="56"/>
        <v>SALESMAN 2</v>
      </c>
      <c r="H357" s="6" t="str">
        <f t="shared" ca="1" si="57"/>
        <v>PRODID 8</v>
      </c>
      <c r="I357" s="6" t="str">
        <f ca="1">CONCATENATE(I$6," ",SUMIF('CUST AND PROD REFS'!$H$7:$H$26,'DATA GENERATOR'!$H357,'CUST AND PROD REFS'!I$7:I$26))</f>
        <v>PRODTYPE 1</v>
      </c>
      <c r="J357" s="6" t="str">
        <f ca="1">CONCATENATE(J$6," ",SUMIF('CUST AND PROD REFS'!$H$7:$H$26,'DATA GENERATOR'!$H357,'CUST AND PROD REFS'!J$7:J$26))</f>
        <v>PRODMKT 7</v>
      </c>
      <c r="K357" s="6">
        <f ca="1">SUMIF('CUST AND PROD REFS'!$H$7:$H$26,'DATA GENERATOR'!$H357,'CUST AND PROD REFS'!K$7:K$26)</f>
        <v>9424</v>
      </c>
      <c r="L357" s="6">
        <f ca="1">SUMIF('CUST AND PROD REFS'!$H$7:$H$26,'DATA GENERATOR'!$H357,'CUST AND PROD REFS'!L$7:L$26)</f>
        <v>6031.36</v>
      </c>
      <c r="M357" s="7">
        <f t="shared" ca="1" si="58"/>
        <v>8</v>
      </c>
      <c r="N357" s="23">
        <f t="shared" ca="1" si="59"/>
        <v>8764.32</v>
      </c>
      <c r="O357" s="8">
        <f t="shared" ca="1" si="60"/>
        <v>70114.559999999998</v>
      </c>
      <c r="P357" s="40" t="str">
        <f t="shared" ca="1" si="61"/>
        <v>SHIP REGION 3</v>
      </c>
    </row>
    <row r="358" spans="1:16" x14ac:dyDescent="0.35">
      <c r="A358" s="9">
        <f t="shared" si="63"/>
        <v>352</v>
      </c>
      <c r="B358" s="6">
        <f t="shared" si="63"/>
        <v>352</v>
      </c>
      <c r="C358" s="7" t="str">
        <f t="shared" ca="1" si="55"/>
        <v>CUSTID 22</v>
      </c>
      <c r="D358" s="7" t="str">
        <f ca="1">CONCATENATE(D$6," ",SUMIF('CUST AND PROD REFS'!$C$7:$C$206,'DATA GENERATOR'!$C358,'CUST AND PROD REFS'!D$7:D$206))</f>
        <v>CUSTTYPE 1</v>
      </c>
      <c r="E358" s="7" t="str">
        <f ca="1">CONCATENATE(E$6," ",SUMIF('CUST AND PROD REFS'!$C$7:$C$206,'DATA GENERATOR'!$C358,'CUST AND PROD REFS'!E$7:E$206))</f>
        <v>CUSTIND 4</v>
      </c>
      <c r="F358" s="7" t="str">
        <f ca="1">CONCATENATE(F$6," ",SUMIF('CUST AND PROD REFS'!$C$7:$C$206,'DATA GENERATOR'!$C358,'CUST AND PROD REFS'!F$7:F$206))</f>
        <v>REGION 2</v>
      </c>
      <c r="G358" s="6" t="str">
        <f t="shared" ca="1" si="56"/>
        <v>SALESMAN 2</v>
      </c>
      <c r="H358" s="6" t="str">
        <f t="shared" ca="1" si="57"/>
        <v>PRODID 16</v>
      </c>
      <c r="I358" s="6" t="str">
        <f ca="1">CONCATENATE(I$6," ",SUMIF('CUST AND PROD REFS'!$H$7:$H$26,'DATA GENERATOR'!$H358,'CUST AND PROD REFS'!I$7:I$26))</f>
        <v>PRODTYPE 4</v>
      </c>
      <c r="J358" s="6" t="str">
        <f ca="1">CONCATENATE(J$6," ",SUMIF('CUST AND PROD REFS'!$H$7:$H$26,'DATA GENERATOR'!$H358,'CUST AND PROD REFS'!J$7:J$26))</f>
        <v>PRODMKT 6</v>
      </c>
      <c r="K358" s="6">
        <f ca="1">SUMIF('CUST AND PROD REFS'!$H$7:$H$26,'DATA GENERATOR'!$H358,'CUST AND PROD REFS'!K$7:K$26)</f>
        <v>13342</v>
      </c>
      <c r="L358" s="6">
        <f ca="1">SUMIF('CUST AND PROD REFS'!$H$7:$H$26,'DATA GENERATOR'!$H358,'CUST AND PROD REFS'!L$7:L$26)</f>
        <v>7738.36</v>
      </c>
      <c r="M358" s="7">
        <f t="shared" ca="1" si="58"/>
        <v>5</v>
      </c>
      <c r="N358" s="23">
        <f t="shared" ca="1" si="59"/>
        <v>11874.380000000001</v>
      </c>
      <c r="O358" s="8">
        <f t="shared" ca="1" si="60"/>
        <v>59371.900000000009</v>
      </c>
      <c r="P358" s="40" t="str">
        <f t="shared" ca="1" si="61"/>
        <v>SHIP REGION 4</v>
      </c>
    </row>
    <row r="359" spans="1:16" x14ac:dyDescent="0.35">
      <c r="A359" s="9">
        <f t="shared" si="63"/>
        <v>353</v>
      </c>
      <c r="B359" s="6">
        <f t="shared" si="63"/>
        <v>353</v>
      </c>
      <c r="C359" s="7" t="str">
        <f t="shared" ca="1" si="55"/>
        <v>CUSTID 184</v>
      </c>
      <c r="D359" s="7" t="str">
        <f ca="1">CONCATENATE(D$6," ",SUMIF('CUST AND PROD REFS'!$C$7:$C$206,'DATA GENERATOR'!$C359,'CUST AND PROD REFS'!D$7:D$206))</f>
        <v>CUSTTYPE 4</v>
      </c>
      <c r="E359" s="7" t="str">
        <f ca="1">CONCATENATE(E$6," ",SUMIF('CUST AND PROD REFS'!$C$7:$C$206,'DATA GENERATOR'!$C359,'CUST AND PROD REFS'!E$7:E$206))</f>
        <v>CUSTIND 5</v>
      </c>
      <c r="F359" s="7" t="str">
        <f ca="1">CONCATENATE(F$6," ",SUMIF('CUST AND PROD REFS'!$C$7:$C$206,'DATA GENERATOR'!$C359,'CUST AND PROD REFS'!F$7:F$206))</f>
        <v>REGION 4</v>
      </c>
      <c r="G359" s="6" t="str">
        <f t="shared" ca="1" si="56"/>
        <v>SALESMAN 3</v>
      </c>
      <c r="H359" s="6" t="str">
        <f t="shared" ca="1" si="57"/>
        <v>PRODID 3</v>
      </c>
      <c r="I359" s="6" t="str">
        <f ca="1">CONCATENATE(I$6," ",SUMIF('CUST AND PROD REFS'!$H$7:$H$26,'DATA GENERATOR'!$H359,'CUST AND PROD REFS'!I$7:I$26))</f>
        <v>PRODTYPE 3</v>
      </c>
      <c r="J359" s="6" t="str">
        <f ca="1">CONCATENATE(J$6," ",SUMIF('CUST AND PROD REFS'!$H$7:$H$26,'DATA GENERATOR'!$H359,'CUST AND PROD REFS'!J$7:J$26))</f>
        <v>PRODMKT 6</v>
      </c>
      <c r="K359" s="6">
        <f ca="1">SUMIF('CUST AND PROD REFS'!$H$7:$H$26,'DATA GENERATOR'!$H359,'CUST AND PROD REFS'!K$7:K$26)</f>
        <v>18632</v>
      </c>
      <c r="L359" s="6">
        <f ca="1">SUMIF('CUST AND PROD REFS'!$H$7:$H$26,'DATA GENERATOR'!$H359,'CUST AND PROD REFS'!L$7:L$26)</f>
        <v>12110.8</v>
      </c>
      <c r="M359" s="7">
        <f t="shared" ca="1" si="58"/>
        <v>3</v>
      </c>
      <c r="N359" s="23">
        <f t="shared" ca="1" si="59"/>
        <v>16209.84</v>
      </c>
      <c r="O359" s="8">
        <f t="shared" ca="1" si="60"/>
        <v>48629.520000000004</v>
      </c>
      <c r="P359" s="40" t="str">
        <f t="shared" ca="1" si="61"/>
        <v>SHIP REGION 4</v>
      </c>
    </row>
    <row r="360" spans="1:16" x14ac:dyDescent="0.35">
      <c r="A360" s="9">
        <f t="shared" si="63"/>
        <v>354</v>
      </c>
      <c r="B360" s="6">
        <f t="shared" si="63"/>
        <v>354</v>
      </c>
      <c r="C360" s="7" t="str">
        <f t="shared" ca="1" si="55"/>
        <v>CUSTID 108</v>
      </c>
      <c r="D360" s="7" t="str">
        <f ca="1">CONCATENATE(D$6," ",SUMIF('CUST AND PROD REFS'!$C$7:$C$206,'DATA GENERATOR'!$C360,'CUST AND PROD REFS'!D$7:D$206))</f>
        <v>CUSTTYPE 5</v>
      </c>
      <c r="E360" s="7" t="str">
        <f ca="1">CONCATENATE(E$6," ",SUMIF('CUST AND PROD REFS'!$C$7:$C$206,'DATA GENERATOR'!$C360,'CUST AND PROD REFS'!E$7:E$206))</f>
        <v>CUSTIND 1</v>
      </c>
      <c r="F360" s="7" t="str">
        <f ca="1">CONCATENATE(F$6," ",SUMIF('CUST AND PROD REFS'!$C$7:$C$206,'DATA GENERATOR'!$C360,'CUST AND PROD REFS'!F$7:F$206))</f>
        <v>REGION 8</v>
      </c>
      <c r="G360" s="6" t="str">
        <f t="shared" ca="1" si="56"/>
        <v>SALESMAN 1</v>
      </c>
      <c r="H360" s="6" t="str">
        <f t="shared" ca="1" si="57"/>
        <v>PRODID 6</v>
      </c>
      <c r="I360" s="6" t="str">
        <f ca="1">CONCATENATE(I$6," ",SUMIF('CUST AND PROD REFS'!$H$7:$H$26,'DATA GENERATOR'!$H360,'CUST AND PROD REFS'!I$7:I$26))</f>
        <v>PRODTYPE 1</v>
      </c>
      <c r="J360" s="6" t="str">
        <f ca="1">CONCATENATE(J$6," ",SUMIF('CUST AND PROD REFS'!$H$7:$H$26,'DATA GENERATOR'!$H360,'CUST AND PROD REFS'!J$7:J$26))</f>
        <v>PRODMKT 3</v>
      </c>
      <c r="K360" s="6">
        <f ca="1">SUMIF('CUST AND PROD REFS'!$H$7:$H$26,'DATA GENERATOR'!$H360,'CUST AND PROD REFS'!K$7:K$26)</f>
        <v>13657</v>
      </c>
      <c r="L360" s="6">
        <f ca="1">SUMIF('CUST AND PROD REFS'!$H$7:$H$26,'DATA GENERATOR'!$H360,'CUST AND PROD REFS'!L$7:L$26)</f>
        <v>9150.19</v>
      </c>
      <c r="M360" s="7">
        <f t="shared" ca="1" si="58"/>
        <v>5</v>
      </c>
      <c r="N360" s="23">
        <f t="shared" ca="1" si="59"/>
        <v>13383.86</v>
      </c>
      <c r="O360" s="8">
        <f t="shared" ca="1" si="60"/>
        <v>66919.3</v>
      </c>
      <c r="P360" s="40" t="str">
        <f t="shared" ca="1" si="61"/>
        <v>SHIP REGION 8</v>
      </c>
    </row>
    <row r="361" spans="1:16" x14ac:dyDescent="0.35">
      <c r="A361" s="9">
        <f t="shared" ref="A361:B376" si="64">A360+1</f>
        <v>355</v>
      </c>
      <c r="B361" s="6">
        <f t="shared" si="64"/>
        <v>355</v>
      </c>
      <c r="C361" s="7" t="str">
        <f t="shared" ca="1" si="55"/>
        <v>CUSTID 56</v>
      </c>
      <c r="D361" s="7" t="str">
        <f ca="1">CONCATENATE(D$6," ",SUMIF('CUST AND PROD REFS'!$C$7:$C$206,'DATA GENERATOR'!$C361,'CUST AND PROD REFS'!D$7:D$206))</f>
        <v>CUSTTYPE 5</v>
      </c>
      <c r="E361" s="7" t="str">
        <f ca="1">CONCATENATE(E$6," ",SUMIF('CUST AND PROD REFS'!$C$7:$C$206,'DATA GENERATOR'!$C361,'CUST AND PROD REFS'!E$7:E$206))</f>
        <v>CUSTIND 4</v>
      </c>
      <c r="F361" s="7" t="str">
        <f ca="1">CONCATENATE(F$6," ",SUMIF('CUST AND PROD REFS'!$C$7:$C$206,'DATA GENERATOR'!$C361,'CUST AND PROD REFS'!F$7:F$206))</f>
        <v>REGION 3</v>
      </c>
      <c r="G361" s="6" t="str">
        <f t="shared" ca="1" si="56"/>
        <v>SALESMAN 1</v>
      </c>
      <c r="H361" s="6" t="str">
        <f t="shared" ca="1" si="57"/>
        <v>PRODID 4</v>
      </c>
      <c r="I361" s="6" t="str">
        <f ca="1">CONCATENATE(I$6," ",SUMIF('CUST AND PROD REFS'!$H$7:$H$26,'DATA GENERATOR'!$H361,'CUST AND PROD REFS'!I$7:I$26))</f>
        <v>PRODTYPE 2</v>
      </c>
      <c r="J361" s="6" t="str">
        <f ca="1">CONCATENATE(J$6," ",SUMIF('CUST AND PROD REFS'!$H$7:$H$26,'DATA GENERATOR'!$H361,'CUST AND PROD REFS'!J$7:J$26))</f>
        <v>PRODMKT 4</v>
      </c>
      <c r="K361" s="6">
        <f ca="1">SUMIF('CUST AND PROD REFS'!$H$7:$H$26,'DATA GENERATOR'!$H361,'CUST AND PROD REFS'!K$7:K$26)</f>
        <v>6175</v>
      </c>
      <c r="L361" s="6">
        <f ca="1">SUMIF('CUST AND PROD REFS'!$H$7:$H$26,'DATA GENERATOR'!$H361,'CUST AND PROD REFS'!L$7:L$26)</f>
        <v>3828.5</v>
      </c>
      <c r="M361" s="7">
        <f t="shared" ca="1" si="58"/>
        <v>3</v>
      </c>
      <c r="N361" s="23">
        <f t="shared" ca="1" si="59"/>
        <v>5804.5</v>
      </c>
      <c r="O361" s="8">
        <f t="shared" ca="1" si="60"/>
        <v>17413.5</v>
      </c>
      <c r="P361" s="40" t="str">
        <f t="shared" ca="1" si="61"/>
        <v>SHIP REGION 2</v>
      </c>
    </row>
    <row r="362" spans="1:16" x14ac:dyDescent="0.35">
      <c r="A362" s="9">
        <f t="shared" si="64"/>
        <v>356</v>
      </c>
      <c r="B362" s="6">
        <f t="shared" si="64"/>
        <v>356</v>
      </c>
      <c r="C362" s="7" t="str">
        <f t="shared" ca="1" si="55"/>
        <v>CUSTID 119</v>
      </c>
      <c r="D362" s="7" t="str">
        <f ca="1">CONCATENATE(D$6," ",SUMIF('CUST AND PROD REFS'!$C$7:$C$206,'DATA GENERATOR'!$C362,'CUST AND PROD REFS'!D$7:D$206))</f>
        <v>CUSTTYPE 1</v>
      </c>
      <c r="E362" s="7" t="str">
        <f ca="1">CONCATENATE(E$6," ",SUMIF('CUST AND PROD REFS'!$C$7:$C$206,'DATA GENERATOR'!$C362,'CUST AND PROD REFS'!E$7:E$206))</f>
        <v>CUSTIND 5</v>
      </c>
      <c r="F362" s="7" t="str">
        <f ca="1">CONCATENATE(F$6," ",SUMIF('CUST AND PROD REFS'!$C$7:$C$206,'DATA GENERATOR'!$C362,'CUST AND PROD REFS'!F$7:F$206))</f>
        <v>REGION 8</v>
      </c>
      <c r="G362" s="6" t="str">
        <f t="shared" ca="1" si="56"/>
        <v>SALESMAN 4</v>
      </c>
      <c r="H362" s="6" t="str">
        <f t="shared" ca="1" si="57"/>
        <v>PRODID 20</v>
      </c>
      <c r="I362" s="6" t="str">
        <f ca="1">CONCATENATE(I$6," ",SUMIF('CUST AND PROD REFS'!$H$7:$H$26,'DATA GENERATOR'!$H362,'CUST AND PROD REFS'!I$7:I$26))</f>
        <v>PRODTYPE 4</v>
      </c>
      <c r="J362" s="6" t="str">
        <f ca="1">CONCATENATE(J$6," ",SUMIF('CUST AND PROD REFS'!$H$7:$H$26,'DATA GENERATOR'!$H362,'CUST AND PROD REFS'!J$7:J$26))</f>
        <v>PRODMKT 1</v>
      </c>
      <c r="K362" s="6">
        <f ca="1">SUMIF('CUST AND PROD REFS'!$H$7:$H$26,'DATA GENERATOR'!$H362,'CUST AND PROD REFS'!K$7:K$26)</f>
        <v>2665</v>
      </c>
      <c r="L362" s="6">
        <f ca="1">SUMIF('CUST AND PROD REFS'!$H$7:$H$26,'DATA GENERATOR'!$H362,'CUST AND PROD REFS'!L$7:L$26)</f>
        <v>1732.25</v>
      </c>
      <c r="M362" s="7">
        <f t="shared" ca="1" si="58"/>
        <v>2</v>
      </c>
      <c r="N362" s="23">
        <f t="shared" ca="1" si="59"/>
        <v>2291.9</v>
      </c>
      <c r="O362" s="8">
        <f t="shared" ca="1" si="60"/>
        <v>4583.8</v>
      </c>
      <c r="P362" s="40" t="str">
        <f t="shared" ca="1" si="61"/>
        <v>SHIP REGION 2</v>
      </c>
    </row>
    <row r="363" spans="1:16" x14ac:dyDescent="0.35">
      <c r="A363" s="9">
        <f t="shared" si="64"/>
        <v>357</v>
      </c>
      <c r="B363" s="6">
        <f t="shared" si="64"/>
        <v>357</v>
      </c>
      <c r="C363" s="7" t="str">
        <f t="shared" ca="1" si="55"/>
        <v>CUSTID 101</v>
      </c>
      <c r="D363" s="7" t="str">
        <f ca="1">CONCATENATE(D$6," ",SUMIF('CUST AND PROD REFS'!$C$7:$C$206,'DATA GENERATOR'!$C363,'CUST AND PROD REFS'!D$7:D$206))</f>
        <v>CUSTTYPE 1</v>
      </c>
      <c r="E363" s="7" t="str">
        <f ca="1">CONCATENATE(E$6," ",SUMIF('CUST AND PROD REFS'!$C$7:$C$206,'DATA GENERATOR'!$C363,'CUST AND PROD REFS'!E$7:E$206))</f>
        <v>CUSTIND 2</v>
      </c>
      <c r="F363" s="7" t="str">
        <f ca="1">CONCATENATE(F$6," ",SUMIF('CUST AND PROD REFS'!$C$7:$C$206,'DATA GENERATOR'!$C363,'CUST AND PROD REFS'!F$7:F$206))</f>
        <v>REGION 8</v>
      </c>
      <c r="G363" s="6" t="str">
        <f t="shared" ca="1" si="56"/>
        <v>SALESMAN 4</v>
      </c>
      <c r="H363" s="6" t="str">
        <f t="shared" ca="1" si="57"/>
        <v>PRODID 14</v>
      </c>
      <c r="I363" s="6" t="str">
        <f ca="1">CONCATENATE(I$6," ",SUMIF('CUST AND PROD REFS'!$H$7:$H$26,'DATA GENERATOR'!$H363,'CUST AND PROD REFS'!I$7:I$26))</f>
        <v>PRODTYPE 2</v>
      </c>
      <c r="J363" s="6" t="str">
        <f ca="1">CONCATENATE(J$6," ",SUMIF('CUST AND PROD REFS'!$H$7:$H$26,'DATA GENERATOR'!$H363,'CUST AND PROD REFS'!J$7:J$26))</f>
        <v>PRODMKT 7</v>
      </c>
      <c r="K363" s="6">
        <f ca="1">SUMIF('CUST AND PROD REFS'!$H$7:$H$26,'DATA GENERATOR'!$H363,'CUST AND PROD REFS'!K$7:K$26)</f>
        <v>20943</v>
      </c>
      <c r="L363" s="6">
        <f ca="1">SUMIF('CUST AND PROD REFS'!$H$7:$H$26,'DATA GENERATOR'!$H363,'CUST AND PROD REFS'!L$7:L$26)</f>
        <v>12984.66</v>
      </c>
      <c r="M363" s="7">
        <f t="shared" ca="1" si="58"/>
        <v>7</v>
      </c>
      <c r="N363" s="23">
        <f t="shared" ca="1" si="59"/>
        <v>19686.419999999998</v>
      </c>
      <c r="O363" s="8">
        <f t="shared" ca="1" si="60"/>
        <v>137804.94</v>
      </c>
      <c r="P363" s="40" t="str">
        <f t="shared" ca="1" si="61"/>
        <v>SHIP REGION 7</v>
      </c>
    </row>
    <row r="364" spans="1:16" x14ac:dyDescent="0.35">
      <c r="A364" s="9">
        <f t="shared" si="64"/>
        <v>358</v>
      </c>
      <c r="B364" s="6">
        <f t="shared" si="64"/>
        <v>358</v>
      </c>
      <c r="C364" s="7" t="str">
        <f t="shared" ca="1" si="55"/>
        <v>CUSTID 95</v>
      </c>
      <c r="D364" s="7" t="str">
        <f ca="1">CONCATENATE(D$6," ",SUMIF('CUST AND PROD REFS'!$C$7:$C$206,'DATA GENERATOR'!$C364,'CUST AND PROD REFS'!D$7:D$206))</f>
        <v>CUSTTYPE 2</v>
      </c>
      <c r="E364" s="7" t="str">
        <f ca="1">CONCATENATE(E$6," ",SUMIF('CUST AND PROD REFS'!$C$7:$C$206,'DATA GENERATOR'!$C364,'CUST AND PROD REFS'!E$7:E$206))</f>
        <v>CUSTIND 1</v>
      </c>
      <c r="F364" s="7" t="str">
        <f ca="1">CONCATENATE(F$6," ",SUMIF('CUST AND PROD REFS'!$C$7:$C$206,'DATA GENERATOR'!$C364,'CUST AND PROD REFS'!F$7:F$206))</f>
        <v>REGION 3</v>
      </c>
      <c r="G364" s="6" t="str">
        <f t="shared" ca="1" si="56"/>
        <v>SALESMAN 3</v>
      </c>
      <c r="H364" s="6" t="str">
        <f t="shared" ca="1" si="57"/>
        <v>PRODID 3</v>
      </c>
      <c r="I364" s="6" t="str">
        <f ca="1">CONCATENATE(I$6," ",SUMIF('CUST AND PROD REFS'!$H$7:$H$26,'DATA GENERATOR'!$H364,'CUST AND PROD REFS'!I$7:I$26))</f>
        <v>PRODTYPE 3</v>
      </c>
      <c r="J364" s="6" t="str">
        <f ca="1">CONCATENATE(J$6," ",SUMIF('CUST AND PROD REFS'!$H$7:$H$26,'DATA GENERATOR'!$H364,'CUST AND PROD REFS'!J$7:J$26))</f>
        <v>PRODMKT 6</v>
      </c>
      <c r="K364" s="6">
        <f ca="1">SUMIF('CUST AND PROD REFS'!$H$7:$H$26,'DATA GENERATOR'!$H364,'CUST AND PROD REFS'!K$7:K$26)</f>
        <v>18632</v>
      </c>
      <c r="L364" s="6">
        <f ca="1">SUMIF('CUST AND PROD REFS'!$H$7:$H$26,'DATA GENERATOR'!$H364,'CUST AND PROD REFS'!L$7:L$26)</f>
        <v>12110.8</v>
      </c>
      <c r="M364" s="7">
        <f t="shared" ca="1" si="58"/>
        <v>5</v>
      </c>
      <c r="N364" s="23">
        <f t="shared" ca="1" si="59"/>
        <v>16582.48</v>
      </c>
      <c r="O364" s="8">
        <f t="shared" ca="1" si="60"/>
        <v>82912.399999999994</v>
      </c>
      <c r="P364" s="40" t="str">
        <f t="shared" ca="1" si="61"/>
        <v>SHIP REGION 5</v>
      </c>
    </row>
    <row r="365" spans="1:16" x14ac:dyDescent="0.35">
      <c r="A365" s="9">
        <f t="shared" si="64"/>
        <v>359</v>
      </c>
      <c r="B365" s="6">
        <f t="shared" si="64"/>
        <v>359</v>
      </c>
      <c r="C365" s="7" t="str">
        <f t="shared" ca="1" si="55"/>
        <v>CUSTID 8</v>
      </c>
      <c r="D365" s="7" t="str">
        <f ca="1">CONCATENATE(D$6," ",SUMIF('CUST AND PROD REFS'!$C$7:$C$206,'DATA GENERATOR'!$C365,'CUST AND PROD REFS'!D$7:D$206))</f>
        <v>CUSTTYPE 1</v>
      </c>
      <c r="E365" s="7" t="str">
        <f ca="1">CONCATENATE(E$6," ",SUMIF('CUST AND PROD REFS'!$C$7:$C$206,'DATA GENERATOR'!$C365,'CUST AND PROD REFS'!E$7:E$206))</f>
        <v>CUSTIND 4</v>
      </c>
      <c r="F365" s="7" t="str">
        <f ca="1">CONCATENATE(F$6," ",SUMIF('CUST AND PROD REFS'!$C$7:$C$206,'DATA GENERATOR'!$C365,'CUST AND PROD REFS'!F$7:F$206))</f>
        <v>REGION 8</v>
      </c>
      <c r="G365" s="6" t="str">
        <f t="shared" ca="1" si="56"/>
        <v>SALESMAN 3</v>
      </c>
      <c r="H365" s="6" t="str">
        <f t="shared" ca="1" si="57"/>
        <v>PRODID 16</v>
      </c>
      <c r="I365" s="6" t="str">
        <f ca="1">CONCATENATE(I$6," ",SUMIF('CUST AND PROD REFS'!$H$7:$H$26,'DATA GENERATOR'!$H365,'CUST AND PROD REFS'!I$7:I$26))</f>
        <v>PRODTYPE 4</v>
      </c>
      <c r="J365" s="6" t="str">
        <f ca="1">CONCATENATE(J$6," ",SUMIF('CUST AND PROD REFS'!$H$7:$H$26,'DATA GENERATOR'!$H365,'CUST AND PROD REFS'!J$7:J$26))</f>
        <v>PRODMKT 6</v>
      </c>
      <c r="K365" s="6">
        <f ca="1">SUMIF('CUST AND PROD REFS'!$H$7:$H$26,'DATA GENERATOR'!$H365,'CUST AND PROD REFS'!K$7:K$26)</f>
        <v>13342</v>
      </c>
      <c r="L365" s="6">
        <f ca="1">SUMIF('CUST AND PROD REFS'!$H$7:$H$26,'DATA GENERATOR'!$H365,'CUST AND PROD REFS'!L$7:L$26)</f>
        <v>7738.36</v>
      </c>
      <c r="M365" s="7">
        <f t="shared" ca="1" si="58"/>
        <v>2</v>
      </c>
      <c r="N365" s="23">
        <f t="shared" ca="1" si="59"/>
        <v>11740.960000000001</v>
      </c>
      <c r="O365" s="8">
        <f t="shared" ca="1" si="60"/>
        <v>23481.920000000002</v>
      </c>
      <c r="P365" s="40" t="str">
        <f t="shared" ca="1" si="61"/>
        <v>SHIP REGION 1</v>
      </c>
    </row>
    <row r="366" spans="1:16" x14ac:dyDescent="0.35">
      <c r="A366" s="9">
        <f t="shared" si="64"/>
        <v>360</v>
      </c>
      <c r="B366" s="6">
        <f t="shared" si="64"/>
        <v>360</v>
      </c>
      <c r="C366" s="7" t="str">
        <f t="shared" ca="1" si="55"/>
        <v>CUSTID 46</v>
      </c>
      <c r="D366" s="7" t="str">
        <f ca="1">CONCATENATE(D$6," ",SUMIF('CUST AND PROD REFS'!$C$7:$C$206,'DATA GENERATOR'!$C366,'CUST AND PROD REFS'!D$7:D$206))</f>
        <v>CUSTTYPE 3</v>
      </c>
      <c r="E366" s="7" t="str">
        <f ca="1">CONCATENATE(E$6," ",SUMIF('CUST AND PROD REFS'!$C$7:$C$206,'DATA GENERATOR'!$C366,'CUST AND PROD REFS'!E$7:E$206))</f>
        <v>CUSTIND 4</v>
      </c>
      <c r="F366" s="7" t="str">
        <f ca="1">CONCATENATE(F$6," ",SUMIF('CUST AND PROD REFS'!$C$7:$C$206,'DATA GENERATOR'!$C366,'CUST AND PROD REFS'!F$7:F$206))</f>
        <v>REGION 4</v>
      </c>
      <c r="G366" s="6" t="str">
        <f t="shared" ca="1" si="56"/>
        <v>SALESMAN 2</v>
      </c>
      <c r="H366" s="6" t="str">
        <f t="shared" ca="1" si="57"/>
        <v>PRODID 17</v>
      </c>
      <c r="I366" s="6" t="str">
        <f ca="1">CONCATENATE(I$6," ",SUMIF('CUST AND PROD REFS'!$H$7:$H$26,'DATA GENERATOR'!$H366,'CUST AND PROD REFS'!I$7:I$26))</f>
        <v>PRODTYPE 3</v>
      </c>
      <c r="J366" s="6" t="str">
        <f ca="1">CONCATENATE(J$6," ",SUMIF('CUST AND PROD REFS'!$H$7:$H$26,'DATA GENERATOR'!$H366,'CUST AND PROD REFS'!J$7:J$26))</f>
        <v>PRODMKT 7</v>
      </c>
      <c r="K366" s="6">
        <f ca="1">SUMIF('CUST AND PROD REFS'!$H$7:$H$26,'DATA GENERATOR'!$H366,'CUST AND PROD REFS'!K$7:K$26)</f>
        <v>8017</v>
      </c>
      <c r="L366" s="6">
        <f ca="1">SUMIF('CUST AND PROD REFS'!$H$7:$H$26,'DATA GENERATOR'!$H366,'CUST AND PROD REFS'!L$7:L$26)</f>
        <v>4569.6899999999996</v>
      </c>
      <c r="M366" s="7">
        <f t="shared" ca="1" si="58"/>
        <v>3</v>
      </c>
      <c r="N366" s="23">
        <f t="shared" ca="1" si="59"/>
        <v>7215.3</v>
      </c>
      <c r="O366" s="8">
        <f t="shared" ca="1" si="60"/>
        <v>21645.9</v>
      </c>
      <c r="P366" s="40" t="str">
        <f t="shared" ca="1" si="61"/>
        <v>SHIP REGION 4</v>
      </c>
    </row>
    <row r="367" spans="1:16" x14ac:dyDescent="0.35">
      <c r="A367" s="9">
        <f t="shared" si="64"/>
        <v>361</v>
      </c>
      <c r="B367" s="6">
        <f t="shared" si="64"/>
        <v>361</v>
      </c>
      <c r="C367" s="7" t="str">
        <f t="shared" ca="1" si="55"/>
        <v>CUSTID 60</v>
      </c>
      <c r="D367" s="7" t="str">
        <f ca="1">CONCATENATE(D$6," ",SUMIF('CUST AND PROD REFS'!$C$7:$C$206,'DATA GENERATOR'!$C367,'CUST AND PROD REFS'!D$7:D$206))</f>
        <v>CUSTTYPE 1</v>
      </c>
      <c r="E367" s="7" t="str">
        <f ca="1">CONCATENATE(E$6," ",SUMIF('CUST AND PROD REFS'!$C$7:$C$206,'DATA GENERATOR'!$C367,'CUST AND PROD REFS'!E$7:E$206))</f>
        <v>CUSTIND 1</v>
      </c>
      <c r="F367" s="7" t="str">
        <f ca="1">CONCATENATE(F$6," ",SUMIF('CUST AND PROD REFS'!$C$7:$C$206,'DATA GENERATOR'!$C367,'CUST AND PROD REFS'!F$7:F$206))</f>
        <v>REGION 8</v>
      </c>
      <c r="G367" s="6" t="str">
        <f t="shared" ca="1" si="56"/>
        <v>SALESMAN 2</v>
      </c>
      <c r="H367" s="6" t="str">
        <f t="shared" ca="1" si="57"/>
        <v>PRODID 1</v>
      </c>
      <c r="I367" s="6" t="str">
        <f ca="1">CONCATENATE(I$6," ",SUMIF('CUST AND PROD REFS'!$H$7:$H$26,'DATA GENERATOR'!$H367,'CUST AND PROD REFS'!I$7:I$26))</f>
        <v>PRODTYPE 2</v>
      </c>
      <c r="J367" s="6" t="str">
        <f ca="1">CONCATENATE(J$6," ",SUMIF('CUST AND PROD REFS'!$H$7:$H$26,'DATA GENERATOR'!$H367,'CUST AND PROD REFS'!J$7:J$26))</f>
        <v>PRODMKT 7</v>
      </c>
      <c r="K367" s="6">
        <f ca="1">SUMIF('CUST AND PROD REFS'!$H$7:$H$26,'DATA GENERATOR'!$H367,'CUST AND PROD REFS'!K$7:K$26)</f>
        <v>1355</v>
      </c>
      <c r="L367" s="6">
        <f ca="1">SUMIF('CUST AND PROD REFS'!$H$7:$H$26,'DATA GENERATOR'!$H367,'CUST AND PROD REFS'!L$7:L$26)</f>
        <v>840.1</v>
      </c>
      <c r="M367" s="7">
        <f t="shared" ca="1" si="58"/>
        <v>2</v>
      </c>
      <c r="N367" s="23">
        <f t="shared" ca="1" si="59"/>
        <v>1287.25</v>
      </c>
      <c r="O367" s="8">
        <f t="shared" ca="1" si="60"/>
        <v>2574.5</v>
      </c>
      <c r="P367" s="40" t="str">
        <f t="shared" ca="1" si="61"/>
        <v>SHIP REGION 4</v>
      </c>
    </row>
    <row r="368" spans="1:16" x14ac:dyDescent="0.35">
      <c r="A368" s="9">
        <f t="shared" si="64"/>
        <v>362</v>
      </c>
      <c r="B368" s="6">
        <f t="shared" si="64"/>
        <v>362</v>
      </c>
      <c r="C368" s="7" t="str">
        <f t="shared" ca="1" si="55"/>
        <v>CUSTID 160</v>
      </c>
      <c r="D368" s="7" t="str">
        <f ca="1">CONCATENATE(D$6," ",SUMIF('CUST AND PROD REFS'!$C$7:$C$206,'DATA GENERATOR'!$C368,'CUST AND PROD REFS'!D$7:D$206))</f>
        <v>CUSTTYPE 2</v>
      </c>
      <c r="E368" s="7" t="str">
        <f ca="1">CONCATENATE(E$6," ",SUMIF('CUST AND PROD REFS'!$C$7:$C$206,'DATA GENERATOR'!$C368,'CUST AND PROD REFS'!E$7:E$206))</f>
        <v>CUSTIND 3</v>
      </c>
      <c r="F368" s="7" t="str">
        <f ca="1">CONCATENATE(F$6," ",SUMIF('CUST AND PROD REFS'!$C$7:$C$206,'DATA GENERATOR'!$C368,'CUST AND PROD REFS'!F$7:F$206))</f>
        <v>REGION 4</v>
      </c>
      <c r="G368" s="6" t="str">
        <f t="shared" ca="1" si="56"/>
        <v>SALESMAN 2</v>
      </c>
      <c r="H368" s="6" t="str">
        <f t="shared" ca="1" si="57"/>
        <v>PRODID 10</v>
      </c>
      <c r="I368" s="6" t="str">
        <f ca="1">CONCATENATE(I$6," ",SUMIF('CUST AND PROD REFS'!$H$7:$H$26,'DATA GENERATOR'!$H368,'CUST AND PROD REFS'!I$7:I$26))</f>
        <v>PRODTYPE 3</v>
      </c>
      <c r="J368" s="6" t="str">
        <f ca="1">CONCATENATE(J$6," ",SUMIF('CUST AND PROD REFS'!$H$7:$H$26,'DATA GENERATOR'!$H368,'CUST AND PROD REFS'!J$7:J$26))</f>
        <v>PRODMKT 3</v>
      </c>
      <c r="K368" s="6">
        <f ca="1">SUMIF('CUST AND PROD REFS'!$H$7:$H$26,'DATA GENERATOR'!$H368,'CUST AND PROD REFS'!K$7:K$26)</f>
        <v>21715</v>
      </c>
      <c r="L368" s="6">
        <f ca="1">SUMIF('CUST AND PROD REFS'!$H$7:$H$26,'DATA GENERATOR'!$H368,'CUST AND PROD REFS'!L$7:L$26)</f>
        <v>14549.05</v>
      </c>
      <c r="M368" s="7">
        <f t="shared" ca="1" si="58"/>
        <v>7</v>
      </c>
      <c r="N368" s="23">
        <f t="shared" ca="1" si="59"/>
        <v>19543.5</v>
      </c>
      <c r="O368" s="8">
        <f t="shared" ca="1" si="60"/>
        <v>136804.5</v>
      </c>
      <c r="P368" s="40" t="str">
        <f t="shared" ca="1" si="61"/>
        <v>SHIP REGION 2</v>
      </c>
    </row>
    <row r="369" spans="1:16" x14ac:dyDescent="0.35">
      <c r="A369" s="9">
        <f t="shared" si="64"/>
        <v>363</v>
      </c>
      <c r="B369" s="6">
        <f t="shared" si="64"/>
        <v>363</v>
      </c>
      <c r="C369" s="7" t="str">
        <f t="shared" ca="1" si="55"/>
        <v>CUSTID 53</v>
      </c>
      <c r="D369" s="7" t="str">
        <f ca="1">CONCATENATE(D$6," ",SUMIF('CUST AND PROD REFS'!$C$7:$C$206,'DATA GENERATOR'!$C369,'CUST AND PROD REFS'!D$7:D$206))</f>
        <v>CUSTTYPE 3</v>
      </c>
      <c r="E369" s="7" t="str">
        <f ca="1">CONCATENATE(E$6," ",SUMIF('CUST AND PROD REFS'!$C$7:$C$206,'DATA GENERATOR'!$C369,'CUST AND PROD REFS'!E$7:E$206))</f>
        <v>CUSTIND 4</v>
      </c>
      <c r="F369" s="7" t="str">
        <f ca="1">CONCATENATE(F$6," ",SUMIF('CUST AND PROD REFS'!$C$7:$C$206,'DATA GENERATOR'!$C369,'CUST AND PROD REFS'!F$7:F$206))</f>
        <v>REGION 1</v>
      </c>
      <c r="G369" s="6" t="str">
        <f t="shared" ca="1" si="56"/>
        <v>SALESMAN 1</v>
      </c>
      <c r="H369" s="6" t="str">
        <f t="shared" ca="1" si="57"/>
        <v>PRODID 14</v>
      </c>
      <c r="I369" s="6" t="str">
        <f ca="1">CONCATENATE(I$6," ",SUMIF('CUST AND PROD REFS'!$H$7:$H$26,'DATA GENERATOR'!$H369,'CUST AND PROD REFS'!I$7:I$26))</f>
        <v>PRODTYPE 2</v>
      </c>
      <c r="J369" s="6" t="str">
        <f ca="1">CONCATENATE(J$6," ",SUMIF('CUST AND PROD REFS'!$H$7:$H$26,'DATA GENERATOR'!$H369,'CUST AND PROD REFS'!J$7:J$26))</f>
        <v>PRODMKT 7</v>
      </c>
      <c r="K369" s="6">
        <f ca="1">SUMIF('CUST AND PROD REFS'!$H$7:$H$26,'DATA GENERATOR'!$H369,'CUST AND PROD REFS'!K$7:K$26)</f>
        <v>20943</v>
      </c>
      <c r="L369" s="6">
        <f ca="1">SUMIF('CUST AND PROD REFS'!$H$7:$H$26,'DATA GENERATOR'!$H369,'CUST AND PROD REFS'!L$7:L$26)</f>
        <v>12984.66</v>
      </c>
      <c r="M369" s="7">
        <f t="shared" ca="1" si="58"/>
        <v>7</v>
      </c>
      <c r="N369" s="23">
        <f t="shared" ca="1" si="59"/>
        <v>18010.98</v>
      </c>
      <c r="O369" s="8">
        <f t="shared" ca="1" si="60"/>
        <v>126076.86</v>
      </c>
      <c r="P369" s="40" t="str">
        <f t="shared" ca="1" si="61"/>
        <v>SHIP REGION 2</v>
      </c>
    </row>
    <row r="370" spans="1:16" x14ac:dyDescent="0.35">
      <c r="A370" s="9">
        <f t="shared" si="64"/>
        <v>364</v>
      </c>
      <c r="B370" s="6">
        <f t="shared" si="64"/>
        <v>364</v>
      </c>
      <c r="C370" s="7" t="str">
        <f t="shared" ca="1" si="55"/>
        <v>CUSTID 154</v>
      </c>
      <c r="D370" s="7" t="str">
        <f ca="1">CONCATENATE(D$6," ",SUMIF('CUST AND PROD REFS'!$C$7:$C$206,'DATA GENERATOR'!$C370,'CUST AND PROD REFS'!D$7:D$206))</f>
        <v>CUSTTYPE 3</v>
      </c>
      <c r="E370" s="7" t="str">
        <f ca="1">CONCATENATE(E$6," ",SUMIF('CUST AND PROD REFS'!$C$7:$C$206,'DATA GENERATOR'!$C370,'CUST AND PROD REFS'!E$7:E$206))</f>
        <v>CUSTIND 2</v>
      </c>
      <c r="F370" s="7" t="str">
        <f ca="1">CONCATENATE(F$6," ",SUMIF('CUST AND PROD REFS'!$C$7:$C$206,'DATA GENERATOR'!$C370,'CUST AND PROD REFS'!F$7:F$206))</f>
        <v>REGION 8</v>
      </c>
      <c r="G370" s="6" t="str">
        <f t="shared" ca="1" si="56"/>
        <v>SALESMAN 2</v>
      </c>
      <c r="H370" s="6" t="str">
        <f t="shared" ca="1" si="57"/>
        <v>PRODID 16</v>
      </c>
      <c r="I370" s="6" t="str">
        <f ca="1">CONCATENATE(I$6," ",SUMIF('CUST AND PROD REFS'!$H$7:$H$26,'DATA GENERATOR'!$H370,'CUST AND PROD REFS'!I$7:I$26))</f>
        <v>PRODTYPE 4</v>
      </c>
      <c r="J370" s="6" t="str">
        <f ca="1">CONCATENATE(J$6," ",SUMIF('CUST AND PROD REFS'!$H$7:$H$26,'DATA GENERATOR'!$H370,'CUST AND PROD REFS'!J$7:J$26))</f>
        <v>PRODMKT 6</v>
      </c>
      <c r="K370" s="6">
        <f ca="1">SUMIF('CUST AND PROD REFS'!$H$7:$H$26,'DATA GENERATOR'!$H370,'CUST AND PROD REFS'!K$7:K$26)</f>
        <v>13342</v>
      </c>
      <c r="L370" s="6">
        <f ca="1">SUMIF('CUST AND PROD REFS'!$H$7:$H$26,'DATA GENERATOR'!$H370,'CUST AND PROD REFS'!L$7:L$26)</f>
        <v>7738.36</v>
      </c>
      <c r="M370" s="7">
        <f t="shared" ca="1" si="58"/>
        <v>7</v>
      </c>
      <c r="N370" s="23">
        <f t="shared" ca="1" si="59"/>
        <v>11340.699999999999</v>
      </c>
      <c r="O370" s="8">
        <f t="shared" ca="1" si="60"/>
        <v>79384.899999999994</v>
      </c>
      <c r="P370" s="40" t="str">
        <f t="shared" ca="1" si="61"/>
        <v>SHIP REGION 2</v>
      </c>
    </row>
    <row r="371" spans="1:16" x14ac:dyDescent="0.35">
      <c r="A371" s="9">
        <f t="shared" si="64"/>
        <v>365</v>
      </c>
      <c r="B371" s="6">
        <f t="shared" si="64"/>
        <v>365</v>
      </c>
      <c r="C371" s="7" t="str">
        <f t="shared" ca="1" si="55"/>
        <v>CUSTID 140</v>
      </c>
      <c r="D371" s="7" t="str">
        <f ca="1">CONCATENATE(D$6," ",SUMIF('CUST AND PROD REFS'!$C$7:$C$206,'DATA GENERATOR'!$C371,'CUST AND PROD REFS'!D$7:D$206))</f>
        <v>CUSTTYPE 2</v>
      </c>
      <c r="E371" s="7" t="str">
        <f ca="1">CONCATENATE(E$6," ",SUMIF('CUST AND PROD REFS'!$C$7:$C$206,'DATA GENERATOR'!$C371,'CUST AND PROD REFS'!E$7:E$206))</f>
        <v>CUSTIND 5</v>
      </c>
      <c r="F371" s="7" t="str">
        <f ca="1">CONCATENATE(F$6," ",SUMIF('CUST AND PROD REFS'!$C$7:$C$206,'DATA GENERATOR'!$C371,'CUST AND PROD REFS'!F$7:F$206))</f>
        <v>REGION 7</v>
      </c>
      <c r="G371" s="6" t="str">
        <f t="shared" ca="1" si="56"/>
        <v>SALESMAN 1</v>
      </c>
      <c r="H371" s="6" t="str">
        <f t="shared" ca="1" si="57"/>
        <v>PRODID 3</v>
      </c>
      <c r="I371" s="6" t="str">
        <f ca="1">CONCATENATE(I$6," ",SUMIF('CUST AND PROD REFS'!$H$7:$H$26,'DATA GENERATOR'!$H371,'CUST AND PROD REFS'!I$7:I$26))</f>
        <v>PRODTYPE 3</v>
      </c>
      <c r="J371" s="6" t="str">
        <f ca="1">CONCATENATE(J$6," ",SUMIF('CUST AND PROD REFS'!$H$7:$H$26,'DATA GENERATOR'!$H371,'CUST AND PROD REFS'!J$7:J$26))</f>
        <v>PRODMKT 6</v>
      </c>
      <c r="K371" s="6">
        <f ca="1">SUMIF('CUST AND PROD REFS'!$H$7:$H$26,'DATA GENERATOR'!$H371,'CUST AND PROD REFS'!K$7:K$26)</f>
        <v>18632</v>
      </c>
      <c r="L371" s="6">
        <f ca="1">SUMIF('CUST AND PROD REFS'!$H$7:$H$26,'DATA GENERATOR'!$H371,'CUST AND PROD REFS'!L$7:L$26)</f>
        <v>12110.8</v>
      </c>
      <c r="M371" s="7">
        <f t="shared" ca="1" si="58"/>
        <v>4</v>
      </c>
      <c r="N371" s="23">
        <f t="shared" ca="1" si="59"/>
        <v>17514.079999999998</v>
      </c>
      <c r="O371" s="8">
        <f t="shared" ca="1" si="60"/>
        <v>70056.319999999992</v>
      </c>
      <c r="P371" s="40" t="str">
        <f t="shared" ca="1" si="61"/>
        <v>SHIP REGION 7</v>
      </c>
    </row>
    <row r="372" spans="1:16" x14ac:dyDescent="0.35">
      <c r="A372" s="9">
        <f t="shared" si="64"/>
        <v>366</v>
      </c>
      <c r="B372" s="6">
        <f t="shared" si="64"/>
        <v>366</v>
      </c>
      <c r="C372" s="7" t="str">
        <f t="shared" ca="1" si="55"/>
        <v>CUSTID 195</v>
      </c>
      <c r="D372" s="7" t="str">
        <f ca="1">CONCATENATE(D$6," ",SUMIF('CUST AND PROD REFS'!$C$7:$C$206,'DATA GENERATOR'!$C372,'CUST AND PROD REFS'!D$7:D$206))</f>
        <v>CUSTTYPE 2</v>
      </c>
      <c r="E372" s="7" t="str">
        <f ca="1">CONCATENATE(E$6," ",SUMIF('CUST AND PROD REFS'!$C$7:$C$206,'DATA GENERATOR'!$C372,'CUST AND PROD REFS'!E$7:E$206))</f>
        <v>CUSTIND 3</v>
      </c>
      <c r="F372" s="7" t="str">
        <f ca="1">CONCATENATE(F$6," ",SUMIF('CUST AND PROD REFS'!$C$7:$C$206,'DATA GENERATOR'!$C372,'CUST AND PROD REFS'!F$7:F$206))</f>
        <v>REGION 3</v>
      </c>
      <c r="G372" s="6" t="str">
        <f t="shared" ca="1" si="56"/>
        <v>SALESMAN 3</v>
      </c>
      <c r="H372" s="6" t="str">
        <f t="shared" ca="1" si="57"/>
        <v>PRODID 10</v>
      </c>
      <c r="I372" s="6" t="str">
        <f ca="1">CONCATENATE(I$6," ",SUMIF('CUST AND PROD REFS'!$H$7:$H$26,'DATA GENERATOR'!$H372,'CUST AND PROD REFS'!I$7:I$26))</f>
        <v>PRODTYPE 3</v>
      </c>
      <c r="J372" s="6" t="str">
        <f ca="1">CONCATENATE(J$6," ",SUMIF('CUST AND PROD REFS'!$H$7:$H$26,'DATA GENERATOR'!$H372,'CUST AND PROD REFS'!J$7:J$26))</f>
        <v>PRODMKT 3</v>
      </c>
      <c r="K372" s="6">
        <f ca="1">SUMIF('CUST AND PROD REFS'!$H$7:$H$26,'DATA GENERATOR'!$H372,'CUST AND PROD REFS'!K$7:K$26)</f>
        <v>21715</v>
      </c>
      <c r="L372" s="6">
        <f ca="1">SUMIF('CUST AND PROD REFS'!$H$7:$H$26,'DATA GENERATOR'!$H372,'CUST AND PROD REFS'!L$7:L$26)</f>
        <v>14549.05</v>
      </c>
      <c r="M372" s="7">
        <f t="shared" ca="1" si="58"/>
        <v>1</v>
      </c>
      <c r="N372" s="23">
        <f t="shared" ca="1" si="59"/>
        <v>20194.949999999997</v>
      </c>
      <c r="O372" s="8">
        <f t="shared" ca="1" si="60"/>
        <v>20194.949999999997</v>
      </c>
      <c r="P372" s="40" t="str">
        <f t="shared" ca="1" si="61"/>
        <v>SHIP REGION 6</v>
      </c>
    </row>
    <row r="373" spans="1:16" x14ac:dyDescent="0.35">
      <c r="A373" s="9">
        <f t="shared" si="64"/>
        <v>367</v>
      </c>
      <c r="B373" s="6">
        <f t="shared" si="64"/>
        <v>367</v>
      </c>
      <c r="C373" s="7" t="str">
        <f t="shared" ca="1" si="55"/>
        <v>CUSTID 169</v>
      </c>
      <c r="D373" s="7" t="str">
        <f ca="1">CONCATENATE(D$6," ",SUMIF('CUST AND PROD REFS'!$C$7:$C$206,'DATA GENERATOR'!$C373,'CUST AND PROD REFS'!D$7:D$206))</f>
        <v>CUSTTYPE 5</v>
      </c>
      <c r="E373" s="7" t="str">
        <f ca="1">CONCATENATE(E$6," ",SUMIF('CUST AND PROD REFS'!$C$7:$C$206,'DATA GENERATOR'!$C373,'CUST AND PROD REFS'!E$7:E$206))</f>
        <v>CUSTIND 1</v>
      </c>
      <c r="F373" s="7" t="str">
        <f ca="1">CONCATENATE(F$6," ",SUMIF('CUST AND PROD REFS'!$C$7:$C$206,'DATA GENERATOR'!$C373,'CUST AND PROD REFS'!F$7:F$206))</f>
        <v>REGION 6</v>
      </c>
      <c r="G373" s="6" t="str">
        <f t="shared" ca="1" si="56"/>
        <v>SALESMAN 4</v>
      </c>
      <c r="H373" s="6" t="str">
        <f t="shared" ca="1" si="57"/>
        <v>PRODID 11</v>
      </c>
      <c r="I373" s="6" t="str">
        <f ca="1">CONCATENATE(I$6," ",SUMIF('CUST AND PROD REFS'!$H$7:$H$26,'DATA GENERATOR'!$H373,'CUST AND PROD REFS'!I$7:I$26))</f>
        <v>PRODTYPE 1</v>
      </c>
      <c r="J373" s="6" t="str">
        <f ca="1">CONCATENATE(J$6," ",SUMIF('CUST AND PROD REFS'!$H$7:$H$26,'DATA GENERATOR'!$H373,'CUST AND PROD REFS'!J$7:J$26))</f>
        <v>PRODMKT 5</v>
      </c>
      <c r="K373" s="6">
        <f ca="1">SUMIF('CUST AND PROD REFS'!$H$7:$H$26,'DATA GENERATOR'!$H373,'CUST AND PROD REFS'!K$7:K$26)</f>
        <v>10318</v>
      </c>
      <c r="L373" s="6">
        <f ca="1">SUMIF('CUST AND PROD REFS'!$H$7:$H$26,'DATA GENERATOR'!$H373,'CUST AND PROD REFS'!L$7:L$26)</f>
        <v>6913.06</v>
      </c>
      <c r="M373" s="7">
        <f t="shared" ca="1" si="58"/>
        <v>1</v>
      </c>
      <c r="N373" s="23">
        <f t="shared" ca="1" si="59"/>
        <v>9492.5600000000013</v>
      </c>
      <c r="O373" s="8">
        <f t="shared" ca="1" si="60"/>
        <v>9492.5600000000013</v>
      </c>
      <c r="P373" s="40" t="str">
        <f t="shared" ca="1" si="61"/>
        <v>SHIP REGION 3</v>
      </c>
    </row>
    <row r="374" spans="1:16" x14ac:dyDescent="0.35">
      <c r="A374" s="9">
        <f t="shared" si="64"/>
        <v>368</v>
      </c>
      <c r="B374" s="6">
        <f t="shared" si="64"/>
        <v>368</v>
      </c>
      <c r="C374" s="7" t="str">
        <f t="shared" ca="1" si="55"/>
        <v>CUSTID 19</v>
      </c>
      <c r="D374" s="7" t="str">
        <f ca="1">CONCATENATE(D$6," ",SUMIF('CUST AND PROD REFS'!$C$7:$C$206,'DATA GENERATOR'!$C374,'CUST AND PROD REFS'!D$7:D$206))</f>
        <v>CUSTTYPE 2</v>
      </c>
      <c r="E374" s="7" t="str">
        <f ca="1">CONCATENATE(E$6," ",SUMIF('CUST AND PROD REFS'!$C$7:$C$206,'DATA GENERATOR'!$C374,'CUST AND PROD REFS'!E$7:E$206))</f>
        <v>CUSTIND 2</v>
      </c>
      <c r="F374" s="7" t="str">
        <f ca="1">CONCATENATE(F$6," ",SUMIF('CUST AND PROD REFS'!$C$7:$C$206,'DATA GENERATOR'!$C374,'CUST AND PROD REFS'!F$7:F$206))</f>
        <v>REGION 4</v>
      </c>
      <c r="G374" s="6" t="str">
        <f t="shared" ca="1" si="56"/>
        <v>SALESMAN 3</v>
      </c>
      <c r="H374" s="6" t="str">
        <f t="shared" ca="1" si="57"/>
        <v>PRODID 4</v>
      </c>
      <c r="I374" s="6" t="str">
        <f ca="1">CONCATENATE(I$6," ",SUMIF('CUST AND PROD REFS'!$H$7:$H$26,'DATA GENERATOR'!$H374,'CUST AND PROD REFS'!I$7:I$26))</f>
        <v>PRODTYPE 2</v>
      </c>
      <c r="J374" s="6" t="str">
        <f ca="1">CONCATENATE(J$6," ",SUMIF('CUST AND PROD REFS'!$H$7:$H$26,'DATA GENERATOR'!$H374,'CUST AND PROD REFS'!J$7:J$26))</f>
        <v>PRODMKT 4</v>
      </c>
      <c r="K374" s="6">
        <f ca="1">SUMIF('CUST AND PROD REFS'!$H$7:$H$26,'DATA GENERATOR'!$H374,'CUST AND PROD REFS'!K$7:K$26)</f>
        <v>6175</v>
      </c>
      <c r="L374" s="6">
        <f ca="1">SUMIF('CUST AND PROD REFS'!$H$7:$H$26,'DATA GENERATOR'!$H374,'CUST AND PROD REFS'!L$7:L$26)</f>
        <v>3828.5</v>
      </c>
      <c r="M374" s="7">
        <f t="shared" ca="1" si="58"/>
        <v>3</v>
      </c>
      <c r="N374" s="23">
        <f t="shared" ca="1" si="59"/>
        <v>5557.5</v>
      </c>
      <c r="O374" s="8">
        <f t="shared" ca="1" si="60"/>
        <v>16672.5</v>
      </c>
      <c r="P374" s="40" t="str">
        <f t="shared" ca="1" si="61"/>
        <v>SHIP REGION 2</v>
      </c>
    </row>
    <row r="375" spans="1:16" x14ac:dyDescent="0.35">
      <c r="A375" s="9">
        <f t="shared" si="64"/>
        <v>369</v>
      </c>
      <c r="B375" s="6">
        <f t="shared" si="64"/>
        <v>369</v>
      </c>
      <c r="C375" s="7" t="str">
        <f t="shared" ca="1" si="55"/>
        <v>CUSTID 66</v>
      </c>
      <c r="D375" s="7" t="str">
        <f ca="1">CONCATENATE(D$6," ",SUMIF('CUST AND PROD REFS'!$C$7:$C$206,'DATA GENERATOR'!$C375,'CUST AND PROD REFS'!D$7:D$206))</f>
        <v>CUSTTYPE 4</v>
      </c>
      <c r="E375" s="7" t="str">
        <f ca="1">CONCATENATE(E$6," ",SUMIF('CUST AND PROD REFS'!$C$7:$C$206,'DATA GENERATOR'!$C375,'CUST AND PROD REFS'!E$7:E$206))</f>
        <v>CUSTIND 1</v>
      </c>
      <c r="F375" s="7" t="str">
        <f ca="1">CONCATENATE(F$6," ",SUMIF('CUST AND PROD REFS'!$C$7:$C$206,'DATA GENERATOR'!$C375,'CUST AND PROD REFS'!F$7:F$206))</f>
        <v>REGION 5</v>
      </c>
      <c r="G375" s="6" t="str">
        <f t="shared" ca="1" si="56"/>
        <v>SALESMAN 2</v>
      </c>
      <c r="H375" s="6" t="str">
        <f t="shared" ca="1" si="57"/>
        <v>PRODID 18</v>
      </c>
      <c r="I375" s="6" t="str">
        <f ca="1">CONCATENATE(I$6," ",SUMIF('CUST AND PROD REFS'!$H$7:$H$26,'DATA GENERATOR'!$H375,'CUST AND PROD REFS'!I$7:I$26))</f>
        <v>PRODTYPE 1</v>
      </c>
      <c r="J375" s="6" t="str">
        <f ca="1">CONCATENATE(J$6," ",SUMIF('CUST AND PROD REFS'!$H$7:$H$26,'DATA GENERATOR'!$H375,'CUST AND PROD REFS'!J$7:J$26))</f>
        <v>PRODMKT 2</v>
      </c>
      <c r="K375" s="6">
        <f ca="1">SUMIF('CUST AND PROD REFS'!$H$7:$H$26,'DATA GENERATOR'!$H375,'CUST AND PROD REFS'!K$7:K$26)</f>
        <v>5325</v>
      </c>
      <c r="L375" s="6">
        <f ca="1">SUMIF('CUST AND PROD REFS'!$H$7:$H$26,'DATA GENERATOR'!$H375,'CUST AND PROD REFS'!L$7:L$26)</f>
        <v>3408</v>
      </c>
      <c r="M375" s="7">
        <f t="shared" ca="1" si="58"/>
        <v>1</v>
      </c>
      <c r="N375" s="23">
        <f t="shared" ca="1" si="59"/>
        <v>4686</v>
      </c>
      <c r="O375" s="8">
        <f t="shared" ca="1" si="60"/>
        <v>4686</v>
      </c>
      <c r="P375" s="40" t="str">
        <f t="shared" ca="1" si="61"/>
        <v>SHIP REGION 5</v>
      </c>
    </row>
    <row r="376" spans="1:16" x14ac:dyDescent="0.35">
      <c r="A376" s="9">
        <f t="shared" si="64"/>
        <v>370</v>
      </c>
      <c r="B376" s="6">
        <f t="shared" si="64"/>
        <v>370</v>
      </c>
      <c r="C376" s="7" t="str">
        <f t="shared" ca="1" si="55"/>
        <v>CUSTID 23</v>
      </c>
      <c r="D376" s="7" t="str">
        <f ca="1">CONCATENATE(D$6," ",SUMIF('CUST AND PROD REFS'!$C$7:$C$206,'DATA GENERATOR'!$C376,'CUST AND PROD REFS'!D$7:D$206))</f>
        <v>CUSTTYPE 1</v>
      </c>
      <c r="E376" s="7" t="str">
        <f ca="1">CONCATENATE(E$6," ",SUMIF('CUST AND PROD REFS'!$C$7:$C$206,'DATA GENERATOR'!$C376,'CUST AND PROD REFS'!E$7:E$206))</f>
        <v>CUSTIND 2</v>
      </c>
      <c r="F376" s="7" t="str">
        <f ca="1">CONCATENATE(F$6," ",SUMIF('CUST AND PROD REFS'!$C$7:$C$206,'DATA GENERATOR'!$C376,'CUST AND PROD REFS'!F$7:F$206))</f>
        <v>REGION 1</v>
      </c>
      <c r="G376" s="6" t="str">
        <f t="shared" ca="1" si="56"/>
        <v>SALESMAN 4</v>
      </c>
      <c r="H376" s="6" t="str">
        <f t="shared" ca="1" si="57"/>
        <v>PRODID 1</v>
      </c>
      <c r="I376" s="6" t="str">
        <f ca="1">CONCATENATE(I$6," ",SUMIF('CUST AND PROD REFS'!$H$7:$H$26,'DATA GENERATOR'!$H376,'CUST AND PROD REFS'!I$7:I$26))</f>
        <v>PRODTYPE 2</v>
      </c>
      <c r="J376" s="6" t="str">
        <f ca="1">CONCATENATE(J$6," ",SUMIF('CUST AND PROD REFS'!$H$7:$H$26,'DATA GENERATOR'!$H376,'CUST AND PROD REFS'!J$7:J$26))</f>
        <v>PRODMKT 7</v>
      </c>
      <c r="K376" s="6">
        <f ca="1">SUMIF('CUST AND PROD REFS'!$H$7:$H$26,'DATA GENERATOR'!$H376,'CUST AND PROD REFS'!K$7:K$26)</f>
        <v>1355</v>
      </c>
      <c r="L376" s="6">
        <f ca="1">SUMIF('CUST AND PROD REFS'!$H$7:$H$26,'DATA GENERATOR'!$H376,'CUST AND PROD REFS'!L$7:L$26)</f>
        <v>840.1</v>
      </c>
      <c r="M376" s="7">
        <f t="shared" ca="1" si="58"/>
        <v>8</v>
      </c>
      <c r="N376" s="23">
        <f t="shared" ca="1" si="59"/>
        <v>1341.45</v>
      </c>
      <c r="O376" s="8">
        <f t="shared" ca="1" si="60"/>
        <v>10731.6</v>
      </c>
      <c r="P376" s="40" t="str">
        <f t="shared" ca="1" si="61"/>
        <v>SHIP REGION 3</v>
      </c>
    </row>
    <row r="377" spans="1:16" x14ac:dyDescent="0.35">
      <c r="A377" s="9">
        <f t="shared" ref="A377:B392" si="65">A376+1</f>
        <v>371</v>
      </c>
      <c r="B377" s="6">
        <f t="shared" si="65"/>
        <v>371</v>
      </c>
      <c r="C377" s="7" t="str">
        <f t="shared" ca="1" si="55"/>
        <v>CUSTID 88</v>
      </c>
      <c r="D377" s="7" t="str">
        <f ca="1">CONCATENATE(D$6," ",SUMIF('CUST AND PROD REFS'!$C$7:$C$206,'DATA GENERATOR'!$C377,'CUST AND PROD REFS'!D$7:D$206))</f>
        <v>CUSTTYPE 5</v>
      </c>
      <c r="E377" s="7" t="str">
        <f ca="1">CONCATENATE(E$6," ",SUMIF('CUST AND PROD REFS'!$C$7:$C$206,'DATA GENERATOR'!$C377,'CUST AND PROD REFS'!E$7:E$206))</f>
        <v>CUSTIND 4</v>
      </c>
      <c r="F377" s="7" t="str">
        <f ca="1">CONCATENATE(F$6," ",SUMIF('CUST AND PROD REFS'!$C$7:$C$206,'DATA GENERATOR'!$C377,'CUST AND PROD REFS'!F$7:F$206))</f>
        <v>REGION 5</v>
      </c>
      <c r="G377" s="6" t="str">
        <f t="shared" ca="1" si="56"/>
        <v>SALESMAN 1</v>
      </c>
      <c r="H377" s="6" t="str">
        <f t="shared" ca="1" si="57"/>
        <v>PRODID 12</v>
      </c>
      <c r="I377" s="6" t="str">
        <f ca="1">CONCATENATE(I$6," ",SUMIF('CUST AND PROD REFS'!$H$7:$H$26,'DATA GENERATOR'!$H377,'CUST AND PROD REFS'!I$7:I$26))</f>
        <v>PRODTYPE 3</v>
      </c>
      <c r="J377" s="6" t="str">
        <f ca="1">CONCATENATE(J$6," ",SUMIF('CUST AND PROD REFS'!$H$7:$H$26,'DATA GENERATOR'!$H377,'CUST AND PROD REFS'!J$7:J$26))</f>
        <v>PRODMKT 2</v>
      </c>
      <c r="K377" s="6">
        <f ca="1">SUMIF('CUST AND PROD REFS'!$H$7:$H$26,'DATA GENERATOR'!$H377,'CUST AND PROD REFS'!K$7:K$26)</f>
        <v>17347</v>
      </c>
      <c r="L377" s="6">
        <f ca="1">SUMIF('CUST AND PROD REFS'!$H$7:$H$26,'DATA GENERATOR'!$H377,'CUST AND PROD REFS'!L$7:L$26)</f>
        <v>10928.61</v>
      </c>
      <c r="M377" s="7">
        <f t="shared" ca="1" si="58"/>
        <v>5</v>
      </c>
      <c r="N377" s="23">
        <f t="shared" ca="1" si="59"/>
        <v>15091.89</v>
      </c>
      <c r="O377" s="8">
        <f t="shared" ca="1" si="60"/>
        <v>75459.45</v>
      </c>
      <c r="P377" s="40" t="str">
        <f t="shared" ca="1" si="61"/>
        <v>SHIP REGION 3</v>
      </c>
    </row>
    <row r="378" spans="1:16" x14ac:dyDescent="0.35">
      <c r="A378" s="9">
        <f t="shared" si="65"/>
        <v>372</v>
      </c>
      <c r="B378" s="6">
        <f t="shared" si="65"/>
        <v>372</v>
      </c>
      <c r="C378" s="7" t="str">
        <f t="shared" ca="1" si="55"/>
        <v>CUSTID 118</v>
      </c>
      <c r="D378" s="7" t="str">
        <f ca="1">CONCATENATE(D$6," ",SUMIF('CUST AND PROD REFS'!$C$7:$C$206,'DATA GENERATOR'!$C378,'CUST AND PROD REFS'!D$7:D$206))</f>
        <v>CUSTTYPE 4</v>
      </c>
      <c r="E378" s="7" t="str">
        <f ca="1">CONCATENATE(E$6," ",SUMIF('CUST AND PROD REFS'!$C$7:$C$206,'DATA GENERATOR'!$C378,'CUST AND PROD REFS'!E$7:E$206))</f>
        <v>CUSTIND 2</v>
      </c>
      <c r="F378" s="7" t="str">
        <f ca="1">CONCATENATE(F$6," ",SUMIF('CUST AND PROD REFS'!$C$7:$C$206,'DATA GENERATOR'!$C378,'CUST AND PROD REFS'!F$7:F$206))</f>
        <v>REGION 6</v>
      </c>
      <c r="G378" s="6" t="str">
        <f t="shared" ca="1" si="56"/>
        <v>SALESMAN 3</v>
      </c>
      <c r="H378" s="6" t="str">
        <f t="shared" ca="1" si="57"/>
        <v>PRODID 6</v>
      </c>
      <c r="I378" s="6" t="str">
        <f ca="1">CONCATENATE(I$6," ",SUMIF('CUST AND PROD REFS'!$H$7:$H$26,'DATA GENERATOR'!$H378,'CUST AND PROD REFS'!I$7:I$26))</f>
        <v>PRODTYPE 1</v>
      </c>
      <c r="J378" s="6" t="str">
        <f ca="1">CONCATENATE(J$6," ",SUMIF('CUST AND PROD REFS'!$H$7:$H$26,'DATA GENERATOR'!$H378,'CUST AND PROD REFS'!J$7:J$26))</f>
        <v>PRODMKT 3</v>
      </c>
      <c r="K378" s="6">
        <f ca="1">SUMIF('CUST AND PROD REFS'!$H$7:$H$26,'DATA GENERATOR'!$H378,'CUST AND PROD REFS'!K$7:K$26)</f>
        <v>13657</v>
      </c>
      <c r="L378" s="6">
        <f ca="1">SUMIF('CUST AND PROD REFS'!$H$7:$H$26,'DATA GENERATOR'!$H378,'CUST AND PROD REFS'!L$7:L$26)</f>
        <v>9150.19</v>
      </c>
      <c r="M378" s="7">
        <f t="shared" ca="1" si="58"/>
        <v>3</v>
      </c>
      <c r="N378" s="23">
        <f t="shared" ca="1" si="59"/>
        <v>11608.449999999999</v>
      </c>
      <c r="O378" s="8">
        <f t="shared" ca="1" si="60"/>
        <v>34825.35</v>
      </c>
      <c r="P378" s="40" t="str">
        <f t="shared" ca="1" si="61"/>
        <v>SHIP REGION 1</v>
      </c>
    </row>
    <row r="379" spans="1:16" x14ac:dyDescent="0.35">
      <c r="A379" s="9">
        <f t="shared" si="65"/>
        <v>373</v>
      </c>
      <c r="B379" s="6">
        <f t="shared" si="65"/>
        <v>373</v>
      </c>
      <c r="C379" s="7" t="str">
        <f t="shared" ca="1" si="55"/>
        <v>CUSTID 117</v>
      </c>
      <c r="D379" s="7" t="str">
        <f ca="1">CONCATENATE(D$6," ",SUMIF('CUST AND PROD REFS'!$C$7:$C$206,'DATA GENERATOR'!$C379,'CUST AND PROD REFS'!D$7:D$206))</f>
        <v>CUSTTYPE 2</v>
      </c>
      <c r="E379" s="7" t="str">
        <f ca="1">CONCATENATE(E$6," ",SUMIF('CUST AND PROD REFS'!$C$7:$C$206,'DATA GENERATOR'!$C379,'CUST AND PROD REFS'!E$7:E$206))</f>
        <v>CUSTIND 3</v>
      </c>
      <c r="F379" s="7" t="str">
        <f ca="1">CONCATENATE(F$6," ",SUMIF('CUST AND PROD REFS'!$C$7:$C$206,'DATA GENERATOR'!$C379,'CUST AND PROD REFS'!F$7:F$206))</f>
        <v>REGION 1</v>
      </c>
      <c r="G379" s="6" t="str">
        <f t="shared" ca="1" si="56"/>
        <v>SALESMAN 4</v>
      </c>
      <c r="H379" s="6" t="str">
        <f t="shared" ca="1" si="57"/>
        <v>PRODID 14</v>
      </c>
      <c r="I379" s="6" t="str">
        <f ca="1">CONCATENATE(I$6," ",SUMIF('CUST AND PROD REFS'!$H$7:$H$26,'DATA GENERATOR'!$H379,'CUST AND PROD REFS'!I$7:I$26))</f>
        <v>PRODTYPE 2</v>
      </c>
      <c r="J379" s="6" t="str">
        <f ca="1">CONCATENATE(J$6," ",SUMIF('CUST AND PROD REFS'!$H$7:$H$26,'DATA GENERATOR'!$H379,'CUST AND PROD REFS'!J$7:J$26))</f>
        <v>PRODMKT 7</v>
      </c>
      <c r="K379" s="6">
        <f ca="1">SUMIF('CUST AND PROD REFS'!$H$7:$H$26,'DATA GENERATOR'!$H379,'CUST AND PROD REFS'!K$7:K$26)</f>
        <v>20943</v>
      </c>
      <c r="L379" s="6">
        <f ca="1">SUMIF('CUST AND PROD REFS'!$H$7:$H$26,'DATA GENERATOR'!$H379,'CUST AND PROD REFS'!L$7:L$26)</f>
        <v>12984.66</v>
      </c>
      <c r="M379" s="7">
        <f t="shared" ca="1" si="58"/>
        <v>2</v>
      </c>
      <c r="N379" s="23">
        <f t="shared" ca="1" si="59"/>
        <v>19267.560000000001</v>
      </c>
      <c r="O379" s="8">
        <f t="shared" ca="1" si="60"/>
        <v>38535.120000000003</v>
      </c>
      <c r="P379" s="40" t="str">
        <f t="shared" ca="1" si="61"/>
        <v>SHIP REGION 6</v>
      </c>
    </row>
    <row r="380" spans="1:16" x14ac:dyDescent="0.35">
      <c r="A380" s="9">
        <f t="shared" si="65"/>
        <v>374</v>
      </c>
      <c r="B380" s="6">
        <f t="shared" si="65"/>
        <v>374</v>
      </c>
      <c r="C380" s="7" t="str">
        <f t="shared" ca="1" si="55"/>
        <v>CUSTID 82</v>
      </c>
      <c r="D380" s="7" t="str">
        <f ca="1">CONCATENATE(D$6," ",SUMIF('CUST AND PROD REFS'!$C$7:$C$206,'DATA GENERATOR'!$C380,'CUST AND PROD REFS'!D$7:D$206))</f>
        <v>CUSTTYPE 3</v>
      </c>
      <c r="E380" s="7" t="str">
        <f ca="1">CONCATENATE(E$6," ",SUMIF('CUST AND PROD REFS'!$C$7:$C$206,'DATA GENERATOR'!$C380,'CUST AND PROD REFS'!E$7:E$206))</f>
        <v>CUSTIND 1</v>
      </c>
      <c r="F380" s="7" t="str">
        <f ca="1">CONCATENATE(F$6," ",SUMIF('CUST AND PROD REFS'!$C$7:$C$206,'DATA GENERATOR'!$C380,'CUST AND PROD REFS'!F$7:F$206))</f>
        <v>REGION 4</v>
      </c>
      <c r="G380" s="6" t="str">
        <f t="shared" ca="1" si="56"/>
        <v>SALESMAN 1</v>
      </c>
      <c r="H380" s="6" t="str">
        <f t="shared" ca="1" si="57"/>
        <v>PRODID 5</v>
      </c>
      <c r="I380" s="6" t="str">
        <f ca="1">CONCATENATE(I$6," ",SUMIF('CUST AND PROD REFS'!$H$7:$H$26,'DATA GENERATOR'!$H380,'CUST AND PROD REFS'!I$7:I$26))</f>
        <v>PRODTYPE 3</v>
      </c>
      <c r="J380" s="6" t="str">
        <f ca="1">CONCATENATE(J$6," ",SUMIF('CUST AND PROD REFS'!$H$7:$H$26,'DATA GENERATOR'!$H380,'CUST AND PROD REFS'!J$7:J$26))</f>
        <v>PRODMKT 3</v>
      </c>
      <c r="K380" s="6">
        <f ca="1">SUMIF('CUST AND PROD REFS'!$H$7:$H$26,'DATA GENERATOR'!$H380,'CUST AND PROD REFS'!K$7:K$26)</f>
        <v>21215</v>
      </c>
      <c r="L380" s="6">
        <f ca="1">SUMIF('CUST AND PROD REFS'!$H$7:$H$26,'DATA GENERATOR'!$H380,'CUST AND PROD REFS'!L$7:L$26)</f>
        <v>14001.9</v>
      </c>
      <c r="M380" s="7">
        <f t="shared" ca="1" si="58"/>
        <v>4</v>
      </c>
      <c r="N380" s="23">
        <f t="shared" ca="1" si="59"/>
        <v>19517.8</v>
      </c>
      <c r="O380" s="8">
        <f t="shared" ca="1" si="60"/>
        <v>78071.199999999997</v>
      </c>
      <c r="P380" s="40" t="str">
        <f t="shared" ca="1" si="61"/>
        <v>SHIP REGION 5</v>
      </c>
    </row>
    <row r="381" spans="1:16" x14ac:dyDescent="0.35">
      <c r="A381" s="9">
        <f t="shared" si="65"/>
        <v>375</v>
      </c>
      <c r="B381" s="6">
        <f t="shared" si="65"/>
        <v>375</v>
      </c>
      <c r="C381" s="7" t="str">
        <f t="shared" ca="1" si="55"/>
        <v>CUSTID 155</v>
      </c>
      <c r="D381" s="7" t="str">
        <f ca="1">CONCATENATE(D$6," ",SUMIF('CUST AND PROD REFS'!$C$7:$C$206,'DATA GENERATOR'!$C381,'CUST AND PROD REFS'!D$7:D$206))</f>
        <v>CUSTTYPE 4</v>
      </c>
      <c r="E381" s="7" t="str">
        <f ca="1">CONCATENATE(E$6," ",SUMIF('CUST AND PROD REFS'!$C$7:$C$206,'DATA GENERATOR'!$C381,'CUST AND PROD REFS'!E$7:E$206))</f>
        <v>CUSTIND 2</v>
      </c>
      <c r="F381" s="7" t="str">
        <f ca="1">CONCATENATE(F$6," ",SUMIF('CUST AND PROD REFS'!$C$7:$C$206,'DATA GENERATOR'!$C381,'CUST AND PROD REFS'!F$7:F$206))</f>
        <v>REGION 7</v>
      </c>
      <c r="G381" s="6" t="str">
        <f t="shared" ca="1" si="56"/>
        <v>SALESMAN 2</v>
      </c>
      <c r="H381" s="6" t="str">
        <f t="shared" ca="1" si="57"/>
        <v>PRODID 15</v>
      </c>
      <c r="I381" s="6" t="str">
        <f ca="1">CONCATENATE(I$6," ",SUMIF('CUST AND PROD REFS'!$H$7:$H$26,'DATA GENERATOR'!$H381,'CUST AND PROD REFS'!I$7:I$26))</f>
        <v>PRODTYPE 3</v>
      </c>
      <c r="J381" s="6" t="str">
        <f ca="1">CONCATENATE(J$6," ",SUMIF('CUST AND PROD REFS'!$H$7:$H$26,'DATA GENERATOR'!$H381,'CUST AND PROD REFS'!J$7:J$26))</f>
        <v>PRODMKT 3</v>
      </c>
      <c r="K381" s="6">
        <f ca="1">SUMIF('CUST AND PROD REFS'!$H$7:$H$26,'DATA GENERATOR'!$H381,'CUST AND PROD REFS'!K$7:K$26)</f>
        <v>1965</v>
      </c>
      <c r="L381" s="6">
        <f ca="1">SUMIF('CUST AND PROD REFS'!$H$7:$H$26,'DATA GENERATOR'!$H381,'CUST AND PROD REFS'!L$7:L$26)</f>
        <v>1257.5999999999999</v>
      </c>
      <c r="M381" s="7">
        <f t="shared" ca="1" si="58"/>
        <v>2</v>
      </c>
      <c r="N381" s="23">
        <f t="shared" ca="1" si="59"/>
        <v>1925.7</v>
      </c>
      <c r="O381" s="8">
        <f t="shared" ca="1" si="60"/>
        <v>3851.4</v>
      </c>
      <c r="P381" s="40" t="str">
        <f t="shared" ca="1" si="61"/>
        <v>SHIP REGION 7</v>
      </c>
    </row>
    <row r="382" spans="1:16" x14ac:dyDescent="0.35">
      <c r="A382" s="9">
        <f t="shared" si="65"/>
        <v>376</v>
      </c>
      <c r="B382" s="6">
        <f t="shared" si="65"/>
        <v>376</v>
      </c>
      <c r="C382" s="7" t="str">
        <f t="shared" ca="1" si="55"/>
        <v>CUSTID 20</v>
      </c>
      <c r="D382" s="7" t="str">
        <f ca="1">CONCATENATE(D$6," ",SUMIF('CUST AND PROD REFS'!$C$7:$C$206,'DATA GENERATOR'!$C382,'CUST AND PROD REFS'!D$7:D$206))</f>
        <v>CUSTTYPE 3</v>
      </c>
      <c r="E382" s="7" t="str">
        <f ca="1">CONCATENATE(E$6," ",SUMIF('CUST AND PROD REFS'!$C$7:$C$206,'DATA GENERATOR'!$C382,'CUST AND PROD REFS'!E$7:E$206))</f>
        <v>CUSTIND 4</v>
      </c>
      <c r="F382" s="7" t="str">
        <f ca="1">CONCATENATE(F$6," ",SUMIF('CUST AND PROD REFS'!$C$7:$C$206,'DATA GENERATOR'!$C382,'CUST AND PROD REFS'!F$7:F$206))</f>
        <v>REGION 1</v>
      </c>
      <c r="G382" s="6" t="str">
        <f t="shared" ca="1" si="56"/>
        <v>SALESMAN 1</v>
      </c>
      <c r="H382" s="6" t="str">
        <f t="shared" ca="1" si="57"/>
        <v>PRODID 7</v>
      </c>
      <c r="I382" s="6" t="str">
        <f ca="1">CONCATENATE(I$6," ",SUMIF('CUST AND PROD REFS'!$H$7:$H$26,'DATA GENERATOR'!$H382,'CUST AND PROD REFS'!I$7:I$26))</f>
        <v>PRODTYPE 4</v>
      </c>
      <c r="J382" s="6" t="str">
        <f ca="1">CONCATENATE(J$6," ",SUMIF('CUST AND PROD REFS'!$H$7:$H$26,'DATA GENERATOR'!$H382,'CUST AND PROD REFS'!J$7:J$26))</f>
        <v>PRODMKT 2</v>
      </c>
      <c r="K382" s="6">
        <f ca="1">SUMIF('CUST AND PROD REFS'!$H$7:$H$26,'DATA GENERATOR'!$H382,'CUST AND PROD REFS'!K$7:K$26)</f>
        <v>19973</v>
      </c>
      <c r="L382" s="6">
        <f ca="1">SUMIF('CUST AND PROD REFS'!$H$7:$H$26,'DATA GENERATOR'!$H382,'CUST AND PROD REFS'!L$7:L$26)</f>
        <v>10985.15</v>
      </c>
      <c r="M382" s="7">
        <f t="shared" ca="1" si="58"/>
        <v>5</v>
      </c>
      <c r="N382" s="23">
        <f t="shared" ca="1" si="59"/>
        <v>19773.27</v>
      </c>
      <c r="O382" s="8">
        <f t="shared" ca="1" si="60"/>
        <v>98866.35</v>
      </c>
      <c r="P382" s="40" t="str">
        <f t="shared" ca="1" si="61"/>
        <v>SHIP REGION 7</v>
      </c>
    </row>
    <row r="383" spans="1:16" x14ac:dyDescent="0.35">
      <c r="A383" s="9">
        <f t="shared" si="65"/>
        <v>377</v>
      </c>
      <c r="B383" s="6">
        <f t="shared" si="65"/>
        <v>377</v>
      </c>
      <c r="C383" s="7" t="str">
        <f t="shared" ca="1" si="55"/>
        <v>CUSTID 155</v>
      </c>
      <c r="D383" s="7" t="str">
        <f ca="1">CONCATENATE(D$6," ",SUMIF('CUST AND PROD REFS'!$C$7:$C$206,'DATA GENERATOR'!$C383,'CUST AND PROD REFS'!D$7:D$206))</f>
        <v>CUSTTYPE 4</v>
      </c>
      <c r="E383" s="7" t="str">
        <f ca="1">CONCATENATE(E$6," ",SUMIF('CUST AND PROD REFS'!$C$7:$C$206,'DATA GENERATOR'!$C383,'CUST AND PROD REFS'!E$7:E$206))</f>
        <v>CUSTIND 2</v>
      </c>
      <c r="F383" s="7" t="str">
        <f ca="1">CONCATENATE(F$6," ",SUMIF('CUST AND PROD REFS'!$C$7:$C$206,'DATA GENERATOR'!$C383,'CUST AND PROD REFS'!F$7:F$206))</f>
        <v>REGION 7</v>
      </c>
      <c r="G383" s="6" t="str">
        <f t="shared" ca="1" si="56"/>
        <v>SALESMAN 1</v>
      </c>
      <c r="H383" s="6" t="str">
        <f t="shared" ca="1" si="57"/>
        <v>PRODID 16</v>
      </c>
      <c r="I383" s="6" t="str">
        <f ca="1">CONCATENATE(I$6," ",SUMIF('CUST AND PROD REFS'!$H$7:$H$26,'DATA GENERATOR'!$H383,'CUST AND PROD REFS'!I$7:I$26))</f>
        <v>PRODTYPE 4</v>
      </c>
      <c r="J383" s="6" t="str">
        <f ca="1">CONCATENATE(J$6," ",SUMIF('CUST AND PROD REFS'!$H$7:$H$26,'DATA GENERATOR'!$H383,'CUST AND PROD REFS'!J$7:J$26))</f>
        <v>PRODMKT 6</v>
      </c>
      <c r="K383" s="6">
        <f ca="1">SUMIF('CUST AND PROD REFS'!$H$7:$H$26,'DATA GENERATOR'!$H383,'CUST AND PROD REFS'!K$7:K$26)</f>
        <v>13342</v>
      </c>
      <c r="L383" s="6">
        <f ca="1">SUMIF('CUST AND PROD REFS'!$H$7:$H$26,'DATA GENERATOR'!$H383,'CUST AND PROD REFS'!L$7:L$26)</f>
        <v>7738.36</v>
      </c>
      <c r="M383" s="7">
        <f t="shared" ca="1" si="58"/>
        <v>4</v>
      </c>
      <c r="N383" s="23">
        <f t="shared" ca="1" si="59"/>
        <v>11474.119999999999</v>
      </c>
      <c r="O383" s="8">
        <f t="shared" ca="1" si="60"/>
        <v>45896.479999999996</v>
      </c>
      <c r="P383" s="40" t="str">
        <f t="shared" ca="1" si="61"/>
        <v>SHIP REGION 8</v>
      </c>
    </row>
    <row r="384" spans="1:16" x14ac:dyDescent="0.35">
      <c r="A384" s="9">
        <f t="shared" si="65"/>
        <v>378</v>
      </c>
      <c r="B384" s="6">
        <f t="shared" si="65"/>
        <v>378</v>
      </c>
      <c r="C384" s="7" t="str">
        <f t="shared" ca="1" si="55"/>
        <v>CUSTID 185</v>
      </c>
      <c r="D384" s="7" t="str">
        <f ca="1">CONCATENATE(D$6," ",SUMIF('CUST AND PROD REFS'!$C$7:$C$206,'DATA GENERATOR'!$C384,'CUST AND PROD REFS'!D$7:D$206))</f>
        <v>CUSTTYPE 3</v>
      </c>
      <c r="E384" s="7" t="str">
        <f ca="1">CONCATENATE(E$6," ",SUMIF('CUST AND PROD REFS'!$C$7:$C$206,'DATA GENERATOR'!$C384,'CUST AND PROD REFS'!E$7:E$206))</f>
        <v>CUSTIND 3</v>
      </c>
      <c r="F384" s="7" t="str">
        <f ca="1">CONCATENATE(F$6," ",SUMIF('CUST AND PROD REFS'!$C$7:$C$206,'DATA GENERATOR'!$C384,'CUST AND PROD REFS'!F$7:F$206))</f>
        <v>REGION 6</v>
      </c>
      <c r="G384" s="6" t="str">
        <f t="shared" ca="1" si="56"/>
        <v>SALESMAN 4</v>
      </c>
      <c r="H384" s="6" t="str">
        <f t="shared" ca="1" si="57"/>
        <v>PRODID 4</v>
      </c>
      <c r="I384" s="6" t="str">
        <f ca="1">CONCATENATE(I$6," ",SUMIF('CUST AND PROD REFS'!$H$7:$H$26,'DATA GENERATOR'!$H384,'CUST AND PROD REFS'!I$7:I$26))</f>
        <v>PRODTYPE 2</v>
      </c>
      <c r="J384" s="6" t="str">
        <f ca="1">CONCATENATE(J$6," ",SUMIF('CUST AND PROD REFS'!$H$7:$H$26,'DATA GENERATOR'!$H384,'CUST AND PROD REFS'!J$7:J$26))</f>
        <v>PRODMKT 4</v>
      </c>
      <c r="K384" s="6">
        <f ca="1">SUMIF('CUST AND PROD REFS'!$H$7:$H$26,'DATA GENERATOR'!$H384,'CUST AND PROD REFS'!K$7:K$26)</f>
        <v>6175</v>
      </c>
      <c r="L384" s="6">
        <f ca="1">SUMIF('CUST AND PROD REFS'!$H$7:$H$26,'DATA GENERATOR'!$H384,'CUST AND PROD REFS'!L$7:L$26)</f>
        <v>3828.5</v>
      </c>
      <c r="M384" s="7">
        <f t="shared" ca="1" si="58"/>
        <v>5</v>
      </c>
      <c r="N384" s="23">
        <f t="shared" ca="1" si="59"/>
        <v>5248.75</v>
      </c>
      <c r="O384" s="8">
        <f t="shared" ca="1" si="60"/>
        <v>26243.75</v>
      </c>
      <c r="P384" s="40" t="str">
        <f t="shared" ca="1" si="61"/>
        <v>SHIP REGION 7</v>
      </c>
    </row>
    <row r="385" spans="1:16" x14ac:dyDescent="0.35">
      <c r="A385" s="9">
        <f t="shared" si="65"/>
        <v>379</v>
      </c>
      <c r="B385" s="6">
        <f t="shared" si="65"/>
        <v>379</v>
      </c>
      <c r="C385" s="7" t="str">
        <f t="shared" ca="1" si="55"/>
        <v>CUSTID 154</v>
      </c>
      <c r="D385" s="7" t="str">
        <f ca="1">CONCATENATE(D$6," ",SUMIF('CUST AND PROD REFS'!$C$7:$C$206,'DATA GENERATOR'!$C385,'CUST AND PROD REFS'!D$7:D$206))</f>
        <v>CUSTTYPE 3</v>
      </c>
      <c r="E385" s="7" t="str">
        <f ca="1">CONCATENATE(E$6," ",SUMIF('CUST AND PROD REFS'!$C$7:$C$206,'DATA GENERATOR'!$C385,'CUST AND PROD REFS'!E$7:E$206))</f>
        <v>CUSTIND 2</v>
      </c>
      <c r="F385" s="7" t="str">
        <f ca="1">CONCATENATE(F$6," ",SUMIF('CUST AND PROD REFS'!$C$7:$C$206,'DATA GENERATOR'!$C385,'CUST AND PROD REFS'!F$7:F$206))</f>
        <v>REGION 8</v>
      </c>
      <c r="G385" s="6" t="str">
        <f t="shared" ca="1" si="56"/>
        <v>SALESMAN 4</v>
      </c>
      <c r="H385" s="6" t="str">
        <f t="shared" ca="1" si="57"/>
        <v>PRODID 13</v>
      </c>
      <c r="I385" s="6" t="str">
        <f ca="1">CONCATENATE(I$6," ",SUMIF('CUST AND PROD REFS'!$H$7:$H$26,'DATA GENERATOR'!$H385,'CUST AND PROD REFS'!I$7:I$26))</f>
        <v>PRODTYPE 4</v>
      </c>
      <c r="J385" s="6" t="str">
        <f ca="1">CONCATENATE(J$6," ",SUMIF('CUST AND PROD REFS'!$H$7:$H$26,'DATA GENERATOR'!$H385,'CUST AND PROD REFS'!J$7:J$26))</f>
        <v>PRODMKT 4</v>
      </c>
      <c r="K385" s="6">
        <f ca="1">SUMIF('CUST AND PROD REFS'!$H$7:$H$26,'DATA GENERATOR'!$H385,'CUST AND PROD REFS'!K$7:K$26)</f>
        <v>12711</v>
      </c>
      <c r="L385" s="6">
        <f ca="1">SUMIF('CUST AND PROD REFS'!$H$7:$H$26,'DATA GENERATOR'!$H385,'CUST AND PROD REFS'!L$7:L$26)</f>
        <v>7245.27</v>
      </c>
      <c r="M385" s="7">
        <f t="shared" ca="1" si="58"/>
        <v>7</v>
      </c>
      <c r="N385" s="23">
        <f t="shared" ca="1" si="59"/>
        <v>12456.78</v>
      </c>
      <c r="O385" s="8">
        <f t="shared" ca="1" si="60"/>
        <v>87197.46</v>
      </c>
      <c r="P385" s="40" t="str">
        <f t="shared" ca="1" si="61"/>
        <v>SHIP REGION 1</v>
      </c>
    </row>
    <row r="386" spans="1:16" x14ac:dyDescent="0.35">
      <c r="A386" s="9">
        <f t="shared" si="65"/>
        <v>380</v>
      </c>
      <c r="B386" s="6">
        <f t="shared" si="65"/>
        <v>380</v>
      </c>
      <c r="C386" s="7" t="str">
        <f t="shared" ca="1" si="55"/>
        <v>CUSTID 37</v>
      </c>
      <c r="D386" s="7" t="str">
        <f ca="1">CONCATENATE(D$6," ",SUMIF('CUST AND PROD REFS'!$C$7:$C$206,'DATA GENERATOR'!$C386,'CUST AND PROD REFS'!D$7:D$206))</f>
        <v>CUSTTYPE 5</v>
      </c>
      <c r="E386" s="7" t="str">
        <f ca="1">CONCATENATE(E$6," ",SUMIF('CUST AND PROD REFS'!$C$7:$C$206,'DATA GENERATOR'!$C386,'CUST AND PROD REFS'!E$7:E$206))</f>
        <v>CUSTIND 3</v>
      </c>
      <c r="F386" s="7" t="str">
        <f ca="1">CONCATENATE(F$6," ",SUMIF('CUST AND PROD REFS'!$C$7:$C$206,'DATA GENERATOR'!$C386,'CUST AND PROD REFS'!F$7:F$206))</f>
        <v>REGION 3</v>
      </c>
      <c r="G386" s="6" t="str">
        <f t="shared" ca="1" si="56"/>
        <v>SALESMAN 4</v>
      </c>
      <c r="H386" s="6" t="str">
        <f t="shared" ca="1" si="57"/>
        <v>PRODID 9</v>
      </c>
      <c r="I386" s="6" t="str">
        <f ca="1">CONCATENATE(I$6," ",SUMIF('CUST AND PROD REFS'!$H$7:$H$26,'DATA GENERATOR'!$H386,'CUST AND PROD REFS'!I$7:I$26))</f>
        <v>PRODTYPE 2</v>
      </c>
      <c r="J386" s="6" t="str">
        <f ca="1">CONCATENATE(J$6," ",SUMIF('CUST AND PROD REFS'!$H$7:$H$26,'DATA GENERATOR'!$H386,'CUST AND PROD REFS'!J$7:J$26))</f>
        <v>PRODMKT 2</v>
      </c>
      <c r="K386" s="6">
        <f ca="1">SUMIF('CUST AND PROD REFS'!$H$7:$H$26,'DATA GENERATOR'!$H386,'CUST AND PROD REFS'!K$7:K$26)</f>
        <v>15689</v>
      </c>
      <c r="L386" s="6">
        <f ca="1">SUMIF('CUST AND PROD REFS'!$H$7:$H$26,'DATA GENERATOR'!$H386,'CUST AND PROD REFS'!L$7:L$26)</f>
        <v>10668.52</v>
      </c>
      <c r="M386" s="7">
        <f t="shared" ca="1" si="58"/>
        <v>8</v>
      </c>
      <c r="N386" s="23">
        <f t="shared" ca="1" si="59"/>
        <v>14747.66</v>
      </c>
      <c r="O386" s="8">
        <f t="shared" ca="1" si="60"/>
        <v>117981.28</v>
      </c>
      <c r="P386" s="40" t="str">
        <f t="shared" ca="1" si="61"/>
        <v>SHIP REGION 8</v>
      </c>
    </row>
    <row r="387" spans="1:16" x14ac:dyDescent="0.35">
      <c r="A387" s="9">
        <f t="shared" si="65"/>
        <v>381</v>
      </c>
      <c r="B387" s="6">
        <f t="shared" si="65"/>
        <v>381</v>
      </c>
      <c r="C387" s="7" t="str">
        <f t="shared" ca="1" si="55"/>
        <v>CUSTID 22</v>
      </c>
      <c r="D387" s="7" t="str">
        <f ca="1">CONCATENATE(D$6," ",SUMIF('CUST AND PROD REFS'!$C$7:$C$206,'DATA GENERATOR'!$C387,'CUST AND PROD REFS'!D$7:D$206))</f>
        <v>CUSTTYPE 1</v>
      </c>
      <c r="E387" s="7" t="str">
        <f ca="1">CONCATENATE(E$6," ",SUMIF('CUST AND PROD REFS'!$C$7:$C$206,'DATA GENERATOR'!$C387,'CUST AND PROD REFS'!E$7:E$206))</f>
        <v>CUSTIND 4</v>
      </c>
      <c r="F387" s="7" t="str">
        <f ca="1">CONCATENATE(F$6," ",SUMIF('CUST AND PROD REFS'!$C$7:$C$206,'DATA GENERATOR'!$C387,'CUST AND PROD REFS'!F$7:F$206))</f>
        <v>REGION 2</v>
      </c>
      <c r="G387" s="6" t="str">
        <f t="shared" ca="1" si="56"/>
        <v>SALESMAN 3</v>
      </c>
      <c r="H387" s="6" t="str">
        <f t="shared" ca="1" si="57"/>
        <v>PRODID 1</v>
      </c>
      <c r="I387" s="6" t="str">
        <f ca="1">CONCATENATE(I$6," ",SUMIF('CUST AND PROD REFS'!$H$7:$H$26,'DATA GENERATOR'!$H387,'CUST AND PROD REFS'!I$7:I$26))</f>
        <v>PRODTYPE 2</v>
      </c>
      <c r="J387" s="6" t="str">
        <f ca="1">CONCATENATE(J$6," ",SUMIF('CUST AND PROD REFS'!$H$7:$H$26,'DATA GENERATOR'!$H387,'CUST AND PROD REFS'!J$7:J$26))</f>
        <v>PRODMKT 7</v>
      </c>
      <c r="K387" s="6">
        <f ca="1">SUMIF('CUST AND PROD REFS'!$H$7:$H$26,'DATA GENERATOR'!$H387,'CUST AND PROD REFS'!K$7:K$26)</f>
        <v>1355</v>
      </c>
      <c r="L387" s="6">
        <f ca="1">SUMIF('CUST AND PROD REFS'!$H$7:$H$26,'DATA GENERATOR'!$H387,'CUST AND PROD REFS'!L$7:L$26)</f>
        <v>840.1</v>
      </c>
      <c r="M387" s="7">
        <f t="shared" ca="1" si="58"/>
        <v>6</v>
      </c>
      <c r="N387" s="23">
        <f t="shared" ca="1" si="59"/>
        <v>1260.1499999999999</v>
      </c>
      <c r="O387" s="8">
        <f t="shared" ca="1" si="60"/>
        <v>7560.9</v>
      </c>
      <c r="P387" s="40" t="str">
        <f t="shared" ca="1" si="61"/>
        <v>SHIP REGION 1</v>
      </c>
    </row>
    <row r="388" spans="1:16" x14ac:dyDescent="0.35">
      <c r="A388" s="9">
        <f t="shared" si="65"/>
        <v>382</v>
      </c>
      <c r="B388" s="6">
        <f t="shared" si="65"/>
        <v>382</v>
      </c>
      <c r="C388" s="7" t="str">
        <f t="shared" ca="1" si="55"/>
        <v>CUSTID 183</v>
      </c>
      <c r="D388" s="7" t="str">
        <f ca="1">CONCATENATE(D$6," ",SUMIF('CUST AND PROD REFS'!$C$7:$C$206,'DATA GENERATOR'!$C388,'CUST AND PROD REFS'!D$7:D$206))</f>
        <v>CUSTTYPE 2</v>
      </c>
      <c r="E388" s="7" t="str">
        <f ca="1">CONCATENATE(E$6," ",SUMIF('CUST AND PROD REFS'!$C$7:$C$206,'DATA GENERATOR'!$C388,'CUST AND PROD REFS'!E$7:E$206))</f>
        <v>CUSTIND 1</v>
      </c>
      <c r="F388" s="7" t="str">
        <f ca="1">CONCATENATE(F$6," ",SUMIF('CUST AND PROD REFS'!$C$7:$C$206,'DATA GENERATOR'!$C388,'CUST AND PROD REFS'!F$7:F$206))</f>
        <v>REGION 6</v>
      </c>
      <c r="G388" s="6" t="str">
        <f t="shared" ca="1" si="56"/>
        <v>SALESMAN 4</v>
      </c>
      <c r="H388" s="6" t="str">
        <f t="shared" ca="1" si="57"/>
        <v>PRODID 1</v>
      </c>
      <c r="I388" s="6" t="str">
        <f ca="1">CONCATENATE(I$6," ",SUMIF('CUST AND PROD REFS'!$H$7:$H$26,'DATA GENERATOR'!$H388,'CUST AND PROD REFS'!I$7:I$26))</f>
        <v>PRODTYPE 2</v>
      </c>
      <c r="J388" s="6" t="str">
        <f ca="1">CONCATENATE(J$6," ",SUMIF('CUST AND PROD REFS'!$H$7:$H$26,'DATA GENERATOR'!$H388,'CUST AND PROD REFS'!J$7:J$26))</f>
        <v>PRODMKT 7</v>
      </c>
      <c r="K388" s="6">
        <f ca="1">SUMIF('CUST AND PROD REFS'!$H$7:$H$26,'DATA GENERATOR'!$H388,'CUST AND PROD REFS'!K$7:K$26)</f>
        <v>1355</v>
      </c>
      <c r="L388" s="6">
        <f ca="1">SUMIF('CUST AND PROD REFS'!$H$7:$H$26,'DATA GENERATOR'!$H388,'CUST AND PROD REFS'!L$7:L$26)</f>
        <v>840.1</v>
      </c>
      <c r="M388" s="7">
        <f t="shared" ca="1" si="58"/>
        <v>7</v>
      </c>
      <c r="N388" s="23">
        <f t="shared" ca="1" si="59"/>
        <v>1165.3</v>
      </c>
      <c r="O388" s="8">
        <f t="shared" ca="1" si="60"/>
        <v>8157.0999999999995</v>
      </c>
      <c r="P388" s="40" t="str">
        <f t="shared" ca="1" si="61"/>
        <v>SHIP REGION 1</v>
      </c>
    </row>
    <row r="389" spans="1:16" x14ac:dyDescent="0.35">
      <c r="A389" s="9">
        <f t="shared" si="65"/>
        <v>383</v>
      </c>
      <c r="B389" s="6">
        <f t="shared" si="65"/>
        <v>383</v>
      </c>
      <c r="C389" s="7" t="str">
        <f t="shared" ca="1" si="55"/>
        <v>CUSTID 194</v>
      </c>
      <c r="D389" s="7" t="str">
        <f ca="1">CONCATENATE(D$6," ",SUMIF('CUST AND PROD REFS'!$C$7:$C$206,'DATA GENERATOR'!$C389,'CUST AND PROD REFS'!D$7:D$206))</f>
        <v>CUSTTYPE 5</v>
      </c>
      <c r="E389" s="7" t="str">
        <f ca="1">CONCATENATE(E$6," ",SUMIF('CUST AND PROD REFS'!$C$7:$C$206,'DATA GENERATOR'!$C389,'CUST AND PROD REFS'!E$7:E$206))</f>
        <v>CUSTIND 4</v>
      </c>
      <c r="F389" s="7" t="str">
        <f ca="1">CONCATENATE(F$6," ",SUMIF('CUST AND PROD REFS'!$C$7:$C$206,'DATA GENERATOR'!$C389,'CUST AND PROD REFS'!F$7:F$206))</f>
        <v>REGION 1</v>
      </c>
      <c r="G389" s="6" t="str">
        <f t="shared" ca="1" si="56"/>
        <v>SALESMAN 2</v>
      </c>
      <c r="H389" s="6" t="str">
        <f t="shared" ca="1" si="57"/>
        <v>PRODID 1</v>
      </c>
      <c r="I389" s="6" t="str">
        <f ca="1">CONCATENATE(I$6," ",SUMIF('CUST AND PROD REFS'!$H$7:$H$26,'DATA GENERATOR'!$H389,'CUST AND PROD REFS'!I$7:I$26))</f>
        <v>PRODTYPE 2</v>
      </c>
      <c r="J389" s="6" t="str">
        <f ca="1">CONCATENATE(J$6," ",SUMIF('CUST AND PROD REFS'!$H$7:$H$26,'DATA GENERATOR'!$H389,'CUST AND PROD REFS'!J$7:J$26))</f>
        <v>PRODMKT 7</v>
      </c>
      <c r="K389" s="6">
        <f ca="1">SUMIF('CUST AND PROD REFS'!$H$7:$H$26,'DATA GENERATOR'!$H389,'CUST AND PROD REFS'!K$7:K$26)</f>
        <v>1355</v>
      </c>
      <c r="L389" s="6">
        <f ca="1">SUMIF('CUST AND PROD REFS'!$H$7:$H$26,'DATA GENERATOR'!$H389,'CUST AND PROD REFS'!L$7:L$26)</f>
        <v>840.1</v>
      </c>
      <c r="M389" s="7">
        <f t="shared" ca="1" si="58"/>
        <v>5</v>
      </c>
      <c r="N389" s="23">
        <f t="shared" ca="1" si="59"/>
        <v>1165.3</v>
      </c>
      <c r="O389" s="8">
        <f t="shared" ca="1" si="60"/>
        <v>5826.5</v>
      </c>
      <c r="P389" s="40" t="str">
        <f t="shared" ca="1" si="61"/>
        <v>SHIP REGION 1</v>
      </c>
    </row>
    <row r="390" spans="1:16" x14ac:dyDescent="0.35">
      <c r="A390" s="9">
        <f t="shared" si="65"/>
        <v>384</v>
      </c>
      <c r="B390" s="6">
        <f t="shared" si="65"/>
        <v>384</v>
      </c>
      <c r="C390" s="7" t="str">
        <f t="shared" ca="1" si="55"/>
        <v>CUSTID 196</v>
      </c>
      <c r="D390" s="7" t="str">
        <f ca="1">CONCATENATE(D$6," ",SUMIF('CUST AND PROD REFS'!$C$7:$C$206,'DATA GENERATOR'!$C390,'CUST AND PROD REFS'!D$7:D$206))</f>
        <v>CUSTTYPE 1</v>
      </c>
      <c r="E390" s="7" t="str">
        <f ca="1">CONCATENATE(E$6," ",SUMIF('CUST AND PROD REFS'!$C$7:$C$206,'DATA GENERATOR'!$C390,'CUST AND PROD REFS'!E$7:E$206))</f>
        <v>CUSTIND 5</v>
      </c>
      <c r="F390" s="7" t="str">
        <f ca="1">CONCATENATE(F$6," ",SUMIF('CUST AND PROD REFS'!$C$7:$C$206,'DATA GENERATOR'!$C390,'CUST AND PROD REFS'!F$7:F$206))</f>
        <v>REGION 1</v>
      </c>
      <c r="G390" s="6" t="str">
        <f t="shared" ca="1" si="56"/>
        <v>SALESMAN 4</v>
      </c>
      <c r="H390" s="6" t="str">
        <f t="shared" ca="1" si="57"/>
        <v>PRODID 5</v>
      </c>
      <c r="I390" s="6" t="str">
        <f ca="1">CONCATENATE(I$6," ",SUMIF('CUST AND PROD REFS'!$H$7:$H$26,'DATA GENERATOR'!$H390,'CUST AND PROD REFS'!I$7:I$26))</f>
        <v>PRODTYPE 3</v>
      </c>
      <c r="J390" s="6" t="str">
        <f ca="1">CONCATENATE(J$6," ",SUMIF('CUST AND PROD REFS'!$H$7:$H$26,'DATA GENERATOR'!$H390,'CUST AND PROD REFS'!J$7:J$26))</f>
        <v>PRODMKT 3</v>
      </c>
      <c r="K390" s="6">
        <f ca="1">SUMIF('CUST AND PROD REFS'!$H$7:$H$26,'DATA GENERATOR'!$H390,'CUST AND PROD REFS'!K$7:K$26)</f>
        <v>21215</v>
      </c>
      <c r="L390" s="6">
        <f ca="1">SUMIF('CUST AND PROD REFS'!$H$7:$H$26,'DATA GENERATOR'!$H390,'CUST AND PROD REFS'!L$7:L$26)</f>
        <v>14001.9</v>
      </c>
      <c r="M390" s="7">
        <f t="shared" ca="1" si="58"/>
        <v>7</v>
      </c>
      <c r="N390" s="23">
        <f t="shared" ca="1" si="59"/>
        <v>18032.75</v>
      </c>
      <c r="O390" s="8">
        <f t="shared" ca="1" si="60"/>
        <v>126229.25</v>
      </c>
      <c r="P390" s="40" t="str">
        <f t="shared" ca="1" si="61"/>
        <v>SHIP REGION 8</v>
      </c>
    </row>
    <row r="391" spans="1:16" x14ac:dyDescent="0.35">
      <c r="A391" s="9">
        <f t="shared" si="65"/>
        <v>385</v>
      </c>
      <c r="B391" s="6">
        <f t="shared" si="65"/>
        <v>385</v>
      </c>
      <c r="C391" s="7" t="str">
        <f t="shared" ca="1" si="55"/>
        <v>CUSTID 62</v>
      </c>
      <c r="D391" s="7" t="str">
        <f ca="1">CONCATENATE(D$6," ",SUMIF('CUST AND PROD REFS'!$C$7:$C$206,'DATA GENERATOR'!$C391,'CUST AND PROD REFS'!D$7:D$206))</f>
        <v>CUSTTYPE 5</v>
      </c>
      <c r="E391" s="7" t="str">
        <f ca="1">CONCATENATE(E$6," ",SUMIF('CUST AND PROD REFS'!$C$7:$C$206,'DATA GENERATOR'!$C391,'CUST AND PROD REFS'!E$7:E$206))</f>
        <v>CUSTIND 3</v>
      </c>
      <c r="F391" s="7" t="str">
        <f ca="1">CONCATENATE(F$6," ",SUMIF('CUST AND PROD REFS'!$C$7:$C$206,'DATA GENERATOR'!$C391,'CUST AND PROD REFS'!F$7:F$206))</f>
        <v>REGION 4</v>
      </c>
      <c r="G391" s="6" t="str">
        <f t="shared" ca="1" si="56"/>
        <v>SALESMAN 2</v>
      </c>
      <c r="H391" s="6" t="str">
        <f t="shared" ca="1" si="57"/>
        <v>PRODID 17</v>
      </c>
      <c r="I391" s="6" t="str">
        <f ca="1">CONCATENATE(I$6," ",SUMIF('CUST AND PROD REFS'!$H$7:$H$26,'DATA GENERATOR'!$H391,'CUST AND PROD REFS'!I$7:I$26))</f>
        <v>PRODTYPE 3</v>
      </c>
      <c r="J391" s="6" t="str">
        <f ca="1">CONCATENATE(J$6," ",SUMIF('CUST AND PROD REFS'!$H$7:$H$26,'DATA GENERATOR'!$H391,'CUST AND PROD REFS'!J$7:J$26))</f>
        <v>PRODMKT 7</v>
      </c>
      <c r="K391" s="6">
        <f ca="1">SUMIF('CUST AND PROD REFS'!$H$7:$H$26,'DATA GENERATOR'!$H391,'CUST AND PROD REFS'!K$7:K$26)</f>
        <v>8017</v>
      </c>
      <c r="L391" s="6">
        <f ca="1">SUMIF('CUST AND PROD REFS'!$H$7:$H$26,'DATA GENERATOR'!$H391,'CUST AND PROD REFS'!L$7:L$26)</f>
        <v>4569.6899999999996</v>
      </c>
      <c r="M391" s="7">
        <f t="shared" ca="1" si="58"/>
        <v>6</v>
      </c>
      <c r="N391" s="23">
        <f t="shared" ca="1" si="59"/>
        <v>7295.47</v>
      </c>
      <c r="O391" s="8">
        <f t="shared" ca="1" si="60"/>
        <v>43772.82</v>
      </c>
      <c r="P391" s="40" t="str">
        <f t="shared" ca="1" si="61"/>
        <v>SHIP REGION 7</v>
      </c>
    </row>
    <row r="392" spans="1:16" x14ac:dyDescent="0.35">
      <c r="A392" s="9">
        <f t="shared" si="65"/>
        <v>386</v>
      </c>
      <c r="B392" s="6">
        <f t="shared" si="65"/>
        <v>386</v>
      </c>
      <c r="C392" s="7" t="str">
        <f t="shared" ref="C392:C455" ca="1" si="66">CONCATENATE(C$6," ",INT(RAND()*(C$3-C$2)+C$2))</f>
        <v>CUSTID 160</v>
      </c>
      <c r="D392" s="7" t="str">
        <f ca="1">CONCATENATE(D$6," ",SUMIF('CUST AND PROD REFS'!$C$7:$C$206,'DATA GENERATOR'!$C392,'CUST AND PROD REFS'!D$7:D$206))</f>
        <v>CUSTTYPE 2</v>
      </c>
      <c r="E392" s="7" t="str">
        <f ca="1">CONCATENATE(E$6," ",SUMIF('CUST AND PROD REFS'!$C$7:$C$206,'DATA GENERATOR'!$C392,'CUST AND PROD REFS'!E$7:E$206))</f>
        <v>CUSTIND 3</v>
      </c>
      <c r="F392" s="7" t="str">
        <f ca="1">CONCATENATE(F$6," ",SUMIF('CUST AND PROD REFS'!$C$7:$C$206,'DATA GENERATOR'!$C392,'CUST AND PROD REFS'!F$7:F$206))</f>
        <v>REGION 4</v>
      </c>
      <c r="G392" s="6" t="str">
        <f t="shared" ref="G392:G455" ca="1" si="67">CONCATENATE(G$6," ",INT(RAND()*(G$3-G$2)+G$2))</f>
        <v>SALESMAN 1</v>
      </c>
      <c r="H392" s="6" t="str">
        <f t="shared" ref="H392:H455" ca="1" si="68">CONCATENATE(H$6," ",INT(RAND()*(H$3+1-H$2)+H$2))</f>
        <v>PRODID 12</v>
      </c>
      <c r="I392" s="6" t="str">
        <f ca="1">CONCATENATE(I$6," ",SUMIF('CUST AND PROD REFS'!$H$7:$H$26,'DATA GENERATOR'!$H392,'CUST AND PROD REFS'!I$7:I$26))</f>
        <v>PRODTYPE 3</v>
      </c>
      <c r="J392" s="6" t="str">
        <f ca="1">CONCATENATE(J$6," ",SUMIF('CUST AND PROD REFS'!$H$7:$H$26,'DATA GENERATOR'!$H392,'CUST AND PROD REFS'!J$7:J$26))</f>
        <v>PRODMKT 2</v>
      </c>
      <c r="K392" s="6">
        <f ca="1">SUMIF('CUST AND PROD REFS'!$H$7:$H$26,'DATA GENERATOR'!$H392,'CUST AND PROD REFS'!K$7:K$26)</f>
        <v>17347</v>
      </c>
      <c r="L392" s="6">
        <f ca="1">SUMIF('CUST AND PROD REFS'!$H$7:$H$26,'DATA GENERATOR'!$H392,'CUST AND PROD REFS'!L$7:L$26)</f>
        <v>10928.61</v>
      </c>
      <c r="M392" s="7">
        <f t="shared" ref="M392:M455" ca="1" si="69">INT(RAND()*(M$3-M$2)+M$2)</f>
        <v>4</v>
      </c>
      <c r="N392" s="23">
        <f t="shared" ref="N392:N455" ca="1" si="70">K392*(1-(INT(RAND()*(N$3+1-N$2)+N$2)/100))</f>
        <v>15265.36</v>
      </c>
      <c r="O392" s="8">
        <f t="shared" ref="O392:O455" ca="1" si="71">M392*N392</f>
        <v>61061.440000000002</v>
      </c>
      <c r="P392" s="40" t="str">
        <f t="shared" ref="P392:P455" ca="1" si="72">CONCATENATE(P$6," ",INT(RAND()*(P$3+1-P$2)+P$2))</f>
        <v>SHIP REGION 7</v>
      </c>
    </row>
    <row r="393" spans="1:16" x14ac:dyDescent="0.35">
      <c r="A393" s="9">
        <f t="shared" ref="A393:B408" si="73">A392+1</f>
        <v>387</v>
      </c>
      <c r="B393" s="6">
        <f t="shared" si="73"/>
        <v>387</v>
      </c>
      <c r="C393" s="7" t="str">
        <f t="shared" ca="1" si="66"/>
        <v>CUSTID 197</v>
      </c>
      <c r="D393" s="7" t="str">
        <f ca="1">CONCATENATE(D$6," ",SUMIF('CUST AND PROD REFS'!$C$7:$C$206,'DATA GENERATOR'!$C393,'CUST AND PROD REFS'!D$7:D$206))</f>
        <v>CUSTTYPE 1</v>
      </c>
      <c r="E393" s="7" t="str">
        <f ca="1">CONCATENATE(E$6," ",SUMIF('CUST AND PROD REFS'!$C$7:$C$206,'DATA GENERATOR'!$C393,'CUST AND PROD REFS'!E$7:E$206))</f>
        <v>CUSTIND 5</v>
      </c>
      <c r="F393" s="7" t="str">
        <f ca="1">CONCATENATE(F$6," ",SUMIF('CUST AND PROD REFS'!$C$7:$C$206,'DATA GENERATOR'!$C393,'CUST AND PROD REFS'!F$7:F$206))</f>
        <v>REGION 6</v>
      </c>
      <c r="G393" s="6" t="str">
        <f t="shared" ca="1" si="67"/>
        <v>SALESMAN 2</v>
      </c>
      <c r="H393" s="6" t="str">
        <f t="shared" ca="1" si="68"/>
        <v>PRODID 11</v>
      </c>
      <c r="I393" s="6" t="str">
        <f ca="1">CONCATENATE(I$6," ",SUMIF('CUST AND PROD REFS'!$H$7:$H$26,'DATA GENERATOR'!$H393,'CUST AND PROD REFS'!I$7:I$26))</f>
        <v>PRODTYPE 1</v>
      </c>
      <c r="J393" s="6" t="str">
        <f ca="1">CONCATENATE(J$6," ",SUMIF('CUST AND PROD REFS'!$H$7:$H$26,'DATA GENERATOR'!$H393,'CUST AND PROD REFS'!J$7:J$26))</f>
        <v>PRODMKT 5</v>
      </c>
      <c r="K393" s="6">
        <f ca="1">SUMIF('CUST AND PROD REFS'!$H$7:$H$26,'DATA GENERATOR'!$H393,'CUST AND PROD REFS'!K$7:K$26)</f>
        <v>10318</v>
      </c>
      <c r="L393" s="6">
        <f ca="1">SUMIF('CUST AND PROD REFS'!$H$7:$H$26,'DATA GENERATOR'!$H393,'CUST AND PROD REFS'!L$7:L$26)</f>
        <v>6913.06</v>
      </c>
      <c r="M393" s="7">
        <f t="shared" ca="1" si="69"/>
        <v>6</v>
      </c>
      <c r="N393" s="23">
        <f t="shared" ca="1" si="70"/>
        <v>9079.84</v>
      </c>
      <c r="O393" s="8">
        <f t="shared" ca="1" si="71"/>
        <v>54479.040000000001</v>
      </c>
      <c r="P393" s="40" t="str">
        <f t="shared" ca="1" si="72"/>
        <v>SHIP REGION 1</v>
      </c>
    </row>
    <row r="394" spans="1:16" x14ac:dyDescent="0.35">
      <c r="A394" s="9">
        <f t="shared" si="73"/>
        <v>388</v>
      </c>
      <c r="B394" s="6">
        <f t="shared" si="73"/>
        <v>388</v>
      </c>
      <c r="C394" s="7" t="str">
        <f t="shared" ca="1" si="66"/>
        <v>CUSTID 72</v>
      </c>
      <c r="D394" s="7" t="str">
        <f ca="1">CONCATENATE(D$6," ",SUMIF('CUST AND PROD REFS'!$C$7:$C$206,'DATA GENERATOR'!$C394,'CUST AND PROD REFS'!D$7:D$206))</f>
        <v>CUSTTYPE 2</v>
      </c>
      <c r="E394" s="7" t="str">
        <f ca="1">CONCATENATE(E$6," ",SUMIF('CUST AND PROD REFS'!$C$7:$C$206,'DATA GENERATOR'!$C394,'CUST AND PROD REFS'!E$7:E$206))</f>
        <v>CUSTIND 4</v>
      </c>
      <c r="F394" s="7" t="str">
        <f ca="1">CONCATENATE(F$6," ",SUMIF('CUST AND PROD REFS'!$C$7:$C$206,'DATA GENERATOR'!$C394,'CUST AND PROD REFS'!F$7:F$206))</f>
        <v>REGION 2</v>
      </c>
      <c r="G394" s="6" t="str">
        <f t="shared" ca="1" si="67"/>
        <v>SALESMAN 4</v>
      </c>
      <c r="H394" s="6" t="str">
        <f t="shared" ca="1" si="68"/>
        <v>PRODID 13</v>
      </c>
      <c r="I394" s="6" t="str">
        <f ca="1">CONCATENATE(I$6," ",SUMIF('CUST AND PROD REFS'!$H$7:$H$26,'DATA GENERATOR'!$H394,'CUST AND PROD REFS'!I$7:I$26))</f>
        <v>PRODTYPE 4</v>
      </c>
      <c r="J394" s="6" t="str">
        <f ca="1">CONCATENATE(J$6," ",SUMIF('CUST AND PROD REFS'!$H$7:$H$26,'DATA GENERATOR'!$H394,'CUST AND PROD REFS'!J$7:J$26))</f>
        <v>PRODMKT 4</v>
      </c>
      <c r="K394" s="6">
        <f ca="1">SUMIF('CUST AND PROD REFS'!$H$7:$H$26,'DATA GENERATOR'!$H394,'CUST AND PROD REFS'!K$7:K$26)</f>
        <v>12711</v>
      </c>
      <c r="L394" s="6">
        <f ca="1">SUMIF('CUST AND PROD REFS'!$H$7:$H$26,'DATA GENERATOR'!$H394,'CUST AND PROD REFS'!L$7:L$26)</f>
        <v>7245.27</v>
      </c>
      <c r="M394" s="7">
        <f t="shared" ca="1" si="69"/>
        <v>5</v>
      </c>
      <c r="N394" s="23">
        <f t="shared" ca="1" si="70"/>
        <v>11312.79</v>
      </c>
      <c r="O394" s="8">
        <f t="shared" ca="1" si="71"/>
        <v>56563.950000000004</v>
      </c>
      <c r="P394" s="40" t="str">
        <f t="shared" ca="1" si="72"/>
        <v>SHIP REGION 7</v>
      </c>
    </row>
    <row r="395" spans="1:16" x14ac:dyDescent="0.35">
      <c r="A395" s="9">
        <f t="shared" si="73"/>
        <v>389</v>
      </c>
      <c r="B395" s="6">
        <f t="shared" si="73"/>
        <v>389</v>
      </c>
      <c r="C395" s="7" t="str">
        <f t="shared" ca="1" si="66"/>
        <v>CUSTID 39</v>
      </c>
      <c r="D395" s="7" t="str">
        <f ca="1">CONCATENATE(D$6," ",SUMIF('CUST AND PROD REFS'!$C$7:$C$206,'DATA GENERATOR'!$C395,'CUST AND PROD REFS'!D$7:D$206))</f>
        <v>CUSTTYPE 3</v>
      </c>
      <c r="E395" s="7" t="str">
        <f ca="1">CONCATENATE(E$6," ",SUMIF('CUST AND PROD REFS'!$C$7:$C$206,'DATA GENERATOR'!$C395,'CUST AND PROD REFS'!E$7:E$206))</f>
        <v>CUSTIND 3</v>
      </c>
      <c r="F395" s="7" t="str">
        <f ca="1">CONCATENATE(F$6," ",SUMIF('CUST AND PROD REFS'!$C$7:$C$206,'DATA GENERATOR'!$C395,'CUST AND PROD REFS'!F$7:F$206))</f>
        <v>REGION 6</v>
      </c>
      <c r="G395" s="6" t="str">
        <f t="shared" ca="1" si="67"/>
        <v>SALESMAN 1</v>
      </c>
      <c r="H395" s="6" t="str">
        <f t="shared" ca="1" si="68"/>
        <v>PRODID 5</v>
      </c>
      <c r="I395" s="6" t="str">
        <f ca="1">CONCATENATE(I$6," ",SUMIF('CUST AND PROD REFS'!$H$7:$H$26,'DATA GENERATOR'!$H395,'CUST AND PROD REFS'!I$7:I$26))</f>
        <v>PRODTYPE 3</v>
      </c>
      <c r="J395" s="6" t="str">
        <f ca="1">CONCATENATE(J$6," ",SUMIF('CUST AND PROD REFS'!$H$7:$H$26,'DATA GENERATOR'!$H395,'CUST AND PROD REFS'!J$7:J$26))</f>
        <v>PRODMKT 3</v>
      </c>
      <c r="K395" s="6">
        <f ca="1">SUMIF('CUST AND PROD REFS'!$H$7:$H$26,'DATA GENERATOR'!$H395,'CUST AND PROD REFS'!K$7:K$26)</f>
        <v>21215</v>
      </c>
      <c r="L395" s="6">
        <f ca="1">SUMIF('CUST AND PROD REFS'!$H$7:$H$26,'DATA GENERATOR'!$H395,'CUST AND PROD REFS'!L$7:L$26)</f>
        <v>14001.9</v>
      </c>
      <c r="M395" s="7">
        <f t="shared" ca="1" si="69"/>
        <v>3</v>
      </c>
      <c r="N395" s="23">
        <f t="shared" ca="1" si="70"/>
        <v>20578.55</v>
      </c>
      <c r="O395" s="8">
        <f t="shared" ca="1" si="71"/>
        <v>61735.649999999994</v>
      </c>
      <c r="P395" s="40" t="str">
        <f t="shared" ca="1" si="72"/>
        <v>SHIP REGION 2</v>
      </c>
    </row>
    <row r="396" spans="1:16" x14ac:dyDescent="0.35">
      <c r="A396" s="9">
        <f t="shared" si="73"/>
        <v>390</v>
      </c>
      <c r="B396" s="6">
        <f t="shared" si="73"/>
        <v>390</v>
      </c>
      <c r="C396" s="7" t="str">
        <f t="shared" ca="1" si="66"/>
        <v>CUSTID 178</v>
      </c>
      <c r="D396" s="7" t="str">
        <f ca="1">CONCATENATE(D$6," ",SUMIF('CUST AND PROD REFS'!$C$7:$C$206,'DATA GENERATOR'!$C396,'CUST AND PROD REFS'!D$7:D$206))</f>
        <v>CUSTTYPE 1</v>
      </c>
      <c r="E396" s="7" t="str">
        <f ca="1">CONCATENATE(E$6," ",SUMIF('CUST AND PROD REFS'!$C$7:$C$206,'DATA GENERATOR'!$C396,'CUST AND PROD REFS'!E$7:E$206))</f>
        <v>CUSTIND 4</v>
      </c>
      <c r="F396" s="7" t="str">
        <f ca="1">CONCATENATE(F$6," ",SUMIF('CUST AND PROD REFS'!$C$7:$C$206,'DATA GENERATOR'!$C396,'CUST AND PROD REFS'!F$7:F$206))</f>
        <v>REGION 2</v>
      </c>
      <c r="G396" s="6" t="str">
        <f t="shared" ca="1" si="67"/>
        <v>SALESMAN 2</v>
      </c>
      <c r="H396" s="6" t="str">
        <f t="shared" ca="1" si="68"/>
        <v>PRODID 20</v>
      </c>
      <c r="I396" s="6" t="str">
        <f ca="1">CONCATENATE(I$6," ",SUMIF('CUST AND PROD REFS'!$H$7:$H$26,'DATA GENERATOR'!$H396,'CUST AND PROD REFS'!I$7:I$26))</f>
        <v>PRODTYPE 4</v>
      </c>
      <c r="J396" s="6" t="str">
        <f ca="1">CONCATENATE(J$6," ",SUMIF('CUST AND PROD REFS'!$H$7:$H$26,'DATA GENERATOR'!$H396,'CUST AND PROD REFS'!J$7:J$26))</f>
        <v>PRODMKT 1</v>
      </c>
      <c r="K396" s="6">
        <f ca="1">SUMIF('CUST AND PROD REFS'!$H$7:$H$26,'DATA GENERATOR'!$H396,'CUST AND PROD REFS'!K$7:K$26)</f>
        <v>2665</v>
      </c>
      <c r="L396" s="6">
        <f ca="1">SUMIF('CUST AND PROD REFS'!$H$7:$H$26,'DATA GENERATOR'!$H396,'CUST AND PROD REFS'!L$7:L$26)</f>
        <v>1732.25</v>
      </c>
      <c r="M396" s="7">
        <f t="shared" ca="1" si="69"/>
        <v>6</v>
      </c>
      <c r="N396" s="23">
        <f t="shared" ca="1" si="70"/>
        <v>2345.1999999999998</v>
      </c>
      <c r="O396" s="8">
        <f t="shared" ca="1" si="71"/>
        <v>14071.199999999999</v>
      </c>
      <c r="P396" s="40" t="str">
        <f t="shared" ca="1" si="72"/>
        <v>SHIP REGION 1</v>
      </c>
    </row>
    <row r="397" spans="1:16" x14ac:dyDescent="0.35">
      <c r="A397" s="9">
        <f t="shared" si="73"/>
        <v>391</v>
      </c>
      <c r="B397" s="6">
        <f t="shared" si="73"/>
        <v>391</v>
      </c>
      <c r="C397" s="7" t="str">
        <f t="shared" ca="1" si="66"/>
        <v>CUSTID 71</v>
      </c>
      <c r="D397" s="7" t="str">
        <f ca="1">CONCATENATE(D$6," ",SUMIF('CUST AND PROD REFS'!$C$7:$C$206,'DATA GENERATOR'!$C397,'CUST AND PROD REFS'!D$7:D$206))</f>
        <v>CUSTTYPE 2</v>
      </c>
      <c r="E397" s="7" t="str">
        <f ca="1">CONCATENATE(E$6," ",SUMIF('CUST AND PROD REFS'!$C$7:$C$206,'DATA GENERATOR'!$C397,'CUST AND PROD REFS'!E$7:E$206))</f>
        <v>CUSTIND 2</v>
      </c>
      <c r="F397" s="7" t="str">
        <f ca="1">CONCATENATE(F$6," ",SUMIF('CUST AND PROD REFS'!$C$7:$C$206,'DATA GENERATOR'!$C397,'CUST AND PROD REFS'!F$7:F$206))</f>
        <v>REGION 2</v>
      </c>
      <c r="G397" s="6" t="str">
        <f t="shared" ca="1" si="67"/>
        <v>SALESMAN 4</v>
      </c>
      <c r="H397" s="6" t="str">
        <f t="shared" ca="1" si="68"/>
        <v>PRODID 7</v>
      </c>
      <c r="I397" s="6" t="str">
        <f ca="1">CONCATENATE(I$6," ",SUMIF('CUST AND PROD REFS'!$H$7:$H$26,'DATA GENERATOR'!$H397,'CUST AND PROD REFS'!I$7:I$26))</f>
        <v>PRODTYPE 4</v>
      </c>
      <c r="J397" s="6" t="str">
        <f ca="1">CONCATENATE(J$6," ",SUMIF('CUST AND PROD REFS'!$H$7:$H$26,'DATA GENERATOR'!$H397,'CUST AND PROD REFS'!J$7:J$26))</f>
        <v>PRODMKT 2</v>
      </c>
      <c r="K397" s="6">
        <f ca="1">SUMIF('CUST AND PROD REFS'!$H$7:$H$26,'DATA GENERATOR'!$H397,'CUST AND PROD REFS'!K$7:K$26)</f>
        <v>19973</v>
      </c>
      <c r="L397" s="6">
        <f ca="1">SUMIF('CUST AND PROD REFS'!$H$7:$H$26,'DATA GENERATOR'!$H397,'CUST AND PROD REFS'!L$7:L$26)</f>
        <v>10985.15</v>
      </c>
      <c r="M397" s="7">
        <f t="shared" ca="1" si="69"/>
        <v>5</v>
      </c>
      <c r="N397" s="23">
        <f t="shared" ca="1" si="70"/>
        <v>16977.05</v>
      </c>
      <c r="O397" s="8">
        <f t="shared" ca="1" si="71"/>
        <v>84885.25</v>
      </c>
      <c r="P397" s="40" t="str">
        <f t="shared" ca="1" si="72"/>
        <v>SHIP REGION 1</v>
      </c>
    </row>
    <row r="398" spans="1:16" x14ac:dyDescent="0.35">
      <c r="A398" s="9">
        <f t="shared" si="73"/>
        <v>392</v>
      </c>
      <c r="B398" s="6">
        <f t="shared" si="73"/>
        <v>392</v>
      </c>
      <c r="C398" s="7" t="str">
        <f t="shared" ca="1" si="66"/>
        <v>CUSTID 146</v>
      </c>
      <c r="D398" s="7" t="str">
        <f ca="1">CONCATENATE(D$6," ",SUMIF('CUST AND PROD REFS'!$C$7:$C$206,'DATA GENERATOR'!$C398,'CUST AND PROD REFS'!D$7:D$206))</f>
        <v>CUSTTYPE 3</v>
      </c>
      <c r="E398" s="7" t="str">
        <f ca="1">CONCATENATE(E$6," ",SUMIF('CUST AND PROD REFS'!$C$7:$C$206,'DATA GENERATOR'!$C398,'CUST AND PROD REFS'!E$7:E$206))</f>
        <v>CUSTIND 2</v>
      </c>
      <c r="F398" s="7" t="str">
        <f ca="1">CONCATENATE(F$6," ",SUMIF('CUST AND PROD REFS'!$C$7:$C$206,'DATA GENERATOR'!$C398,'CUST AND PROD REFS'!F$7:F$206))</f>
        <v>REGION 1</v>
      </c>
      <c r="G398" s="6" t="str">
        <f t="shared" ca="1" si="67"/>
        <v>SALESMAN 3</v>
      </c>
      <c r="H398" s="6" t="str">
        <f t="shared" ca="1" si="68"/>
        <v>PRODID 18</v>
      </c>
      <c r="I398" s="6" t="str">
        <f ca="1">CONCATENATE(I$6," ",SUMIF('CUST AND PROD REFS'!$H$7:$H$26,'DATA GENERATOR'!$H398,'CUST AND PROD REFS'!I$7:I$26))</f>
        <v>PRODTYPE 1</v>
      </c>
      <c r="J398" s="6" t="str">
        <f ca="1">CONCATENATE(J$6," ",SUMIF('CUST AND PROD REFS'!$H$7:$H$26,'DATA GENERATOR'!$H398,'CUST AND PROD REFS'!J$7:J$26))</f>
        <v>PRODMKT 2</v>
      </c>
      <c r="K398" s="6">
        <f ca="1">SUMIF('CUST AND PROD REFS'!$H$7:$H$26,'DATA GENERATOR'!$H398,'CUST AND PROD REFS'!K$7:K$26)</f>
        <v>5325</v>
      </c>
      <c r="L398" s="6">
        <f ca="1">SUMIF('CUST AND PROD REFS'!$H$7:$H$26,'DATA GENERATOR'!$H398,'CUST AND PROD REFS'!L$7:L$26)</f>
        <v>3408</v>
      </c>
      <c r="M398" s="7">
        <f t="shared" ca="1" si="69"/>
        <v>9</v>
      </c>
      <c r="N398" s="23">
        <f t="shared" ca="1" si="70"/>
        <v>4845.75</v>
      </c>
      <c r="O398" s="8">
        <f t="shared" ca="1" si="71"/>
        <v>43611.75</v>
      </c>
      <c r="P398" s="40" t="str">
        <f t="shared" ca="1" si="72"/>
        <v>SHIP REGION 7</v>
      </c>
    </row>
    <row r="399" spans="1:16" x14ac:dyDescent="0.35">
      <c r="A399" s="9">
        <f t="shared" si="73"/>
        <v>393</v>
      </c>
      <c r="B399" s="6">
        <f t="shared" si="73"/>
        <v>393</v>
      </c>
      <c r="C399" s="7" t="str">
        <f t="shared" ca="1" si="66"/>
        <v>CUSTID 70</v>
      </c>
      <c r="D399" s="7" t="str">
        <f ca="1">CONCATENATE(D$6," ",SUMIF('CUST AND PROD REFS'!$C$7:$C$206,'DATA GENERATOR'!$C399,'CUST AND PROD REFS'!D$7:D$206))</f>
        <v>CUSTTYPE 3</v>
      </c>
      <c r="E399" s="7" t="str">
        <f ca="1">CONCATENATE(E$6," ",SUMIF('CUST AND PROD REFS'!$C$7:$C$206,'DATA GENERATOR'!$C399,'CUST AND PROD REFS'!E$7:E$206))</f>
        <v>CUSTIND 3</v>
      </c>
      <c r="F399" s="7" t="str">
        <f ca="1">CONCATENATE(F$6," ",SUMIF('CUST AND PROD REFS'!$C$7:$C$206,'DATA GENERATOR'!$C399,'CUST AND PROD REFS'!F$7:F$206))</f>
        <v>REGION 1</v>
      </c>
      <c r="G399" s="6" t="str">
        <f t="shared" ca="1" si="67"/>
        <v>SALESMAN 4</v>
      </c>
      <c r="H399" s="6" t="str">
        <f t="shared" ca="1" si="68"/>
        <v>PRODID 12</v>
      </c>
      <c r="I399" s="6" t="str">
        <f ca="1">CONCATENATE(I$6," ",SUMIF('CUST AND PROD REFS'!$H$7:$H$26,'DATA GENERATOR'!$H399,'CUST AND PROD REFS'!I$7:I$26))</f>
        <v>PRODTYPE 3</v>
      </c>
      <c r="J399" s="6" t="str">
        <f ca="1">CONCATENATE(J$6," ",SUMIF('CUST AND PROD REFS'!$H$7:$H$26,'DATA GENERATOR'!$H399,'CUST AND PROD REFS'!J$7:J$26))</f>
        <v>PRODMKT 2</v>
      </c>
      <c r="K399" s="6">
        <f ca="1">SUMIF('CUST AND PROD REFS'!$H$7:$H$26,'DATA GENERATOR'!$H399,'CUST AND PROD REFS'!K$7:K$26)</f>
        <v>17347</v>
      </c>
      <c r="L399" s="6">
        <f ca="1">SUMIF('CUST AND PROD REFS'!$H$7:$H$26,'DATA GENERATOR'!$H399,'CUST AND PROD REFS'!L$7:L$26)</f>
        <v>10928.61</v>
      </c>
      <c r="M399" s="7">
        <f t="shared" ca="1" si="69"/>
        <v>2</v>
      </c>
      <c r="N399" s="23">
        <f t="shared" ca="1" si="70"/>
        <v>16306.179999999998</v>
      </c>
      <c r="O399" s="8">
        <f t="shared" ca="1" si="71"/>
        <v>32612.359999999997</v>
      </c>
      <c r="P399" s="40" t="str">
        <f t="shared" ca="1" si="72"/>
        <v>SHIP REGION 4</v>
      </c>
    </row>
    <row r="400" spans="1:16" x14ac:dyDescent="0.35">
      <c r="A400" s="9">
        <f t="shared" si="73"/>
        <v>394</v>
      </c>
      <c r="B400" s="6">
        <f t="shared" si="73"/>
        <v>394</v>
      </c>
      <c r="C400" s="7" t="str">
        <f t="shared" ca="1" si="66"/>
        <v>CUSTID 142</v>
      </c>
      <c r="D400" s="7" t="str">
        <f ca="1">CONCATENATE(D$6," ",SUMIF('CUST AND PROD REFS'!$C$7:$C$206,'DATA GENERATOR'!$C400,'CUST AND PROD REFS'!D$7:D$206))</f>
        <v>CUSTTYPE 3</v>
      </c>
      <c r="E400" s="7" t="str">
        <f ca="1">CONCATENATE(E$6," ",SUMIF('CUST AND PROD REFS'!$C$7:$C$206,'DATA GENERATOR'!$C400,'CUST AND PROD REFS'!E$7:E$206))</f>
        <v>CUSTIND 5</v>
      </c>
      <c r="F400" s="7" t="str">
        <f ca="1">CONCATENATE(F$6," ",SUMIF('CUST AND PROD REFS'!$C$7:$C$206,'DATA GENERATOR'!$C400,'CUST AND PROD REFS'!F$7:F$206))</f>
        <v>REGION 7</v>
      </c>
      <c r="G400" s="6" t="str">
        <f t="shared" ca="1" si="67"/>
        <v>SALESMAN 3</v>
      </c>
      <c r="H400" s="6" t="str">
        <f t="shared" ca="1" si="68"/>
        <v>PRODID 19</v>
      </c>
      <c r="I400" s="6" t="str">
        <f ca="1">CONCATENATE(I$6," ",SUMIF('CUST AND PROD REFS'!$H$7:$H$26,'DATA GENERATOR'!$H400,'CUST AND PROD REFS'!I$7:I$26))</f>
        <v>PRODTYPE 2</v>
      </c>
      <c r="J400" s="6" t="str">
        <f ca="1">CONCATENATE(J$6," ",SUMIF('CUST AND PROD REFS'!$H$7:$H$26,'DATA GENERATOR'!$H400,'CUST AND PROD REFS'!J$7:J$26))</f>
        <v>PRODMKT 4</v>
      </c>
      <c r="K400" s="6">
        <f ca="1">SUMIF('CUST AND PROD REFS'!$H$7:$H$26,'DATA GENERATOR'!$H400,'CUST AND PROD REFS'!K$7:K$26)</f>
        <v>4862</v>
      </c>
      <c r="L400" s="6">
        <f ca="1">SUMIF('CUST AND PROD REFS'!$H$7:$H$26,'DATA GENERATOR'!$H400,'CUST AND PROD REFS'!L$7:L$26)</f>
        <v>3306.16</v>
      </c>
      <c r="M400" s="7">
        <f t="shared" ca="1" si="69"/>
        <v>5</v>
      </c>
      <c r="N400" s="23">
        <f t="shared" ca="1" si="70"/>
        <v>4667.5199999999995</v>
      </c>
      <c r="O400" s="8">
        <f t="shared" ca="1" si="71"/>
        <v>23337.599999999999</v>
      </c>
      <c r="P400" s="40" t="str">
        <f t="shared" ca="1" si="72"/>
        <v>SHIP REGION 5</v>
      </c>
    </row>
    <row r="401" spans="1:16" x14ac:dyDescent="0.35">
      <c r="A401" s="9">
        <f t="shared" si="73"/>
        <v>395</v>
      </c>
      <c r="B401" s="6">
        <f t="shared" si="73"/>
        <v>395</v>
      </c>
      <c r="C401" s="7" t="str">
        <f t="shared" ca="1" si="66"/>
        <v>CUSTID 2</v>
      </c>
      <c r="D401" s="7" t="str">
        <f ca="1">CONCATENATE(D$6," ",SUMIF('CUST AND PROD REFS'!$C$7:$C$206,'DATA GENERATOR'!$C401,'CUST AND PROD REFS'!D$7:D$206))</f>
        <v>CUSTTYPE 1</v>
      </c>
      <c r="E401" s="7" t="str">
        <f ca="1">CONCATENATE(E$6," ",SUMIF('CUST AND PROD REFS'!$C$7:$C$206,'DATA GENERATOR'!$C401,'CUST AND PROD REFS'!E$7:E$206))</f>
        <v>CUSTIND 3</v>
      </c>
      <c r="F401" s="7" t="str">
        <f ca="1">CONCATENATE(F$6," ",SUMIF('CUST AND PROD REFS'!$C$7:$C$206,'DATA GENERATOR'!$C401,'CUST AND PROD REFS'!F$7:F$206))</f>
        <v>REGION 5</v>
      </c>
      <c r="G401" s="6" t="str">
        <f t="shared" ca="1" si="67"/>
        <v>SALESMAN 2</v>
      </c>
      <c r="H401" s="6" t="str">
        <f t="shared" ca="1" si="68"/>
        <v>PRODID 11</v>
      </c>
      <c r="I401" s="6" t="str">
        <f ca="1">CONCATENATE(I$6," ",SUMIF('CUST AND PROD REFS'!$H$7:$H$26,'DATA GENERATOR'!$H401,'CUST AND PROD REFS'!I$7:I$26))</f>
        <v>PRODTYPE 1</v>
      </c>
      <c r="J401" s="6" t="str">
        <f ca="1">CONCATENATE(J$6," ",SUMIF('CUST AND PROD REFS'!$H$7:$H$26,'DATA GENERATOR'!$H401,'CUST AND PROD REFS'!J$7:J$26))</f>
        <v>PRODMKT 5</v>
      </c>
      <c r="K401" s="6">
        <f ca="1">SUMIF('CUST AND PROD REFS'!$H$7:$H$26,'DATA GENERATOR'!$H401,'CUST AND PROD REFS'!K$7:K$26)</f>
        <v>10318</v>
      </c>
      <c r="L401" s="6">
        <f ca="1">SUMIF('CUST AND PROD REFS'!$H$7:$H$26,'DATA GENERATOR'!$H401,'CUST AND PROD REFS'!L$7:L$26)</f>
        <v>6913.06</v>
      </c>
      <c r="M401" s="7">
        <f t="shared" ca="1" si="69"/>
        <v>2</v>
      </c>
      <c r="N401" s="23">
        <f t="shared" ca="1" si="70"/>
        <v>9389.380000000001</v>
      </c>
      <c r="O401" s="8">
        <f t="shared" ca="1" si="71"/>
        <v>18778.760000000002</v>
      </c>
      <c r="P401" s="40" t="str">
        <f t="shared" ca="1" si="72"/>
        <v>SHIP REGION 3</v>
      </c>
    </row>
    <row r="402" spans="1:16" x14ac:dyDescent="0.35">
      <c r="A402" s="9">
        <f t="shared" si="73"/>
        <v>396</v>
      </c>
      <c r="B402" s="6">
        <f t="shared" si="73"/>
        <v>396</v>
      </c>
      <c r="C402" s="7" t="str">
        <f t="shared" ca="1" si="66"/>
        <v>CUSTID 189</v>
      </c>
      <c r="D402" s="7" t="str">
        <f ca="1">CONCATENATE(D$6," ",SUMIF('CUST AND PROD REFS'!$C$7:$C$206,'DATA GENERATOR'!$C402,'CUST AND PROD REFS'!D$7:D$206))</f>
        <v>CUSTTYPE 3</v>
      </c>
      <c r="E402" s="7" t="str">
        <f ca="1">CONCATENATE(E$6," ",SUMIF('CUST AND PROD REFS'!$C$7:$C$206,'DATA GENERATOR'!$C402,'CUST AND PROD REFS'!E$7:E$206))</f>
        <v>CUSTIND 5</v>
      </c>
      <c r="F402" s="7" t="str">
        <f ca="1">CONCATENATE(F$6," ",SUMIF('CUST AND PROD REFS'!$C$7:$C$206,'DATA GENERATOR'!$C402,'CUST AND PROD REFS'!F$7:F$206))</f>
        <v>REGION 2</v>
      </c>
      <c r="G402" s="6" t="str">
        <f t="shared" ca="1" si="67"/>
        <v>SALESMAN 2</v>
      </c>
      <c r="H402" s="6" t="str">
        <f t="shared" ca="1" si="68"/>
        <v>PRODID 15</v>
      </c>
      <c r="I402" s="6" t="str">
        <f ca="1">CONCATENATE(I$6," ",SUMIF('CUST AND PROD REFS'!$H$7:$H$26,'DATA GENERATOR'!$H402,'CUST AND PROD REFS'!I$7:I$26))</f>
        <v>PRODTYPE 3</v>
      </c>
      <c r="J402" s="6" t="str">
        <f ca="1">CONCATENATE(J$6," ",SUMIF('CUST AND PROD REFS'!$H$7:$H$26,'DATA GENERATOR'!$H402,'CUST AND PROD REFS'!J$7:J$26))</f>
        <v>PRODMKT 3</v>
      </c>
      <c r="K402" s="6">
        <f ca="1">SUMIF('CUST AND PROD REFS'!$H$7:$H$26,'DATA GENERATOR'!$H402,'CUST AND PROD REFS'!K$7:K$26)</f>
        <v>1965</v>
      </c>
      <c r="L402" s="6">
        <f ca="1">SUMIF('CUST AND PROD REFS'!$H$7:$H$26,'DATA GENERATOR'!$H402,'CUST AND PROD REFS'!L$7:L$26)</f>
        <v>1257.5999999999999</v>
      </c>
      <c r="M402" s="7">
        <f t="shared" ca="1" si="69"/>
        <v>2</v>
      </c>
      <c r="N402" s="23">
        <f t="shared" ca="1" si="70"/>
        <v>1906.05</v>
      </c>
      <c r="O402" s="8">
        <f t="shared" ca="1" si="71"/>
        <v>3812.1</v>
      </c>
      <c r="P402" s="40" t="str">
        <f t="shared" ca="1" si="72"/>
        <v>SHIP REGION 8</v>
      </c>
    </row>
    <row r="403" spans="1:16" x14ac:dyDescent="0.35">
      <c r="A403" s="9">
        <f t="shared" si="73"/>
        <v>397</v>
      </c>
      <c r="B403" s="6">
        <f t="shared" si="73"/>
        <v>397</v>
      </c>
      <c r="C403" s="7" t="str">
        <f t="shared" ca="1" si="66"/>
        <v>CUSTID 31</v>
      </c>
      <c r="D403" s="7" t="str">
        <f ca="1">CONCATENATE(D$6," ",SUMIF('CUST AND PROD REFS'!$C$7:$C$206,'DATA GENERATOR'!$C403,'CUST AND PROD REFS'!D$7:D$206))</f>
        <v>CUSTTYPE 1</v>
      </c>
      <c r="E403" s="7" t="str">
        <f ca="1">CONCATENATE(E$6," ",SUMIF('CUST AND PROD REFS'!$C$7:$C$206,'DATA GENERATOR'!$C403,'CUST AND PROD REFS'!E$7:E$206))</f>
        <v>CUSTIND 1</v>
      </c>
      <c r="F403" s="7" t="str">
        <f ca="1">CONCATENATE(F$6," ",SUMIF('CUST AND PROD REFS'!$C$7:$C$206,'DATA GENERATOR'!$C403,'CUST AND PROD REFS'!F$7:F$206))</f>
        <v>REGION 4</v>
      </c>
      <c r="G403" s="6" t="str">
        <f t="shared" ca="1" si="67"/>
        <v>SALESMAN 2</v>
      </c>
      <c r="H403" s="6" t="str">
        <f t="shared" ca="1" si="68"/>
        <v>PRODID 6</v>
      </c>
      <c r="I403" s="6" t="str">
        <f ca="1">CONCATENATE(I$6," ",SUMIF('CUST AND PROD REFS'!$H$7:$H$26,'DATA GENERATOR'!$H403,'CUST AND PROD REFS'!I$7:I$26))</f>
        <v>PRODTYPE 1</v>
      </c>
      <c r="J403" s="6" t="str">
        <f ca="1">CONCATENATE(J$6," ",SUMIF('CUST AND PROD REFS'!$H$7:$H$26,'DATA GENERATOR'!$H403,'CUST AND PROD REFS'!J$7:J$26))</f>
        <v>PRODMKT 3</v>
      </c>
      <c r="K403" s="6">
        <f ca="1">SUMIF('CUST AND PROD REFS'!$H$7:$H$26,'DATA GENERATOR'!$H403,'CUST AND PROD REFS'!K$7:K$26)</f>
        <v>13657</v>
      </c>
      <c r="L403" s="6">
        <f ca="1">SUMIF('CUST AND PROD REFS'!$H$7:$H$26,'DATA GENERATOR'!$H403,'CUST AND PROD REFS'!L$7:L$26)</f>
        <v>9150.19</v>
      </c>
      <c r="M403" s="7">
        <f t="shared" ca="1" si="69"/>
        <v>2</v>
      </c>
      <c r="N403" s="23">
        <f t="shared" ca="1" si="70"/>
        <v>11881.59</v>
      </c>
      <c r="O403" s="8">
        <f t="shared" ca="1" si="71"/>
        <v>23763.18</v>
      </c>
      <c r="P403" s="40" t="str">
        <f t="shared" ca="1" si="72"/>
        <v>SHIP REGION 6</v>
      </c>
    </row>
    <row r="404" spans="1:16" x14ac:dyDescent="0.35">
      <c r="A404" s="9">
        <f t="shared" si="73"/>
        <v>398</v>
      </c>
      <c r="B404" s="6">
        <f t="shared" si="73"/>
        <v>398</v>
      </c>
      <c r="C404" s="7" t="str">
        <f t="shared" ca="1" si="66"/>
        <v>CUSTID 142</v>
      </c>
      <c r="D404" s="7" t="str">
        <f ca="1">CONCATENATE(D$6," ",SUMIF('CUST AND PROD REFS'!$C$7:$C$206,'DATA GENERATOR'!$C404,'CUST AND PROD REFS'!D$7:D$206))</f>
        <v>CUSTTYPE 3</v>
      </c>
      <c r="E404" s="7" t="str">
        <f ca="1">CONCATENATE(E$6," ",SUMIF('CUST AND PROD REFS'!$C$7:$C$206,'DATA GENERATOR'!$C404,'CUST AND PROD REFS'!E$7:E$206))</f>
        <v>CUSTIND 5</v>
      </c>
      <c r="F404" s="7" t="str">
        <f ca="1">CONCATENATE(F$6," ",SUMIF('CUST AND PROD REFS'!$C$7:$C$206,'DATA GENERATOR'!$C404,'CUST AND PROD REFS'!F$7:F$206))</f>
        <v>REGION 7</v>
      </c>
      <c r="G404" s="6" t="str">
        <f t="shared" ca="1" si="67"/>
        <v>SALESMAN 3</v>
      </c>
      <c r="H404" s="6" t="str">
        <f t="shared" ca="1" si="68"/>
        <v>PRODID 20</v>
      </c>
      <c r="I404" s="6" t="str">
        <f ca="1">CONCATENATE(I$6," ",SUMIF('CUST AND PROD REFS'!$H$7:$H$26,'DATA GENERATOR'!$H404,'CUST AND PROD REFS'!I$7:I$26))</f>
        <v>PRODTYPE 4</v>
      </c>
      <c r="J404" s="6" t="str">
        <f ca="1">CONCATENATE(J$6," ",SUMIF('CUST AND PROD REFS'!$H$7:$H$26,'DATA GENERATOR'!$H404,'CUST AND PROD REFS'!J$7:J$26))</f>
        <v>PRODMKT 1</v>
      </c>
      <c r="K404" s="6">
        <f ca="1">SUMIF('CUST AND PROD REFS'!$H$7:$H$26,'DATA GENERATOR'!$H404,'CUST AND PROD REFS'!K$7:K$26)</f>
        <v>2665</v>
      </c>
      <c r="L404" s="6">
        <f ca="1">SUMIF('CUST AND PROD REFS'!$H$7:$H$26,'DATA GENERATOR'!$H404,'CUST AND PROD REFS'!L$7:L$26)</f>
        <v>1732.25</v>
      </c>
      <c r="M404" s="7">
        <f t="shared" ca="1" si="69"/>
        <v>3</v>
      </c>
      <c r="N404" s="23">
        <f t="shared" ca="1" si="70"/>
        <v>2611.6999999999998</v>
      </c>
      <c r="O404" s="8">
        <f t="shared" ca="1" si="71"/>
        <v>7835.0999999999995</v>
      </c>
      <c r="P404" s="40" t="str">
        <f t="shared" ca="1" si="72"/>
        <v>SHIP REGION 1</v>
      </c>
    </row>
    <row r="405" spans="1:16" x14ac:dyDescent="0.35">
      <c r="A405" s="9">
        <f t="shared" si="73"/>
        <v>399</v>
      </c>
      <c r="B405" s="6">
        <f t="shared" si="73"/>
        <v>399</v>
      </c>
      <c r="C405" s="7" t="str">
        <f t="shared" ca="1" si="66"/>
        <v>CUSTID 42</v>
      </c>
      <c r="D405" s="7" t="str">
        <f ca="1">CONCATENATE(D$6," ",SUMIF('CUST AND PROD REFS'!$C$7:$C$206,'DATA GENERATOR'!$C405,'CUST AND PROD REFS'!D$7:D$206))</f>
        <v>CUSTTYPE 4</v>
      </c>
      <c r="E405" s="7" t="str">
        <f ca="1">CONCATENATE(E$6," ",SUMIF('CUST AND PROD REFS'!$C$7:$C$206,'DATA GENERATOR'!$C405,'CUST AND PROD REFS'!E$7:E$206))</f>
        <v>CUSTIND 3</v>
      </c>
      <c r="F405" s="7" t="str">
        <f ca="1">CONCATENATE(F$6," ",SUMIF('CUST AND PROD REFS'!$C$7:$C$206,'DATA GENERATOR'!$C405,'CUST AND PROD REFS'!F$7:F$206))</f>
        <v>REGION 4</v>
      </c>
      <c r="G405" s="6" t="str">
        <f t="shared" ca="1" si="67"/>
        <v>SALESMAN 3</v>
      </c>
      <c r="H405" s="6" t="str">
        <f t="shared" ca="1" si="68"/>
        <v>PRODID 11</v>
      </c>
      <c r="I405" s="6" t="str">
        <f ca="1">CONCATENATE(I$6," ",SUMIF('CUST AND PROD REFS'!$H$7:$H$26,'DATA GENERATOR'!$H405,'CUST AND PROD REFS'!I$7:I$26))</f>
        <v>PRODTYPE 1</v>
      </c>
      <c r="J405" s="6" t="str">
        <f ca="1">CONCATENATE(J$6," ",SUMIF('CUST AND PROD REFS'!$H$7:$H$26,'DATA GENERATOR'!$H405,'CUST AND PROD REFS'!J$7:J$26))</f>
        <v>PRODMKT 5</v>
      </c>
      <c r="K405" s="6">
        <f ca="1">SUMIF('CUST AND PROD REFS'!$H$7:$H$26,'DATA GENERATOR'!$H405,'CUST AND PROD REFS'!K$7:K$26)</f>
        <v>10318</v>
      </c>
      <c r="L405" s="6">
        <f ca="1">SUMIF('CUST AND PROD REFS'!$H$7:$H$26,'DATA GENERATOR'!$H405,'CUST AND PROD REFS'!L$7:L$26)</f>
        <v>6913.06</v>
      </c>
      <c r="M405" s="7">
        <f t="shared" ca="1" si="69"/>
        <v>9</v>
      </c>
      <c r="N405" s="23">
        <f t="shared" ca="1" si="70"/>
        <v>8770.2999999999993</v>
      </c>
      <c r="O405" s="8">
        <f t="shared" ca="1" si="71"/>
        <v>78932.7</v>
      </c>
      <c r="P405" s="40" t="str">
        <f t="shared" ca="1" si="72"/>
        <v>SHIP REGION 6</v>
      </c>
    </row>
    <row r="406" spans="1:16" x14ac:dyDescent="0.35">
      <c r="A406" s="9">
        <f t="shared" si="73"/>
        <v>400</v>
      </c>
      <c r="B406" s="6">
        <f t="shared" si="73"/>
        <v>400</v>
      </c>
      <c r="C406" s="7" t="str">
        <f t="shared" ca="1" si="66"/>
        <v>CUSTID 121</v>
      </c>
      <c r="D406" s="7" t="str">
        <f ca="1">CONCATENATE(D$6," ",SUMIF('CUST AND PROD REFS'!$C$7:$C$206,'DATA GENERATOR'!$C406,'CUST AND PROD REFS'!D$7:D$206))</f>
        <v>CUSTTYPE 4</v>
      </c>
      <c r="E406" s="7" t="str">
        <f ca="1">CONCATENATE(E$6," ",SUMIF('CUST AND PROD REFS'!$C$7:$C$206,'DATA GENERATOR'!$C406,'CUST AND PROD REFS'!E$7:E$206))</f>
        <v>CUSTIND 4</v>
      </c>
      <c r="F406" s="7" t="str">
        <f ca="1">CONCATENATE(F$6," ",SUMIF('CUST AND PROD REFS'!$C$7:$C$206,'DATA GENERATOR'!$C406,'CUST AND PROD REFS'!F$7:F$206))</f>
        <v>REGION 1</v>
      </c>
      <c r="G406" s="6" t="str">
        <f t="shared" ca="1" si="67"/>
        <v>SALESMAN 3</v>
      </c>
      <c r="H406" s="6" t="str">
        <f t="shared" ca="1" si="68"/>
        <v>PRODID 13</v>
      </c>
      <c r="I406" s="6" t="str">
        <f ca="1">CONCATENATE(I$6," ",SUMIF('CUST AND PROD REFS'!$H$7:$H$26,'DATA GENERATOR'!$H406,'CUST AND PROD REFS'!I$7:I$26))</f>
        <v>PRODTYPE 4</v>
      </c>
      <c r="J406" s="6" t="str">
        <f ca="1">CONCATENATE(J$6," ",SUMIF('CUST AND PROD REFS'!$H$7:$H$26,'DATA GENERATOR'!$H406,'CUST AND PROD REFS'!J$7:J$26))</f>
        <v>PRODMKT 4</v>
      </c>
      <c r="K406" s="6">
        <f ca="1">SUMIF('CUST AND PROD REFS'!$H$7:$H$26,'DATA GENERATOR'!$H406,'CUST AND PROD REFS'!K$7:K$26)</f>
        <v>12711</v>
      </c>
      <c r="L406" s="6">
        <f ca="1">SUMIF('CUST AND PROD REFS'!$H$7:$H$26,'DATA GENERATOR'!$H406,'CUST AND PROD REFS'!L$7:L$26)</f>
        <v>7245.27</v>
      </c>
      <c r="M406" s="7">
        <f t="shared" ca="1" si="69"/>
        <v>8</v>
      </c>
      <c r="N406" s="23">
        <f t="shared" ca="1" si="70"/>
        <v>12583.89</v>
      </c>
      <c r="O406" s="8">
        <f t="shared" ca="1" si="71"/>
        <v>100671.12</v>
      </c>
      <c r="P406" s="40" t="str">
        <f t="shared" ca="1" si="72"/>
        <v>SHIP REGION 7</v>
      </c>
    </row>
    <row r="407" spans="1:16" x14ac:dyDescent="0.35">
      <c r="A407" s="9">
        <f t="shared" si="73"/>
        <v>401</v>
      </c>
      <c r="B407" s="6">
        <f t="shared" si="73"/>
        <v>401</v>
      </c>
      <c r="C407" s="7" t="str">
        <f t="shared" ca="1" si="66"/>
        <v>CUSTID 38</v>
      </c>
      <c r="D407" s="7" t="str">
        <f ca="1">CONCATENATE(D$6," ",SUMIF('CUST AND PROD REFS'!$C$7:$C$206,'DATA GENERATOR'!$C407,'CUST AND PROD REFS'!D$7:D$206))</f>
        <v>CUSTTYPE 5</v>
      </c>
      <c r="E407" s="7" t="str">
        <f ca="1">CONCATENATE(E$6," ",SUMIF('CUST AND PROD REFS'!$C$7:$C$206,'DATA GENERATOR'!$C407,'CUST AND PROD REFS'!E$7:E$206))</f>
        <v>CUSTIND 5</v>
      </c>
      <c r="F407" s="7" t="str">
        <f ca="1">CONCATENATE(F$6," ",SUMIF('CUST AND PROD REFS'!$C$7:$C$206,'DATA GENERATOR'!$C407,'CUST AND PROD REFS'!F$7:F$206))</f>
        <v>REGION 2</v>
      </c>
      <c r="G407" s="6" t="str">
        <f t="shared" ca="1" si="67"/>
        <v>SALESMAN 4</v>
      </c>
      <c r="H407" s="6" t="str">
        <f t="shared" ca="1" si="68"/>
        <v>PRODID 20</v>
      </c>
      <c r="I407" s="6" t="str">
        <f ca="1">CONCATENATE(I$6," ",SUMIF('CUST AND PROD REFS'!$H$7:$H$26,'DATA GENERATOR'!$H407,'CUST AND PROD REFS'!I$7:I$26))</f>
        <v>PRODTYPE 4</v>
      </c>
      <c r="J407" s="6" t="str">
        <f ca="1">CONCATENATE(J$6," ",SUMIF('CUST AND PROD REFS'!$H$7:$H$26,'DATA GENERATOR'!$H407,'CUST AND PROD REFS'!J$7:J$26))</f>
        <v>PRODMKT 1</v>
      </c>
      <c r="K407" s="6">
        <f ca="1">SUMIF('CUST AND PROD REFS'!$H$7:$H$26,'DATA GENERATOR'!$H407,'CUST AND PROD REFS'!K$7:K$26)</f>
        <v>2665</v>
      </c>
      <c r="L407" s="6">
        <f ca="1">SUMIF('CUST AND PROD REFS'!$H$7:$H$26,'DATA GENERATOR'!$H407,'CUST AND PROD REFS'!L$7:L$26)</f>
        <v>1732.25</v>
      </c>
      <c r="M407" s="7">
        <f t="shared" ca="1" si="69"/>
        <v>7</v>
      </c>
      <c r="N407" s="23">
        <f t="shared" ca="1" si="70"/>
        <v>2318.5500000000002</v>
      </c>
      <c r="O407" s="8">
        <f t="shared" ca="1" si="71"/>
        <v>16229.850000000002</v>
      </c>
      <c r="P407" s="40" t="str">
        <f t="shared" ca="1" si="72"/>
        <v>SHIP REGION 3</v>
      </c>
    </row>
    <row r="408" spans="1:16" x14ac:dyDescent="0.35">
      <c r="A408" s="9">
        <f t="shared" si="73"/>
        <v>402</v>
      </c>
      <c r="B408" s="6">
        <f t="shared" si="73"/>
        <v>402</v>
      </c>
      <c r="C408" s="7" t="str">
        <f t="shared" ca="1" si="66"/>
        <v>CUSTID 83</v>
      </c>
      <c r="D408" s="7" t="str">
        <f ca="1">CONCATENATE(D$6," ",SUMIF('CUST AND PROD REFS'!$C$7:$C$206,'DATA GENERATOR'!$C408,'CUST AND PROD REFS'!D$7:D$206))</f>
        <v>CUSTTYPE 3</v>
      </c>
      <c r="E408" s="7" t="str">
        <f ca="1">CONCATENATE(E$6," ",SUMIF('CUST AND PROD REFS'!$C$7:$C$206,'DATA GENERATOR'!$C408,'CUST AND PROD REFS'!E$7:E$206))</f>
        <v>CUSTIND 5</v>
      </c>
      <c r="F408" s="7" t="str">
        <f ca="1">CONCATENATE(F$6," ",SUMIF('CUST AND PROD REFS'!$C$7:$C$206,'DATA GENERATOR'!$C408,'CUST AND PROD REFS'!F$7:F$206))</f>
        <v>REGION 8</v>
      </c>
      <c r="G408" s="6" t="str">
        <f t="shared" ca="1" si="67"/>
        <v>SALESMAN 3</v>
      </c>
      <c r="H408" s="6" t="str">
        <f t="shared" ca="1" si="68"/>
        <v>PRODID 10</v>
      </c>
      <c r="I408" s="6" t="str">
        <f ca="1">CONCATENATE(I$6," ",SUMIF('CUST AND PROD REFS'!$H$7:$H$26,'DATA GENERATOR'!$H408,'CUST AND PROD REFS'!I$7:I$26))</f>
        <v>PRODTYPE 3</v>
      </c>
      <c r="J408" s="6" t="str">
        <f ca="1">CONCATENATE(J$6," ",SUMIF('CUST AND PROD REFS'!$H$7:$H$26,'DATA GENERATOR'!$H408,'CUST AND PROD REFS'!J$7:J$26))</f>
        <v>PRODMKT 3</v>
      </c>
      <c r="K408" s="6">
        <f ca="1">SUMIF('CUST AND PROD REFS'!$H$7:$H$26,'DATA GENERATOR'!$H408,'CUST AND PROD REFS'!K$7:K$26)</f>
        <v>21715</v>
      </c>
      <c r="L408" s="6">
        <f ca="1">SUMIF('CUST AND PROD REFS'!$H$7:$H$26,'DATA GENERATOR'!$H408,'CUST AND PROD REFS'!L$7:L$26)</f>
        <v>14549.05</v>
      </c>
      <c r="M408" s="7">
        <f t="shared" ca="1" si="69"/>
        <v>5</v>
      </c>
      <c r="N408" s="23">
        <f t="shared" ca="1" si="70"/>
        <v>19326.349999999999</v>
      </c>
      <c r="O408" s="8">
        <f t="shared" ca="1" si="71"/>
        <v>96631.75</v>
      </c>
      <c r="P408" s="40" t="str">
        <f t="shared" ca="1" si="72"/>
        <v>SHIP REGION 7</v>
      </c>
    </row>
    <row r="409" spans="1:16" x14ac:dyDescent="0.35">
      <c r="A409" s="9">
        <f t="shared" ref="A409:B424" si="74">A408+1</f>
        <v>403</v>
      </c>
      <c r="B409" s="6">
        <f t="shared" si="74"/>
        <v>403</v>
      </c>
      <c r="C409" s="7" t="str">
        <f t="shared" ca="1" si="66"/>
        <v>CUSTID 98</v>
      </c>
      <c r="D409" s="7" t="str">
        <f ca="1">CONCATENATE(D$6," ",SUMIF('CUST AND PROD REFS'!$C$7:$C$206,'DATA GENERATOR'!$C409,'CUST AND PROD REFS'!D$7:D$206))</f>
        <v>CUSTTYPE 5</v>
      </c>
      <c r="E409" s="7" t="str">
        <f ca="1">CONCATENATE(E$6," ",SUMIF('CUST AND PROD REFS'!$C$7:$C$206,'DATA GENERATOR'!$C409,'CUST AND PROD REFS'!E$7:E$206))</f>
        <v>CUSTIND 2</v>
      </c>
      <c r="F409" s="7" t="str">
        <f ca="1">CONCATENATE(F$6," ",SUMIF('CUST AND PROD REFS'!$C$7:$C$206,'DATA GENERATOR'!$C409,'CUST AND PROD REFS'!F$7:F$206))</f>
        <v>REGION 8</v>
      </c>
      <c r="G409" s="6" t="str">
        <f t="shared" ca="1" si="67"/>
        <v>SALESMAN 1</v>
      </c>
      <c r="H409" s="6" t="str">
        <f t="shared" ca="1" si="68"/>
        <v>PRODID 6</v>
      </c>
      <c r="I409" s="6" t="str">
        <f ca="1">CONCATENATE(I$6," ",SUMIF('CUST AND PROD REFS'!$H$7:$H$26,'DATA GENERATOR'!$H409,'CUST AND PROD REFS'!I$7:I$26))</f>
        <v>PRODTYPE 1</v>
      </c>
      <c r="J409" s="6" t="str">
        <f ca="1">CONCATENATE(J$6," ",SUMIF('CUST AND PROD REFS'!$H$7:$H$26,'DATA GENERATOR'!$H409,'CUST AND PROD REFS'!J$7:J$26))</f>
        <v>PRODMKT 3</v>
      </c>
      <c r="K409" s="6">
        <f ca="1">SUMIF('CUST AND PROD REFS'!$H$7:$H$26,'DATA GENERATOR'!$H409,'CUST AND PROD REFS'!K$7:K$26)</f>
        <v>13657</v>
      </c>
      <c r="L409" s="6">
        <f ca="1">SUMIF('CUST AND PROD REFS'!$H$7:$H$26,'DATA GENERATOR'!$H409,'CUST AND PROD REFS'!L$7:L$26)</f>
        <v>9150.19</v>
      </c>
      <c r="M409" s="7">
        <f t="shared" ca="1" si="69"/>
        <v>9</v>
      </c>
      <c r="N409" s="23">
        <f t="shared" ca="1" si="70"/>
        <v>11881.59</v>
      </c>
      <c r="O409" s="8">
        <f t="shared" ca="1" si="71"/>
        <v>106934.31</v>
      </c>
      <c r="P409" s="40" t="str">
        <f t="shared" ca="1" si="72"/>
        <v>SHIP REGION 7</v>
      </c>
    </row>
    <row r="410" spans="1:16" x14ac:dyDescent="0.35">
      <c r="A410" s="9">
        <f t="shared" si="74"/>
        <v>404</v>
      </c>
      <c r="B410" s="6">
        <f t="shared" si="74"/>
        <v>404</v>
      </c>
      <c r="C410" s="7" t="str">
        <f t="shared" ca="1" si="66"/>
        <v>CUSTID 108</v>
      </c>
      <c r="D410" s="7" t="str">
        <f ca="1">CONCATENATE(D$6," ",SUMIF('CUST AND PROD REFS'!$C$7:$C$206,'DATA GENERATOR'!$C410,'CUST AND PROD REFS'!D$7:D$206))</f>
        <v>CUSTTYPE 5</v>
      </c>
      <c r="E410" s="7" t="str">
        <f ca="1">CONCATENATE(E$6," ",SUMIF('CUST AND PROD REFS'!$C$7:$C$206,'DATA GENERATOR'!$C410,'CUST AND PROD REFS'!E$7:E$206))</f>
        <v>CUSTIND 1</v>
      </c>
      <c r="F410" s="7" t="str">
        <f ca="1">CONCATENATE(F$6," ",SUMIF('CUST AND PROD REFS'!$C$7:$C$206,'DATA GENERATOR'!$C410,'CUST AND PROD REFS'!F$7:F$206))</f>
        <v>REGION 8</v>
      </c>
      <c r="G410" s="6" t="str">
        <f t="shared" ca="1" si="67"/>
        <v>SALESMAN 4</v>
      </c>
      <c r="H410" s="6" t="str">
        <f t="shared" ca="1" si="68"/>
        <v>PRODID 17</v>
      </c>
      <c r="I410" s="6" t="str">
        <f ca="1">CONCATENATE(I$6," ",SUMIF('CUST AND PROD REFS'!$H$7:$H$26,'DATA GENERATOR'!$H410,'CUST AND PROD REFS'!I$7:I$26))</f>
        <v>PRODTYPE 3</v>
      </c>
      <c r="J410" s="6" t="str">
        <f ca="1">CONCATENATE(J$6," ",SUMIF('CUST AND PROD REFS'!$H$7:$H$26,'DATA GENERATOR'!$H410,'CUST AND PROD REFS'!J$7:J$26))</f>
        <v>PRODMKT 7</v>
      </c>
      <c r="K410" s="6">
        <f ca="1">SUMIF('CUST AND PROD REFS'!$H$7:$H$26,'DATA GENERATOR'!$H410,'CUST AND PROD REFS'!K$7:K$26)</f>
        <v>8017</v>
      </c>
      <c r="L410" s="6">
        <f ca="1">SUMIF('CUST AND PROD REFS'!$H$7:$H$26,'DATA GENERATOR'!$H410,'CUST AND PROD REFS'!L$7:L$26)</f>
        <v>4569.6899999999996</v>
      </c>
      <c r="M410" s="7">
        <f t="shared" ca="1" si="69"/>
        <v>4</v>
      </c>
      <c r="N410" s="23">
        <f t="shared" ca="1" si="70"/>
        <v>7535.98</v>
      </c>
      <c r="O410" s="8">
        <f t="shared" ca="1" si="71"/>
        <v>30143.919999999998</v>
      </c>
      <c r="P410" s="40" t="str">
        <f t="shared" ca="1" si="72"/>
        <v>SHIP REGION 5</v>
      </c>
    </row>
    <row r="411" spans="1:16" x14ac:dyDescent="0.35">
      <c r="A411" s="9">
        <f t="shared" si="74"/>
        <v>405</v>
      </c>
      <c r="B411" s="6">
        <f t="shared" si="74"/>
        <v>405</v>
      </c>
      <c r="C411" s="7" t="str">
        <f t="shared" ca="1" si="66"/>
        <v>CUSTID 114</v>
      </c>
      <c r="D411" s="7" t="str">
        <f ca="1">CONCATENATE(D$6," ",SUMIF('CUST AND PROD REFS'!$C$7:$C$206,'DATA GENERATOR'!$C411,'CUST AND PROD REFS'!D$7:D$206))</f>
        <v>CUSTTYPE 1</v>
      </c>
      <c r="E411" s="7" t="str">
        <f ca="1">CONCATENATE(E$6," ",SUMIF('CUST AND PROD REFS'!$C$7:$C$206,'DATA GENERATOR'!$C411,'CUST AND PROD REFS'!E$7:E$206))</f>
        <v>CUSTIND 2</v>
      </c>
      <c r="F411" s="7" t="str">
        <f ca="1">CONCATENATE(F$6," ",SUMIF('CUST AND PROD REFS'!$C$7:$C$206,'DATA GENERATOR'!$C411,'CUST AND PROD REFS'!F$7:F$206))</f>
        <v>REGION 3</v>
      </c>
      <c r="G411" s="6" t="str">
        <f t="shared" ca="1" si="67"/>
        <v>SALESMAN 4</v>
      </c>
      <c r="H411" s="6" t="str">
        <f t="shared" ca="1" si="68"/>
        <v>PRODID 3</v>
      </c>
      <c r="I411" s="6" t="str">
        <f ca="1">CONCATENATE(I$6," ",SUMIF('CUST AND PROD REFS'!$H$7:$H$26,'DATA GENERATOR'!$H411,'CUST AND PROD REFS'!I$7:I$26))</f>
        <v>PRODTYPE 3</v>
      </c>
      <c r="J411" s="6" t="str">
        <f ca="1">CONCATENATE(J$6," ",SUMIF('CUST AND PROD REFS'!$H$7:$H$26,'DATA GENERATOR'!$H411,'CUST AND PROD REFS'!J$7:J$26))</f>
        <v>PRODMKT 6</v>
      </c>
      <c r="K411" s="6">
        <f ca="1">SUMIF('CUST AND PROD REFS'!$H$7:$H$26,'DATA GENERATOR'!$H411,'CUST AND PROD REFS'!K$7:K$26)</f>
        <v>18632</v>
      </c>
      <c r="L411" s="6">
        <f ca="1">SUMIF('CUST AND PROD REFS'!$H$7:$H$26,'DATA GENERATOR'!$H411,'CUST AND PROD REFS'!L$7:L$26)</f>
        <v>12110.8</v>
      </c>
      <c r="M411" s="7">
        <f t="shared" ca="1" si="69"/>
        <v>4</v>
      </c>
      <c r="N411" s="23">
        <f t="shared" ca="1" si="70"/>
        <v>15837.199999999999</v>
      </c>
      <c r="O411" s="8">
        <f t="shared" ca="1" si="71"/>
        <v>63348.799999999996</v>
      </c>
      <c r="P411" s="40" t="str">
        <f t="shared" ca="1" si="72"/>
        <v>SHIP REGION 5</v>
      </c>
    </row>
    <row r="412" spans="1:16" x14ac:dyDescent="0.35">
      <c r="A412" s="9">
        <f t="shared" si="74"/>
        <v>406</v>
      </c>
      <c r="B412" s="6">
        <f t="shared" si="74"/>
        <v>406</v>
      </c>
      <c r="C412" s="7" t="str">
        <f t="shared" ca="1" si="66"/>
        <v>CUSTID 19</v>
      </c>
      <c r="D412" s="7" t="str">
        <f ca="1">CONCATENATE(D$6," ",SUMIF('CUST AND PROD REFS'!$C$7:$C$206,'DATA GENERATOR'!$C412,'CUST AND PROD REFS'!D$7:D$206))</f>
        <v>CUSTTYPE 2</v>
      </c>
      <c r="E412" s="7" t="str">
        <f ca="1">CONCATENATE(E$6," ",SUMIF('CUST AND PROD REFS'!$C$7:$C$206,'DATA GENERATOR'!$C412,'CUST AND PROD REFS'!E$7:E$206))</f>
        <v>CUSTIND 2</v>
      </c>
      <c r="F412" s="7" t="str">
        <f ca="1">CONCATENATE(F$6," ",SUMIF('CUST AND PROD REFS'!$C$7:$C$206,'DATA GENERATOR'!$C412,'CUST AND PROD REFS'!F$7:F$206))</f>
        <v>REGION 4</v>
      </c>
      <c r="G412" s="6" t="str">
        <f t="shared" ca="1" si="67"/>
        <v>SALESMAN 4</v>
      </c>
      <c r="H412" s="6" t="str">
        <f t="shared" ca="1" si="68"/>
        <v>PRODID 13</v>
      </c>
      <c r="I412" s="6" t="str">
        <f ca="1">CONCATENATE(I$6," ",SUMIF('CUST AND PROD REFS'!$H$7:$H$26,'DATA GENERATOR'!$H412,'CUST AND PROD REFS'!I$7:I$26))</f>
        <v>PRODTYPE 4</v>
      </c>
      <c r="J412" s="6" t="str">
        <f ca="1">CONCATENATE(J$6," ",SUMIF('CUST AND PROD REFS'!$H$7:$H$26,'DATA GENERATOR'!$H412,'CUST AND PROD REFS'!J$7:J$26))</f>
        <v>PRODMKT 4</v>
      </c>
      <c r="K412" s="6">
        <f ca="1">SUMIF('CUST AND PROD REFS'!$H$7:$H$26,'DATA GENERATOR'!$H412,'CUST AND PROD REFS'!K$7:K$26)</f>
        <v>12711</v>
      </c>
      <c r="L412" s="6">
        <f ca="1">SUMIF('CUST AND PROD REFS'!$H$7:$H$26,'DATA GENERATOR'!$H412,'CUST AND PROD REFS'!L$7:L$26)</f>
        <v>7245.27</v>
      </c>
      <c r="M412" s="7">
        <f t="shared" ca="1" si="69"/>
        <v>3</v>
      </c>
      <c r="N412" s="23">
        <f t="shared" ca="1" si="70"/>
        <v>11948.34</v>
      </c>
      <c r="O412" s="8">
        <f t="shared" ca="1" si="71"/>
        <v>35845.020000000004</v>
      </c>
      <c r="P412" s="40" t="str">
        <f t="shared" ca="1" si="72"/>
        <v>SHIP REGION 7</v>
      </c>
    </row>
    <row r="413" spans="1:16" x14ac:dyDescent="0.35">
      <c r="A413" s="9">
        <f t="shared" si="74"/>
        <v>407</v>
      </c>
      <c r="B413" s="6">
        <f t="shared" si="74"/>
        <v>407</v>
      </c>
      <c r="C413" s="7" t="str">
        <f t="shared" ca="1" si="66"/>
        <v>CUSTID 17</v>
      </c>
      <c r="D413" s="7" t="str">
        <f ca="1">CONCATENATE(D$6," ",SUMIF('CUST AND PROD REFS'!$C$7:$C$206,'DATA GENERATOR'!$C413,'CUST AND PROD REFS'!D$7:D$206))</f>
        <v>CUSTTYPE 5</v>
      </c>
      <c r="E413" s="7" t="str">
        <f ca="1">CONCATENATE(E$6," ",SUMIF('CUST AND PROD REFS'!$C$7:$C$206,'DATA GENERATOR'!$C413,'CUST AND PROD REFS'!E$7:E$206))</f>
        <v>CUSTIND 3</v>
      </c>
      <c r="F413" s="7" t="str">
        <f ca="1">CONCATENATE(F$6," ",SUMIF('CUST AND PROD REFS'!$C$7:$C$206,'DATA GENERATOR'!$C413,'CUST AND PROD REFS'!F$7:F$206))</f>
        <v>REGION 4</v>
      </c>
      <c r="G413" s="6" t="str">
        <f t="shared" ca="1" si="67"/>
        <v>SALESMAN 2</v>
      </c>
      <c r="H413" s="6" t="str">
        <f t="shared" ca="1" si="68"/>
        <v>PRODID 20</v>
      </c>
      <c r="I413" s="6" t="str">
        <f ca="1">CONCATENATE(I$6," ",SUMIF('CUST AND PROD REFS'!$H$7:$H$26,'DATA GENERATOR'!$H413,'CUST AND PROD REFS'!I$7:I$26))</f>
        <v>PRODTYPE 4</v>
      </c>
      <c r="J413" s="6" t="str">
        <f ca="1">CONCATENATE(J$6," ",SUMIF('CUST AND PROD REFS'!$H$7:$H$26,'DATA GENERATOR'!$H413,'CUST AND PROD REFS'!J$7:J$26))</f>
        <v>PRODMKT 1</v>
      </c>
      <c r="K413" s="6">
        <f ca="1">SUMIF('CUST AND PROD REFS'!$H$7:$H$26,'DATA GENERATOR'!$H413,'CUST AND PROD REFS'!K$7:K$26)</f>
        <v>2665</v>
      </c>
      <c r="L413" s="6">
        <f ca="1">SUMIF('CUST AND PROD REFS'!$H$7:$H$26,'DATA GENERATOR'!$H413,'CUST AND PROD REFS'!L$7:L$26)</f>
        <v>1732.25</v>
      </c>
      <c r="M413" s="7">
        <f t="shared" ca="1" si="69"/>
        <v>1</v>
      </c>
      <c r="N413" s="23">
        <f t="shared" ca="1" si="70"/>
        <v>2478.4499999999998</v>
      </c>
      <c r="O413" s="8">
        <f t="shared" ca="1" si="71"/>
        <v>2478.4499999999998</v>
      </c>
      <c r="P413" s="40" t="str">
        <f t="shared" ca="1" si="72"/>
        <v>SHIP REGION 5</v>
      </c>
    </row>
    <row r="414" spans="1:16" x14ac:dyDescent="0.35">
      <c r="A414" s="9">
        <f t="shared" si="74"/>
        <v>408</v>
      </c>
      <c r="B414" s="6">
        <f t="shared" si="74"/>
        <v>408</v>
      </c>
      <c r="C414" s="7" t="str">
        <f t="shared" ca="1" si="66"/>
        <v>CUSTID 89</v>
      </c>
      <c r="D414" s="7" t="str">
        <f ca="1">CONCATENATE(D$6," ",SUMIF('CUST AND PROD REFS'!$C$7:$C$206,'DATA GENERATOR'!$C414,'CUST AND PROD REFS'!D$7:D$206))</f>
        <v>CUSTTYPE 5</v>
      </c>
      <c r="E414" s="7" t="str">
        <f ca="1">CONCATENATE(E$6," ",SUMIF('CUST AND PROD REFS'!$C$7:$C$206,'DATA GENERATOR'!$C414,'CUST AND PROD REFS'!E$7:E$206))</f>
        <v>CUSTIND 4</v>
      </c>
      <c r="F414" s="7" t="str">
        <f ca="1">CONCATENATE(F$6," ",SUMIF('CUST AND PROD REFS'!$C$7:$C$206,'DATA GENERATOR'!$C414,'CUST AND PROD REFS'!F$7:F$206))</f>
        <v>REGION 2</v>
      </c>
      <c r="G414" s="6" t="str">
        <f t="shared" ca="1" si="67"/>
        <v>SALESMAN 1</v>
      </c>
      <c r="H414" s="6" t="str">
        <f t="shared" ca="1" si="68"/>
        <v>PRODID 3</v>
      </c>
      <c r="I414" s="6" t="str">
        <f ca="1">CONCATENATE(I$6," ",SUMIF('CUST AND PROD REFS'!$H$7:$H$26,'DATA GENERATOR'!$H414,'CUST AND PROD REFS'!I$7:I$26))</f>
        <v>PRODTYPE 3</v>
      </c>
      <c r="J414" s="6" t="str">
        <f ca="1">CONCATENATE(J$6," ",SUMIF('CUST AND PROD REFS'!$H$7:$H$26,'DATA GENERATOR'!$H414,'CUST AND PROD REFS'!J$7:J$26))</f>
        <v>PRODMKT 6</v>
      </c>
      <c r="K414" s="6">
        <f ca="1">SUMIF('CUST AND PROD REFS'!$H$7:$H$26,'DATA GENERATOR'!$H414,'CUST AND PROD REFS'!K$7:K$26)</f>
        <v>18632</v>
      </c>
      <c r="L414" s="6">
        <f ca="1">SUMIF('CUST AND PROD REFS'!$H$7:$H$26,'DATA GENERATOR'!$H414,'CUST AND PROD REFS'!L$7:L$26)</f>
        <v>12110.8</v>
      </c>
      <c r="M414" s="7">
        <f t="shared" ca="1" si="69"/>
        <v>9</v>
      </c>
      <c r="N414" s="23">
        <f t="shared" ca="1" si="70"/>
        <v>18073.04</v>
      </c>
      <c r="O414" s="8">
        <f t="shared" ca="1" si="71"/>
        <v>162657.36000000002</v>
      </c>
      <c r="P414" s="40" t="str">
        <f t="shared" ca="1" si="72"/>
        <v>SHIP REGION 2</v>
      </c>
    </row>
    <row r="415" spans="1:16" x14ac:dyDescent="0.35">
      <c r="A415" s="9">
        <f t="shared" si="74"/>
        <v>409</v>
      </c>
      <c r="B415" s="6">
        <f t="shared" si="74"/>
        <v>409</v>
      </c>
      <c r="C415" s="7" t="str">
        <f t="shared" ca="1" si="66"/>
        <v>CUSTID 104</v>
      </c>
      <c r="D415" s="7" t="str">
        <f ca="1">CONCATENATE(D$6," ",SUMIF('CUST AND PROD REFS'!$C$7:$C$206,'DATA GENERATOR'!$C415,'CUST AND PROD REFS'!D$7:D$206))</f>
        <v>CUSTTYPE 1</v>
      </c>
      <c r="E415" s="7" t="str">
        <f ca="1">CONCATENATE(E$6," ",SUMIF('CUST AND PROD REFS'!$C$7:$C$206,'DATA GENERATOR'!$C415,'CUST AND PROD REFS'!E$7:E$206))</f>
        <v>CUSTIND 3</v>
      </c>
      <c r="F415" s="7" t="str">
        <f ca="1">CONCATENATE(F$6," ",SUMIF('CUST AND PROD REFS'!$C$7:$C$206,'DATA GENERATOR'!$C415,'CUST AND PROD REFS'!F$7:F$206))</f>
        <v>REGION 7</v>
      </c>
      <c r="G415" s="6" t="str">
        <f t="shared" ca="1" si="67"/>
        <v>SALESMAN 4</v>
      </c>
      <c r="H415" s="6" t="str">
        <f t="shared" ca="1" si="68"/>
        <v>PRODID 20</v>
      </c>
      <c r="I415" s="6" t="str">
        <f ca="1">CONCATENATE(I$6," ",SUMIF('CUST AND PROD REFS'!$H$7:$H$26,'DATA GENERATOR'!$H415,'CUST AND PROD REFS'!I$7:I$26))</f>
        <v>PRODTYPE 4</v>
      </c>
      <c r="J415" s="6" t="str">
        <f ca="1">CONCATENATE(J$6," ",SUMIF('CUST AND PROD REFS'!$H$7:$H$26,'DATA GENERATOR'!$H415,'CUST AND PROD REFS'!J$7:J$26))</f>
        <v>PRODMKT 1</v>
      </c>
      <c r="K415" s="6">
        <f ca="1">SUMIF('CUST AND PROD REFS'!$H$7:$H$26,'DATA GENERATOR'!$H415,'CUST AND PROD REFS'!K$7:K$26)</f>
        <v>2665</v>
      </c>
      <c r="L415" s="6">
        <f ca="1">SUMIF('CUST AND PROD REFS'!$H$7:$H$26,'DATA GENERATOR'!$H415,'CUST AND PROD REFS'!L$7:L$26)</f>
        <v>1732.25</v>
      </c>
      <c r="M415" s="7">
        <f t="shared" ca="1" si="69"/>
        <v>8</v>
      </c>
      <c r="N415" s="23">
        <f t="shared" ca="1" si="70"/>
        <v>2478.4499999999998</v>
      </c>
      <c r="O415" s="8">
        <f t="shared" ca="1" si="71"/>
        <v>19827.599999999999</v>
      </c>
      <c r="P415" s="40" t="str">
        <f t="shared" ca="1" si="72"/>
        <v>SHIP REGION 5</v>
      </c>
    </row>
    <row r="416" spans="1:16" x14ac:dyDescent="0.35">
      <c r="A416" s="9">
        <f t="shared" si="74"/>
        <v>410</v>
      </c>
      <c r="B416" s="6">
        <f t="shared" si="74"/>
        <v>410</v>
      </c>
      <c r="C416" s="7" t="str">
        <f t="shared" ca="1" si="66"/>
        <v>CUSTID 48</v>
      </c>
      <c r="D416" s="7" t="str">
        <f ca="1">CONCATENATE(D$6," ",SUMIF('CUST AND PROD REFS'!$C$7:$C$206,'DATA GENERATOR'!$C416,'CUST AND PROD REFS'!D$7:D$206))</f>
        <v>CUSTTYPE 5</v>
      </c>
      <c r="E416" s="7" t="str">
        <f ca="1">CONCATENATE(E$6," ",SUMIF('CUST AND PROD REFS'!$C$7:$C$206,'DATA GENERATOR'!$C416,'CUST AND PROD REFS'!E$7:E$206))</f>
        <v>CUSTIND 3</v>
      </c>
      <c r="F416" s="7" t="str">
        <f ca="1">CONCATENATE(F$6," ",SUMIF('CUST AND PROD REFS'!$C$7:$C$206,'DATA GENERATOR'!$C416,'CUST AND PROD REFS'!F$7:F$206))</f>
        <v>REGION 1</v>
      </c>
      <c r="G416" s="6" t="str">
        <f t="shared" ca="1" si="67"/>
        <v>SALESMAN 3</v>
      </c>
      <c r="H416" s="6" t="str">
        <f t="shared" ca="1" si="68"/>
        <v>PRODID 20</v>
      </c>
      <c r="I416" s="6" t="str">
        <f ca="1">CONCATENATE(I$6," ",SUMIF('CUST AND PROD REFS'!$H$7:$H$26,'DATA GENERATOR'!$H416,'CUST AND PROD REFS'!I$7:I$26))</f>
        <v>PRODTYPE 4</v>
      </c>
      <c r="J416" s="6" t="str">
        <f ca="1">CONCATENATE(J$6," ",SUMIF('CUST AND PROD REFS'!$H$7:$H$26,'DATA GENERATOR'!$H416,'CUST AND PROD REFS'!J$7:J$26))</f>
        <v>PRODMKT 1</v>
      </c>
      <c r="K416" s="6">
        <f ca="1">SUMIF('CUST AND PROD REFS'!$H$7:$H$26,'DATA GENERATOR'!$H416,'CUST AND PROD REFS'!K$7:K$26)</f>
        <v>2665</v>
      </c>
      <c r="L416" s="6">
        <f ca="1">SUMIF('CUST AND PROD REFS'!$H$7:$H$26,'DATA GENERATOR'!$H416,'CUST AND PROD REFS'!L$7:L$26)</f>
        <v>1732.25</v>
      </c>
      <c r="M416" s="7">
        <f t="shared" ca="1" si="69"/>
        <v>1</v>
      </c>
      <c r="N416" s="23">
        <f t="shared" ca="1" si="70"/>
        <v>2638.35</v>
      </c>
      <c r="O416" s="8">
        <f t="shared" ca="1" si="71"/>
        <v>2638.35</v>
      </c>
      <c r="P416" s="40" t="str">
        <f t="shared" ca="1" si="72"/>
        <v>SHIP REGION 3</v>
      </c>
    </row>
    <row r="417" spans="1:16" x14ac:dyDescent="0.35">
      <c r="A417" s="9">
        <f t="shared" si="74"/>
        <v>411</v>
      </c>
      <c r="B417" s="6">
        <f t="shared" si="74"/>
        <v>411</v>
      </c>
      <c r="C417" s="7" t="str">
        <f t="shared" ca="1" si="66"/>
        <v>CUSTID 130</v>
      </c>
      <c r="D417" s="7" t="str">
        <f ca="1">CONCATENATE(D$6," ",SUMIF('CUST AND PROD REFS'!$C$7:$C$206,'DATA GENERATOR'!$C417,'CUST AND PROD REFS'!D$7:D$206))</f>
        <v>CUSTTYPE 4</v>
      </c>
      <c r="E417" s="7" t="str">
        <f ca="1">CONCATENATE(E$6," ",SUMIF('CUST AND PROD REFS'!$C$7:$C$206,'DATA GENERATOR'!$C417,'CUST AND PROD REFS'!E$7:E$206))</f>
        <v>CUSTIND 4</v>
      </c>
      <c r="F417" s="7" t="str">
        <f ca="1">CONCATENATE(F$6," ",SUMIF('CUST AND PROD REFS'!$C$7:$C$206,'DATA GENERATOR'!$C417,'CUST AND PROD REFS'!F$7:F$206))</f>
        <v>REGION 1</v>
      </c>
      <c r="G417" s="6" t="str">
        <f t="shared" ca="1" si="67"/>
        <v>SALESMAN 4</v>
      </c>
      <c r="H417" s="6" t="str">
        <f t="shared" ca="1" si="68"/>
        <v>PRODID 9</v>
      </c>
      <c r="I417" s="6" t="str">
        <f ca="1">CONCATENATE(I$6," ",SUMIF('CUST AND PROD REFS'!$H$7:$H$26,'DATA GENERATOR'!$H417,'CUST AND PROD REFS'!I$7:I$26))</f>
        <v>PRODTYPE 2</v>
      </c>
      <c r="J417" s="6" t="str">
        <f ca="1">CONCATENATE(J$6," ",SUMIF('CUST AND PROD REFS'!$H$7:$H$26,'DATA GENERATOR'!$H417,'CUST AND PROD REFS'!J$7:J$26))</f>
        <v>PRODMKT 2</v>
      </c>
      <c r="K417" s="6">
        <f ca="1">SUMIF('CUST AND PROD REFS'!$H$7:$H$26,'DATA GENERATOR'!$H417,'CUST AND PROD REFS'!K$7:K$26)</f>
        <v>15689</v>
      </c>
      <c r="L417" s="6">
        <f ca="1">SUMIF('CUST AND PROD REFS'!$H$7:$H$26,'DATA GENERATOR'!$H417,'CUST AND PROD REFS'!L$7:L$26)</f>
        <v>10668.52</v>
      </c>
      <c r="M417" s="7">
        <f t="shared" ca="1" si="69"/>
        <v>2</v>
      </c>
      <c r="N417" s="23">
        <f t="shared" ca="1" si="70"/>
        <v>13492.539999999999</v>
      </c>
      <c r="O417" s="8">
        <f t="shared" ca="1" si="71"/>
        <v>26985.079999999998</v>
      </c>
      <c r="P417" s="40" t="str">
        <f t="shared" ca="1" si="72"/>
        <v>SHIP REGION 5</v>
      </c>
    </row>
    <row r="418" spans="1:16" x14ac:dyDescent="0.35">
      <c r="A418" s="9">
        <f t="shared" si="74"/>
        <v>412</v>
      </c>
      <c r="B418" s="6">
        <f t="shared" si="74"/>
        <v>412</v>
      </c>
      <c r="C418" s="7" t="str">
        <f t="shared" ca="1" si="66"/>
        <v>CUSTID 129</v>
      </c>
      <c r="D418" s="7" t="str">
        <f ca="1">CONCATENATE(D$6," ",SUMIF('CUST AND PROD REFS'!$C$7:$C$206,'DATA GENERATOR'!$C418,'CUST AND PROD REFS'!D$7:D$206))</f>
        <v>CUSTTYPE 5</v>
      </c>
      <c r="E418" s="7" t="str">
        <f ca="1">CONCATENATE(E$6," ",SUMIF('CUST AND PROD REFS'!$C$7:$C$206,'DATA GENERATOR'!$C418,'CUST AND PROD REFS'!E$7:E$206))</f>
        <v>CUSTIND 5</v>
      </c>
      <c r="F418" s="7" t="str">
        <f ca="1">CONCATENATE(F$6," ",SUMIF('CUST AND PROD REFS'!$C$7:$C$206,'DATA GENERATOR'!$C418,'CUST AND PROD REFS'!F$7:F$206))</f>
        <v>REGION 8</v>
      </c>
      <c r="G418" s="6" t="str">
        <f t="shared" ca="1" si="67"/>
        <v>SALESMAN 2</v>
      </c>
      <c r="H418" s="6" t="str">
        <f t="shared" ca="1" si="68"/>
        <v>PRODID 17</v>
      </c>
      <c r="I418" s="6" t="str">
        <f ca="1">CONCATENATE(I$6," ",SUMIF('CUST AND PROD REFS'!$H$7:$H$26,'DATA GENERATOR'!$H418,'CUST AND PROD REFS'!I$7:I$26))</f>
        <v>PRODTYPE 3</v>
      </c>
      <c r="J418" s="6" t="str">
        <f ca="1">CONCATENATE(J$6," ",SUMIF('CUST AND PROD REFS'!$H$7:$H$26,'DATA GENERATOR'!$H418,'CUST AND PROD REFS'!J$7:J$26))</f>
        <v>PRODMKT 7</v>
      </c>
      <c r="K418" s="6">
        <f ca="1">SUMIF('CUST AND PROD REFS'!$H$7:$H$26,'DATA GENERATOR'!$H418,'CUST AND PROD REFS'!K$7:K$26)</f>
        <v>8017</v>
      </c>
      <c r="L418" s="6">
        <f ca="1">SUMIF('CUST AND PROD REFS'!$H$7:$H$26,'DATA GENERATOR'!$H418,'CUST AND PROD REFS'!L$7:L$26)</f>
        <v>4569.6899999999996</v>
      </c>
      <c r="M418" s="7">
        <f t="shared" ca="1" si="69"/>
        <v>3</v>
      </c>
      <c r="N418" s="23">
        <f t="shared" ca="1" si="70"/>
        <v>7375.64</v>
      </c>
      <c r="O418" s="8">
        <f t="shared" ca="1" si="71"/>
        <v>22126.920000000002</v>
      </c>
      <c r="P418" s="40" t="str">
        <f t="shared" ca="1" si="72"/>
        <v>SHIP REGION 5</v>
      </c>
    </row>
    <row r="419" spans="1:16" x14ac:dyDescent="0.35">
      <c r="A419" s="9">
        <f t="shared" si="74"/>
        <v>413</v>
      </c>
      <c r="B419" s="6">
        <f t="shared" si="74"/>
        <v>413</v>
      </c>
      <c r="C419" s="7" t="str">
        <f t="shared" ca="1" si="66"/>
        <v>CUSTID 23</v>
      </c>
      <c r="D419" s="7" t="str">
        <f ca="1">CONCATENATE(D$6," ",SUMIF('CUST AND PROD REFS'!$C$7:$C$206,'DATA GENERATOR'!$C419,'CUST AND PROD REFS'!D$7:D$206))</f>
        <v>CUSTTYPE 1</v>
      </c>
      <c r="E419" s="7" t="str">
        <f ca="1">CONCATENATE(E$6," ",SUMIF('CUST AND PROD REFS'!$C$7:$C$206,'DATA GENERATOR'!$C419,'CUST AND PROD REFS'!E$7:E$206))</f>
        <v>CUSTIND 2</v>
      </c>
      <c r="F419" s="7" t="str">
        <f ca="1">CONCATENATE(F$6," ",SUMIF('CUST AND PROD REFS'!$C$7:$C$206,'DATA GENERATOR'!$C419,'CUST AND PROD REFS'!F$7:F$206))</f>
        <v>REGION 1</v>
      </c>
      <c r="G419" s="6" t="str">
        <f t="shared" ca="1" si="67"/>
        <v>SALESMAN 4</v>
      </c>
      <c r="H419" s="6" t="str">
        <f t="shared" ca="1" si="68"/>
        <v>PRODID 10</v>
      </c>
      <c r="I419" s="6" t="str">
        <f ca="1">CONCATENATE(I$6," ",SUMIF('CUST AND PROD REFS'!$H$7:$H$26,'DATA GENERATOR'!$H419,'CUST AND PROD REFS'!I$7:I$26))</f>
        <v>PRODTYPE 3</v>
      </c>
      <c r="J419" s="6" t="str">
        <f ca="1">CONCATENATE(J$6," ",SUMIF('CUST AND PROD REFS'!$H$7:$H$26,'DATA GENERATOR'!$H419,'CUST AND PROD REFS'!J$7:J$26))</f>
        <v>PRODMKT 3</v>
      </c>
      <c r="K419" s="6">
        <f ca="1">SUMIF('CUST AND PROD REFS'!$H$7:$H$26,'DATA GENERATOR'!$H419,'CUST AND PROD REFS'!K$7:K$26)</f>
        <v>21715</v>
      </c>
      <c r="L419" s="6">
        <f ca="1">SUMIF('CUST AND PROD REFS'!$H$7:$H$26,'DATA GENERATOR'!$H419,'CUST AND PROD REFS'!L$7:L$26)</f>
        <v>14549.05</v>
      </c>
      <c r="M419" s="7">
        <f t="shared" ca="1" si="69"/>
        <v>3</v>
      </c>
      <c r="N419" s="23">
        <f t="shared" ca="1" si="70"/>
        <v>19109.2</v>
      </c>
      <c r="O419" s="8">
        <f t="shared" ca="1" si="71"/>
        <v>57327.600000000006</v>
      </c>
      <c r="P419" s="40" t="str">
        <f t="shared" ca="1" si="72"/>
        <v>SHIP REGION 4</v>
      </c>
    </row>
    <row r="420" spans="1:16" x14ac:dyDescent="0.35">
      <c r="A420" s="9">
        <f t="shared" si="74"/>
        <v>414</v>
      </c>
      <c r="B420" s="6">
        <f t="shared" si="74"/>
        <v>414</v>
      </c>
      <c r="C420" s="7" t="str">
        <f t="shared" ca="1" si="66"/>
        <v>CUSTID 65</v>
      </c>
      <c r="D420" s="7" t="str">
        <f ca="1">CONCATENATE(D$6," ",SUMIF('CUST AND PROD REFS'!$C$7:$C$206,'DATA GENERATOR'!$C420,'CUST AND PROD REFS'!D$7:D$206))</f>
        <v>CUSTTYPE 4</v>
      </c>
      <c r="E420" s="7" t="str">
        <f ca="1">CONCATENATE(E$6," ",SUMIF('CUST AND PROD REFS'!$C$7:$C$206,'DATA GENERATOR'!$C420,'CUST AND PROD REFS'!E$7:E$206))</f>
        <v>CUSTIND 1</v>
      </c>
      <c r="F420" s="7" t="str">
        <f ca="1">CONCATENATE(F$6," ",SUMIF('CUST AND PROD REFS'!$C$7:$C$206,'DATA GENERATOR'!$C420,'CUST AND PROD REFS'!F$7:F$206))</f>
        <v>REGION 3</v>
      </c>
      <c r="G420" s="6" t="str">
        <f t="shared" ca="1" si="67"/>
        <v>SALESMAN 2</v>
      </c>
      <c r="H420" s="6" t="str">
        <f t="shared" ca="1" si="68"/>
        <v>PRODID 1</v>
      </c>
      <c r="I420" s="6" t="str">
        <f ca="1">CONCATENATE(I$6," ",SUMIF('CUST AND PROD REFS'!$H$7:$H$26,'DATA GENERATOR'!$H420,'CUST AND PROD REFS'!I$7:I$26))</f>
        <v>PRODTYPE 2</v>
      </c>
      <c r="J420" s="6" t="str">
        <f ca="1">CONCATENATE(J$6," ",SUMIF('CUST AND PROD REFS'!$H$7:$H$26,'DATA GENERATOR'!$H420,'CUST AND PROD REFS'!J$7:J$26))</f>
        <v>PRODMKT 7</v>
      </c>
      <c r="K420" s="6">
        <f ca="1">SUMIF('CUST AND PROD REFS'!$H$7:$H$26,'DATA GENERATOR'!$H420,'CUST AND PROD REFS'!K$7:K$26)</f>
        <v>1355</v>
      </c>
      <c r="L420" s="6">
        <f ca="1">SUMIF('CUST AND PROD REFS'!$H$7:$H$26,'DATA GENERATOR'!$H420,'CUST AND PROD REFS'!L$7:L$26)</f>
        <v>840.1</v>
      </c>
      <c r="M420" s="7">
        <f t="shared" ca="1" si="69"/>
        <v>7</v>
      </c>
      <c r="N420" s="23">
        <f t="shared" ca="1" si="70"/>
        <v>1165.3</v>
      </c>
      <c r="O420" s="8">
        <f t="shared" ca="1" si="71"/>
        <v>8157.0999999999995</v>
      </c>
      <c r="P420" s="40" t="str">
        <f t="shared" ca="1" si="72"/>
        <v>SHIP REGION 3</v>
      </c>
    </row>
    <row r="421" spans="1:16" x14ac:dyDescent="0.35">
      <c r="A421" s="9">
        <f t="shared" si="74"/>
        <v>415</v>
      </c>
      <c r="B421" s="6">
        <f t="shared" si="74"/>
        <v>415</v>
      </c>
      <c r="C421" s="7" t="str">
        <f t="shared" ca="1" si="66"/>
        <v>CUSTID 158</v>
      </c>
      <c r="D421" s="7" t="str">
        <f ca="1">CONCATENATE(D$6," ",SUMIF('CUST AND PROD REFS'!$C$7:$C$206,'DATA GENERATOR'!$C421,'CUST AND PROD REFS'!D$7:D$206))</f>
        <v>CUSTTYPE 3</v>
      </c>
      <c r="E421" s="7" t="str">
        <f ca="1">CONCATENATE(E$6," ",SUMIF('CUST AND PROD REFS'!$C$7:$C$206,'DATA GENERATOR'!$C421,'CUST AND PROD REFS'!E$7:E$206))</f>
        <v>CUSTIND 1</v>
      </c>
      <c r="F421" s="7" t="str">
        <f ca="1">CONCATENATE(F$6," ",SUMIF('CUST AND PROD REFS'!$C$7:$C$206,'DATA GENERATOR'!$C421,'CUST AND PROD REFS'!F$7:F$206))</f>
        <v>REGION 7</v>
      </c>
      <c r="G421" s="6" t="str">
        <f t="shared" ca="1" si="67"/>
        <v>SALESMAN 3</v>
      </c>
      <c r="H421" s="6" t="str">
        <f t="shared" ca="1" si="68"/>
        <v>PRODID 3</v>
      </c>
      <c r="I421" s="6" t="str">
        <f ca="1">CONCATENATE(I$6," ",SUMIF('CUST AND PROD REFS'!$H$7:$H$26,'DATA GENERATOR'!$H421,'CUST AND PROD REFS'!I$7:I$26))</f>
        <v>PRODTYPE 3</v>
      </c>
      <c r="J421" s="6" t="str">
        <f ca="1">CONCATENATE(J$6," ",SUMIF('CUST AND PROD REFS'!$H$7:$H$26,'DATA GENERATOR'!$H421,'CUST AND PROD REFS'!J$7:J$26))</f>
        <v>PRODMKT 6</v>
      </c>
      <c r="K421" s="6">
        <f ca="1">SUMIF('CUST AND PROD REFS'!$H$7:$H$26,'DATA GENERATOR'!$H421,'CUST AND PROD REFS'!K$7:K$26)</f>
        <v>18632</v>
      </c>
      <c r="L421" s="6">
        <f ca="1">SUMIF('CUST AND PROD REFS'!$H$7:$H$26,'DATA GENERATOR'!$H421,'CUST AND PROD REFS'!L$7:L$26)</f>
        <v>12110.8</v>
      </c>
      <c r="M421" s="7">
        <f t="shared" ca="1" si="69"/>
        <v>4</v>
      </c>
      <c r="N421" s="23">
        <f t="shared" ca="1" si="70"/>
        <v>16396.16</v>
      </c>
      <c r="O421" s="8">
        <f t="shared" ca="1" si="71"/>
        <v>65584.639999999999</v>
      </c>
      <c r="P421" s="40" t="str">
        <f t="shared" ca="1" si="72"/>
        <v>SHIP REGION 7</v>
      </c>
    </row>
    <row r="422" spans="1:16" x14ac:dyDescent="0.35">
      <c r="A422" s="9">
        <f t="shared" si="74"/>
        <v>416</v>
      </c>
      <c r="B422" s="6">
        <f t="shared" si="74"/>
        <v>416</v>
      </c>
      <c r="C422" s="7" t="str">
        <f t="shared" ca="1" si="66"/>
        <v>CUSTID 53</v>
      </c>
      <c r="D422" s="7" t="str">
        <f ca="1">CONCATENATE(D$6," ",SUMIF('CUST AND PROD REFS'!$C$7:$C$206,'DATA GENERATOR'!$C422,'CUST AND PROD REFS'!D$7:D$206))</f>
        <v>CUSTTYPE 3</v>
      </c>
      <c r="E422" s="7" t="str">
        <f ca="1">CONCATENATE(E$6," ",SUMIF('CUST AND PROD REFS'!$C$7:$C$206,'DATA GENERATOR'!$C422,'CUST AND PROD REFS'!E$7:E$206))</f>
        <v>CUSTIND 4</v>
      </c>
      <c r="F422" s="7" t="str">
        <f ca="1">CONCATENATE(F$6," ",SUMIF('CUST AND PROD REFS'!$C$7:$C$206,'DATA GENERATOR'!$C422,'CUST AND PROD REFS'!F$7:F$206))</f>
        <v>REGION 1</v>
      </c>
      <c r="G422" s="6" t="str">
        <f t="shared" ca="1" si="67"/>
        <v>SALESMAN 4</v>
      </c>
      <c r="H422" s="6" t="str">
        <f t="shared" ca="1" si="68"/>
        <v>PRODID 11</v>
      </c>
      <c r="I422" s="6" t="str">
        <f ca="1">CONCATENATE(I$6," ",SUMIF('CUST AND PROD REFS'!$H$7:$H$26,'DATA GENERATOR'!$H422,'CUST AND PROD REFS'!I$7:I$26))</f>
        <v>PRODTYPE 1</v>
      </c>
      <c r="J422" s="6" t="str">
        <f ca="1">CONCATENATE(J$6," ",SUMIF('CUST AND PROD REFS'!$H$7:$H$26,'DATA GENERATOR'!$H422,'CUST AND PROD REFS'!J$7:J$26))</f>
        <v>PRODMKT 5</v>
      </c>
      <c r="K422" s="6">
        <f ca="1">SUMIF('CUST AND PROD REFS'!$H$7:$H$26,'DATA GENERATOR'!$H422,'CUST AND PROD REFS'!K$7:K$26)</f>
        <v>10318</v>
      </c>
      <c r="L422" s="6">
        <f ca="1">SUMIF('CUST AND PROD REFS'!$H$7:$H$26,'DATA GENERATOR'!$H422,'CUST AND PROD REFS'!L$7:L$26)</f>
        <v>6913.06</v>
      </c>
      <c r="M422" s="7">
        <f t="shared" ca="1" si="69"/>
        <v>4</v>
      </c>
      <c r="N422" s="23">
        <f t="shared" ca="1" si="70"/>
        <v>9905.2799999999988</v>
      </c>
      <c r="O422" s="8">
        <f t="shared" ca="1" si="71"/>
        <v>39621.119999999995</v>
      </c>
      <c r="P422" s="40" t="str">
        <f t="shared" ca="1" si="72"/>
        <v>SHIP REGION 4</v>
      </c>
    </row>
    <row r="423" spans="1:16" x14ac:dyDescent="0.35">
      <c r="A423" s="9">
        <f t="shared" si="74"/>
        <v>417</v>
      </c>
      <c r="B423" s="6">
        <f t="shared" si="74"/>
        <v>417</v>
      </c>
      <c r="C423" s="7" t="str">
        <f t="shared" ca="1" si="66"/>
        <v>CUSTID 11</v>
      </c>
      <c r="D423" s="7" t="str">
        <f ca="1">CONCATENATE(D$6," ",SUMIF('CUST AND PROD REFS'!$C$7:$C$206,'DATA GENERATOR'!$C423,'CUST AND PROD REFS'!D$7:D$206))</f>
        <v>CUSTTYPE 2</v>
      </c>
      <c r="E423" s="7" t="str">
        <f ca="1">CONCATENATE(E$6," ",SUMIF('CUST AND PROD REFS'!$C$7:$C$206,'DATA GENERATOR'!$C423,'CUST AND PROD REFS'!E$7:E$206))</f>
        <v>CUSTIND 3</v>
      </c>
      <c r="F423" s="7" t="str">
        <f ca="1">CONCATENATE(F$6," ",SUMIF('CUST AND PROD REFS'!$C$7:$C$206,'DATA GENERATOR'!$C423,'CUST AND PROD REFS'!F$7:F$206))</f>
        <v>REGION 8</v>
      </c>
      <c r="G423" s="6" t="str">
        <f t="shared" ca="1" si="67"/>
        <v>SALESMAN 1</v>
      </c>
      <c r="H423" s="6" t="str">
        <f t="shared" ca="1" si="68"/>
        <v>PRODID 10</v>
      </c>
      <c r="I423" s="6" t="str">
        <f ca="1">CONCATENATE(I$6," ",SUMIF('CUST AND PROD REFS'!$H$7:$H$26,'DATA GENERATOR'!$H423,'CUST AND PROD REFS'!I$7:I$26))</f>
        <v>PRODTYPE 3</v>
      </c>
      <c r="J423" s="6" t="str">
        <f ca="1">CONCATENATE(J$6," ",SUMIF('CUST AND PROD REFS'!$H$7:$H$26,'DATA GENERATOR'!$H423,'CUST AND PROD REFS'!J$7:J$26))</f>
        <v>PRODMKT 3</v>
      </c>
      <c r="K423" s="6">
        <f ca="1">SUMIF('CUST AND PROD REFS'!$H$7:$H$26,'DATA GENERATOR'!$H423,'CUST AND PROD REFS'!K$7:K$26)</f>
        <v>21715</v>
      </c>
      <c r="L423" s="6">
        <f ca="1">SUMIF('CUST AND PROD REFS'!$H$7:$H$26,'DATA GENERATOR'!$H423,'CUST AND PROD REFS'!L$7:L$26)</f>
        <v>14549.05</v>
      </c>
      <c r="M423" s="7">
        <f t="shared" ca="1" si="69"/>
        <v>9</v>
      </c>
      <c r="N423" s="23">
        <f t="shared" ca="1" si="70"/>
        <v>20629.25</v>
      </c>
      <c r="O423" s="8">
        <f t="shared" ca="1" si="71"/>
        <v>185663.25</v>
      </c>
      <c r="P423" s="40" t="str">
        <f t="shared" ca="1" si="72"/>
        <v>SHIP REGION 3</v>
      </c>
    </row>
    <row r="424" spans="1:16" x14ac:dyDescent="0.35">
      <c r="A424" s="9">
        <f t="shared" si="74"/>
        <v>418</v>
      </c>
      <c r="B424" s="6">
        <f t="shared" si="74"/>
        <v>418</v>
      </c>
      <c r="C424" s="7" t="str">
        <f t="shared" ca="1" si="66"/>
        <v>CUSTID 88</v>
      </c>
      <c r="D424" s="7" t="str">
        <f ca="1">CONCATENATE(D$6," ",SUMIF('CUST AND PROD REFS'!$C$7:$C$206,'DATA GENERATOR'!$C424,'CUST AND PROD REFS'!D$7:D$206))</f>
        <v>CUSTTYPE 5</v>
      </c>
      <c r="E424" s="7" t="str">
        <f ca="1">CONCATENATE(E$6," ",SUMIF('CUST AND PROD REFS'!$C$7:$C$206,'DATA GENERATOR'!$C424,'CUST AND PROD REFS'!E$7:E$206))</f>
        <v>CUSTIND 4</v>
      </c>
      <c r="F424" s="7" t="str">
        <f ca="1">CONCATENATE(F$6," ",SUMIF('CUST AND PROD REFS'!$C$7:$C$206,'DATA GENERATOR'!$C424,'CUST AND PROD REFS'!F$7:F$206))</f>
        <v>REGION 5</v>
      </c>
      <c r="G424" s="6" t="str">
        <f t="shared" ca="1" si="67"/>
        <v>SALESMAN 4</v>
      </c>
      <c r="H424" s="6" t="str">
        <f t="shared" ca="1" si="68"/>
        <v>PRODID 20</v>
      </c>
      <c r="I424" s="6" t="str">
        <f ca="1">CONCATENATE(I$6," ",SUMIF('CUST AND PROD REFS'!$H$7:$H$26,'DATA GENERATOR'!$H424,'CUST AND PROD REFS'!I$7:I$26))</f>
        <v>PRODTYPE 4</v>
      </c>
      <c r="J424" s="6" t="str">
        <f ca="1">CONCATENATE(J$6," ",SUMIF('CUST AND PROD REFS'!$H$7:$H$26,'DATA GENERATOR'!$H424,'CUST AND PROD REFS'!J$7:J$26))</f>
        <v>PRODMKT 1</v>
      </c>
      <c r="K424" s="6">
        <f ca="1">SUMIF('CUST AND PROD REFS'!$H$7:$H$26,'DATA GENERATOR'!$H424,'CUST AND PROD REFS'!K$7:K$26)</f>
        <v>2665</v>
      </c>
      <c r="L424" s="6">
        <f ca="1">SUMIF('CUST AND PROD REFS'!$H$7:$H$26,'DATA GENERATOR'!$H424,'CUST AND PROD REFS'!L$7:L$26)</f>
        <v>1732.25</v>
      </c>
      <c r="M424" s="7">
        <f t="shared" ca="1" si="69"/>
        <v>4</v>
      </c>
      <c r="N424" s="23">
        <f t="shared" ca="1" si="70"/>
        <v>2371.85</v>
      </c>
      <c r="O424" s="8">
        <f t="shared" ca="1" si="71"/>
        <v>9487.4</v>
      </c>
      <c r="P424" s="40" t="str">
        <f t="shared" ca="1" si="72"/>
        <v>SHIP REGION 7</v>
      </c>
    </row>
    <row r="425" spans="1:16" x14ac:dyDescent="0.35">
      <c r="A425" s="9">
        <f t="shared" ref="A425:B440" si="75">A424+1</f>
        <v>419</v>
      </c>
      <c r="B425" s="6">
        <f t="shared" si="75"/>
        <v>419</v>
      </c>
      <c r="C425" s="7" t="str">
        <f t="shared" ca="1" si="66"/>
        <v>CUSTID 177</v>
      </c>
      <c r="D425" s="7" t="str">
        <f ca="1">CONCATENATE(D$6," ",SUMIF('CUST AND PROD REFS'!$C$7:$C$206,'DATA GENERATOR'!$C425,'CUST AND PROD REFS'!D$7:D$206))</f>
        <v>CUSTTYPE 5</v>
      </c>
      <c r="E425" s="7" t="str">
        <f ca="1">CONCATENATE(E$6," ",SUMIF('CUST AND PROD REFS'!$C$7:$C$206,'DATA GENERATOR'!$C425,'CUST AND PROD REFS'!E$7:E$206))</f>
        <v>CUSTIND 1</v>
      </c>
      <c r="F425" s="7" t="str">
        <f ca="1">CONCATENATE(F$6," ",SUMIF('CUST AND PROD REFS'!$C$7:$C$206,'DATA GENERATOR'!$C425,'CUST AND PROD REFS'!F$7:F$206))</f>
        <v>REGION 3</v>
      </c>
      <c r="G425" s="6" t="str">
        <f t="shared" ca="1" si="67"/>
        <v>SALESMAN 4</v>
      </c>
      <c r="H425" s="6" t="str">
        <f t="shared" ca="1" si="68"/>
        <v>PRODID 12</v>
      </c>
      <c r="I425" s="6" t="str">
        <f ca="1">CONCATENATE(I$6," ",SUMIF('CUST AND PROD REFS'!$H$7:$H$26,'DATA GENERATOR'!$H425,'CUST AND PROD REFS'!I$7:I$26))</f>
        <v>PRODTYPE 3</v>
      </c>
      <c r="J425" s="6" t="str">
        <f ca="1">CONCATENATE(J$6," ",SUMIF('CUST AND PROD REFS'!$H$7:$H$26,'DATA GENERATOR'!$H425,'CUST AND PROD REFS'!J$7:J$26))</f>
        <v>PRODMKT 2</v>
      </c>
      <c r="K425" s="6">
        <f ca="1">SUMIF('CUST AND PROD REFS'!$H$7:$H$26,'DATA GENERATOR'!$H425,'CUST AND PROD REFS'!K$7:K$26)</f>
        <v>17347</v>
      </c>
      <c r="L425" s="6">
        <f ca="1">SUMIF('CUST AND PROD REFS'!$H$7:$H$26,'DATA GENERATOR'!$H425,'CUST AND PROD REFS'!L$7:L$26)</f>
        <v>10928.61</v>
      </c>
      <c r="M425" s="7">
        <f t="shared" ca="1" si="69"/>
        <v>6</v>
      </c>
      <c r="N425" s="23">
        <f t="shared" ca="1" si="70"/>
        <v>17173.53</v>
      </c>
      <c r="O425" s="8">
        <f t="shared" ca="1" si="71"/>
        <v>103041.18</v>
      </c>
      <c r="P425" s="40" t="str">
        <f t="shared" ca="1" si="72"/>
        <v>SHIP REGION 8</v>
      </c>
    </row>
    <row r="426" spans="1:16" x14ac:dyDescent="0.35">
      <c r="A426" s="9">
        <f t="shared" si="75"/>
        <v>420</v>
      </c>
      <c r="B426" s="6">
        <f t="shared" si="75"/>
        <v>420</v>
      </c>
      <c r="C426" s="7" t="str">
        <f t="shared" ca="1" si="66"/>
        <v>CUSTID 87</v>
      </c>
      <c r="D426" s="7" t="str">
        <f ca="1">CONCATENATE(D$6," ",SUMIF('CUST AND PROD REFS'!$C$7:$C$206,'DATA GENERATOR'!$C426,'CUST AND PROD REFS'!D$7:D$206))</f>
        <v>CUSTTYPE 1</v>
      </c>
      <c r="E426" s="7" t="str">
        <f ca="1">CONCATENATE(E$6," ",SUMIF('CUST AND PROD REFS'!$C$7:$C$206,'DATA GENERATOR'!$C426,'CUST AND PROD REFS'!E$7:E$206))</f>
        <v>CUSTIND 2</v>
      </c>
      <c r="F426" s="7" t="str">
        <f ca="1">CONCATENATE(F$6," ",SUMIF('CUST AND PROD REFS'!$C$7:$C$206,'DATA GENERATOR'!$C426,'CUST AND PROD REFS'!F$7:F$206))</f>
        <v>REGION 3</v>
      </c>
      <c r="G426" s="6" t="str">
        <f t="shared" ca="1" si="67"/>
        <v>SALESMAN 4</v>
      </c>
      <c r="H426" s="6" t="str">
        <f t="shared" ca="1" si="68"/>
        <v>PRODID 1</v>
      </c>
      <c r="I426" s="6" t="str">
        <f ca="1">CONCATENATE(I$6," ",SUMIF('CUST AND PROD REFS'!$H$7:$H$26,'DATA GENERATOR'!$H426,'CUST AND PROD REFS'!I$7:I$26))</f>
        <v>PRODTYPE 2</v>
      </c>
      <c r="J426" s="6" t="str">
        <f ca="1">CONCATENATE(J$6," ",SUMIF('CUST AND PROD REFS'!$H$7:$H$26,'DATA GENERATOR'!$H426,'CUST AND PROD REFS'!J$7:J$26))</f>
        <v>PRODMKT 7</v>
      </c>
      <c r="K426" s="6">
        <f ca="1">SUMIF('CUST AND PROD REFS'!$H$7:$H$26,'DATA GENERATOR'!$H426,'CUST AND PROD REFS'!K$7:K$26)</f>
        <v>1355</v>
      </c>
      <c r="L426" s="6">
        <f ca="1">SUMIF('CUST AND PROD REFS'!$H$7:$H$26,'DATA GENERATOR'!$H426,'CUST AND PROD REFS'!L$7:L$26)</f>
        <v>840.1</v>
      </c>
      <c r="M426" s="7">
        <f t="shared" ca="1" si="69"/>
        <v>7</v>
      </c>
      <c r="N426" s="23">
        <f t="shared" ca="1" si="70"/>
        <v>1300.8</v>
      </c>
      <c r="O426" s="8">
        <f t="shared" ca="1" si="71"/>
        <v>9105.6</v>
      </c>
      <c r="P426" s="40" t="str">
        <f t="shared" ca="1" si="72"/>
        <v>SHIP REGION 3</v>
      </c>
    </row>
    <row r="427" spans="1:16" x14ac:dyDescent="0.35">
      <c r="A427" s="9">
        <f t="shared" si="75"/>
        <v>421</v>
      </c>
      <c r="B427" s="6">
        <f t="shared" si="75"/>
        <v>421</v>
      </c>
      <c r="C427" s="7" t="str">
        <f t="shared" ca="1" si="66"/>
        <v>CUSTID 36</v>
      </c>
      <c r="D427" s="7" t="str">
        <f ca="1">CONCATENATE(D$6," ",SUMIF('CUST AND PROD REFS'!$C$7:$C$206,'DATA GENERATOR'!$C427,'CUST AND PROD REFS'!D$7:D$206))</f>
        <v>CUSTTYPE 4</v>
      </c>
      <c r="E427" s="7" t="str">
        <f ca="1">CONCATENATE(E$6," ",SUMIF('CUST AND PROD REFS'!$C$7:$C$206,'DATA GENERATOR'!$C427,'CUST AND PROD REFS'!E$7:E$206))</f>
        <v>CUSTIND 5</v>
      </c>
      <c r="F427" s="7" t="str">
        <f ca="1">CONCATENATE(F$6," ",SUMIF('CUST AND PROD REFS'!$C$7:$C$206,'DATA GENERATOR'!$C427,'CUST AND PROD REFS'!F$7:F$206))</f>
        <v>REGION 3</v>
      </c>
      <c r="G427" s="6" t="str">
        <f t="shared" ca="1" si="67"/>
        <v>SALESMAN 3</v>
      </c>
      <c r="H427" s="6" t="str">
        <f t="shared" ca="1" si="68"/>
        <v>PRODID 15</v>
      </c>
      <c r="I427" s="6" t="str">
        <f ca="1">CONCATENATE(I$6," ",SUMIF('CUST AND PROD REFS'!$H$7:$H$26,'DATA GENERATOR'!$H427,'CUST AND PROD REFS'!I$7:I$26))</f>
        <v>PRODTYPE 3</v>
      </c>
      <c r="J427" s="6" t="str">
        <f ca="1">CONCATENATE(J$6," ",SUMIF('CUST AND PROD REFS'!$H$7:$H$26,'DATA GENERATOR'!$H427,'CUST AND PROD REFS'!J$7:J$26))</f>
        <v>PRODMKT 3</v>
      </c>
      <c r="K427" s="6">
        <f ca="1">SUMIF('CUST AND PROD REFS'!$H$7:$H$26,'DATA GENERATOR'!$H427,'CUST AND PROD REFS'!K$7:K$26)</f>
        <v>1965</v>
      </c>
      <c r="L427" s="6">
        <f ca="1">SUMIF('CUST AND PROD REFS'!$H$7:$H$26,'DATA GENERATOR'!$H427,'CUST AND PROD REFS'!L$7:L$26)</f>
        <v>1257.5999999999999</v>
      </c>
      <c r="M427" s="7">
        <f t="shared" ca="1" si="69"/>
        <v>1</v>
      </c>
      <c r="N427" s="23">
        <f t="shared" ca="1" si="70"/>
        <v>1925.7</v>
      </c>
      <c r="O427" s="8">
        <f t="shared" ca="1" si="71"/>
        <v>1925.7</v>
      </c>
      <c r="P427" s="40" t="str">
        <f t="shared" ca="1" si="72"/>
        <v>SHIP REGION 6</v>
      </c>
    </row>
    <row r="428" spans="1:16" x14ac:dyDescent="0.35">
      <c r="A428" s="9">
        <f t="shared" si="75"/>
        <v>422</v>
      </c>
      <c r="B428" s="6">
        <f t="shared" si="75"/>
        <v>422</v>
      </c>
      <c r="C428" s="7" t="str">
        <f t="shared" ca="1" si="66"/>
        <v>CUSTID 57</v>
      </c>
      <c r="D428" s="7" t="str">
        <f ca="1">CONCATENATE(D$6," ",SUMIF('CUST AND PROD REFS'!$C$7:$C$206,'DATA GENERATOR'!$C428,'CUST AND PROD REFS'!D$7:D$206))</f>
        <v>CUSTTYPE 3</v>
      </c>
      <c r="E428" s="7" t="str">
        <f ca="1">CONCATENATE(E$6," ",SUMIF('CUST AND PROD REFS'!$C$7:$C$206,'DATA GENERATOR'!$C428,'CUST AND PROD REFS'!E$7:E$206))</f>
        <v>CUSTIND 2</v>
      </c>
      <c r="F428" s="7" t="str">
        <f ca="1">CONCATENATE(F$6," ",SUMIF('CUST AND PROD REFS'!$C$7:$C$206,'DATA GENERATOR'!$C428,'CUST AND PROD REFS'!F$7:F$206))</f>
        <v>REGION 7</v>
      </c>
      <c r="G428" s="6" t="str">
        <f t="shared" ca="1" si="67"/>
        <v>SALESMAN 3</v>
      </c>
      <c r="H428" s="6" t="str">
        <f t="shared" ca="1" si="68"/>
        <v>PRODID 14</v>
      </c>
      <c r="I428" s="6" t="str">
        <f ca="1">CONCATENATE(I$6," ",SUMIF('CUST AND PROD REFS'!$H$7:$H$26,'DATA GENERATOR'!$H428,'CUST AND PROD REFS'!I$7:I$26))</f>
        <v>PRODTYPE 2</v>
      </c>
      <c r="J428" s="6" t="str">
        <f ca="1">CONCATENATE(J$6," ",SUMIF('CUST AND PROD REFS'!$H$7:$H$26,'DATA GENERATOR'!$H428,'CUST AND PROD REFS'!J$7:J$26))</f>
        <v>PRODMKT 7</v>
      </c>
      <c r="K428" s="6">
        <f ca="1">SUMIF('CUST AND PROD REFS'!$H$7:$H$26,'DATA GENERATOR'!$H428,'CUST AND PROD REFS'!K$7:K$26)</f>
        <v>20943</v>
      </c>
      <c r="L428" s="6">
        <f ca="1">SUMIF('CUST AND PROD REFS'!$H$7:$H$26,'DATA GENERATOR'!$H428,'CUST AND PROD REFS'!L$7:L$26)</f>
        <v>12984.66</v>
      </c>
      <c r="M428" s="7">
        <f t="shared" ca="1" si="69"/>
        <v>4</v>
      </c>
      <c r="N428" s="23">
        <f t="shared" ca="1" si="70"/>
        <v>19058.13</v>
      </c>
      <c r="O428" s="8">
        <f t="shared" ca="1" si="71"/>
        <v>76232.52</v>
      </c>
      <c r="P428" s="40" t="str">
        <f t="shared" ca="1" si="72"/>
        <v>SHIP REGION 4</v>
      </c>
    </row>
    <row r="429" spans="1:16" x14ac:dyDescent="0.35">
      <c r="A429" s="9">
        <f t="shared" si="75"/>
        <v>423</v>
      </c>
      <c r="B429" s="6">
        <f t="shared" si="75"/>
        <v>423</v>
      </c>
      <c r="C429" s="7" t="str">
        <f t="shared" ca="1" si="66"/>
        <v>CUSTID 196</v>
      </c>
      <c r="D429" s="7" t="str">
        <f ca="1">CONCATENATE(D$6," ",SUMIF('CUST AND PROD REFS'!$C$7:$C$206,'DATA GENERATOR'!$C429,'CUST AND PROD REFS'!D$7:D$206))</f>
        <v>CUSTTYPE 1</v>
      </c>
      <c r="E429" s="7" t="str">
        <f ca="1">CONCATENATE(E$6," ",SUMIF('CUST AND PROD REFS'!$C$7:$C$206,'DATA GENERATOR'!$C429,'CUST AND PROD REFS'!E$7:E$206))</f>
        <v>CUSTIND 5</v>
      </c>
      <c r="F429" s="7" t="str">
        <f ca="1">CONCATENATE(F$6," ",SUMIF('CUST AND PROD REFS'!$C$7:$C$206,'DATA GENERATOR'!$C429,'CUST AND PROD REFS'!F$7:F$206))</f>
        <v>REGION 1</v>
      </c>
      <c r="G429" s="6" t="str">
        <f t="shared" ca="1" si="67"/>
        <v>SALESMAN 2</v>
      </c>
      <c r="H429" s="6" t="str">
        <f t="shared" ca="1" si="68"/>
        <v>PRODID 1</v>
      </c>
      <c r="I429" s="6" t="str">
        <f ca="1">CONCATENATE(I$6," ",SUMIF('CUST AND PROD REFS'!$H$7:$H$26,'DATA GENERATOR'!$H429,'CUST AND PROD REFS'!I$7:I$26))</f>
        <v>PRODTYPE 2</v>
      </c>
      <c r="J429" s="6" t="str">
        <f ca="1">CONCATENATE(J$6," ",SUMIF('CUST AND PROD REFS'!$H$7:$H$26,'DATA GENERATOR'!$H429,'CUST AND PROD REFS'!J$7:J$26))</f>
        <v>PRODMKT 7</v>
      </c>
      <c r="K429" s="6">
        <f ca="1">SUMIF('CUST AND PROD REFS'!$H$7:$H$26,'DATA GENERATOR'!$H429,'CUST AND PROD REFS'!K$7:K$26)</f>
        <v>1355</v>
      </c>
      <c r="L429" s="6">
        <f ca="1">SUMIF('CUST AND PROD REFS'!$H$7:$H$26,'DATA GENERATOR'!$H429,'CUST AND PROD REFS'!L$7:L$26)</f>
        <v>840.1</v>
      </c>
      <c r="M429" s="7">
        <f t="shared" ca="1" si="69"/>
        <v>7</v>
      </c>
      <c r="N429" s="23">
        <f t="shared" ca="1" si="70"/>
        <v>1287.25</v>
      </c>
      <c r="O429" s="8">
        <f t="shared" ca="1" si="71"/>
        <v>9010.75</v>
      </c>
      <c r="P429" s="40" t="str">
        <f t="shared" ca="1" si="72"/>
        <v>SHIP REGION 7</v>
      </c>
    </row>
    <row r="430" spans="1:16" x14ac:dyDescent="0.35">
      <c r="A430" s="9">
        <f t="shared" si="75"/>
        <v>424</v>
      </c>
      <c r="B430" s="6">
        <f t="shared" si="75"/>
        <v>424</v>
      </c>
      <c r="C430" s="7" t="str">
        <f t="shared" ca="1" si="66"/>
        <v>CUSTID 97</v>
      </c>
      <c r="D430" s="7" t="str">
        <f ca="1">CONCATENATE(D$6," ",SUMIF('CUST AND PROD REFS'!$C$7:$C$206,'DATA GENERATOR'!$C430,'CUST AND PROD REFS'!D$7:D$206))</f>
        <v>CUSTTYPE 5</v>
      </c>
      <c r="E430" s="7" t="str">
        <f ca="1">CONCATENATE(E$6," ",SUMIF('CUST AND PROD REFS'!$C$7:$C$206,'DATA GENERATOR'!$C430,'CUST AND PROD REFS'!E$7:E$206))</f>
        <v>CUSTIND 5</v>
      </c>
      <c r="F430" s="7" t="str">
        <f ca="1">CONCATENATE(F$6," ",SUMIF('CUST AND PROD REFS'!$C$7:$C$206,'DATA GENERATOR'!$C430,'CUST AND PROD REFS'!F$7:F$206))</f>
        <v>REGION 7</v>
      </c>
      <c r="G430" s="6" t="str">
        <f t="shared" ca="1" si="67"/>
        <v>SALESMAN 3</v>
      </c>
      <c r="H430" s="6" t="str">
        <f t="shared" ca="1" si="68"/>
        <v>PRODID 17</v>
      </c>
      <c r="I430" s="6" t="str">
        <f ca="1">CONCATENATE(I$6," ",SUMIF('CUST AND PROD REFS'!$H$7:$H$26,'DATA GENERATOR'!$H430,'CUST AND PROD REFS'!I$7:I$26))</f>
        <v>PRODTYPE 3</v>
      </c>
      <c r="J430" s="6" t="str">
        <f ca="1">CONCATENATE(J$6," ",SUMIF('CUST AND PROD REFS'!$H$7:$H$26,'DATA GENERATOR'!$H430,'CUST AND PROD REFS'!J$7:J$26))</f>
        <v>PRODMKT 7</v>
      </c>
      <c r="K430" s="6">
        <f ca="1">SUMIF('CUST AND PROD REFS'!$H$7:$H$26,'DATA GENERATOR'!$H430,'CUST AND PROD REFS'!K$7:K$26)</f>
        <v>8017</v>
      </c>
      <c r="L430" s="6">
        <f ca="1">SUMIF('CUST AND PROD REFS'!$H$7:$H$26,'DATA GENERATOR'!$H430,'CUST AND PROD REFS'!L$7:L$26)</f>
        <v>4569.6899999999996</v>
      </c>
      <c r="M430" s="7">
        <f t="shared" ca="1" si="69"/>
        <v>6</v>
      </c>
      <c r="N430" s="23">
        <f t="shared" ca="1" si="70"/>
        <v>7054.96</v>
      </c>
      <c r="O430" s="8">
        <f t="shared" ca="1" si="71"/>
        <v>42329.760000000002</v>
      </c>
      <c r="P430" s="40" t="str">
        <f t="shared" ca="1" si="72"/>
        <v>SHIP REGION 4</v>
      </c>
    </row>
    <row r="431" spans="1:16" x14ac:dyDescent="0.35">
      <c r="A431" s="9">
        <f t="shared" si="75"/>
        <v>425</v>
      </c>
      <c r="B431" s="6">
        <f t="shared" si="75"/>
        <v>425</v>
      </c>
      <c r="C431" s="7" t="str">
        <f t="shared" ca="1" si="66"/>
        <v>CUSTID 5</v>
      </c>
      <c r="D431" s="7" t="str">
        <f ca="1">CONCATENATE(D$6," ",SUMIF('CUST AND PROD REFS'!$C$7:$C$206,'DATA GENERATOR'!$C431,'CUST AND PROD REFS'!D$7:D$206))</f>
        <v>CUSTTYPE 4</v>
      </c>
      <c r="E431" s="7" t="str">
        <f ca="1">CONCATENATE(E$6," ",SUMIF('CUST AND PROD REFS'!$C$7:$C$206,'DATA GENERATOR'!$C431,'CUST AND PROD REFS'!E$7:E$206))</f>
        <v>CUSTIND 1</v>
      </c>
      <c r="F431" s="7" t="str">
        <f ca="1">CONCATENATE(F$6," ",SUMIF('CUST AND PROD REFS'!$C$7:$C$206,'DATA GENERATOR'!$C431,'CUST AND PROD REFS'!F$7:F$206))</f>
        <v>REGION 1</v>
      </c>
      <c r="G431" s="6" t="str">
        <f t="shared" ca="1" si="67"/>
        <v>SALESMAN 4</v>
      </c>
      <c r="H431" s="6" t="str">
        <f t="shared" ca="1" si="68"/>
        <v>PRODID 3</v>
      </c>
      <c r="I431" s="6" t="str">
        <f ca="1">CONCATENATE(I$6," ",SUMIF('CUST AND PROD REFS'!$H$7:$H$26,'DATA GENERATOR'!$H431,'CUST AND PROD REFS'!I$7:I$26))</f>
        <v>PRODTYPE 3</v>
      </c>
      <c r="J431" s="6" t="str">
        <f ca="1">CONCATENATE(J$6," ",SUMIF('CUST AND PROD REFS'!$H$7:$H$26,'DATA GENERATOR'!$H431,'CUST AND PROD REFS'!J$7:J$26))</f>
        <v>PRODMKT 6</v>
      </c>
      <c r="K431" s="6">
        <f ca="1">SUMIF('CUST AND PROD REFS'!$H$7:$H$26,'DATA GENERATOR'!$H431,'CUST AND PROD REFS'!K$7:K$26)</f>
        <v>18632</v>
      </c>
      <c r="L431" s="6">
        <f ca="1">SUMIF('CUST AND PROD REFS'!$H$7:$H$26,'DATA GENERATOR'!$H431,'CUST AND PROD REFS'!L$7:L$26)</f>
        <v>12110.8</v>
      </c>
      <c r="M431" s="7">
        <f t="shared" ca="1" si="69"/>
        <v>5</v>
      </c>
      <c r="N431" s="23">
        <f t="shared" ca="1" si="70"/>
        <v>16209.84</v>
      </c>
      <c r="O431" s="8">
        <f t="shared" ca="1" si="71"/>
        <v>81049.2</v>
      </c>
      <c r="P431" s="40" t="str">
        <f t="shared" ca="1" si="72"/>
        <v>SHIP REGION 3</v>
      </c>
    </row>
    <row r="432" spans="1:16" x14ac:dyDescent="0.35">
      <c r="A432" s="9">
        <f t="shared" si="75"/>
        <v>426</v>
      </c>
      <c r="B432" s="6">
        <f t="shared" si="75"/>
        <v>426</v>
      </c>
      <c r="C432" s="7" t="str">
        <f t="shared" ca="1" si="66"/>
        <v>CUSTID 15</v>
      </c>
      <c r="D432" s="7" t="str">
        <f ca="1">CONCATENATE(D$6," ",SUMIF('CUST AND PROD REFS'!$C$7:$C$206,'DATA GENERATOR'!$C432,'CUST AND PROD REFS'!D$7:D$206))</f>
        <v>CUSTTYPE 3</v>
      </c>
      <c r="E432" s="7" t="str">
        <f ca="1">CONCATENATE(E$6," ",SUMIF('CUST AND PROD REFS'!$C$7:$C$206,'DATA GENERATOR'!$C432,'CUST AND PROD REFS'!E$7:E$206))</f>
        <v>CUSTIND 3</v>
      </c>
      <c r="F432" s="7" t="str">
        <f ca="1">CONCATENATE(F$6," ",SUMIF('CUST AND PROD REFS'!$C$7:$C$206,'DATA GENERATOR'!$C432,'CUST AND PROD REFS'!F$7:F$206))</f>
        <v>REGION 2</v>
      </c>
      <c r="G432" s="6" t="str">
        <f t="shared" ca="1" si="67"/>
        <v>SALESMAN 1</v>
      </c>
      <c r="H432" s="6" t="str">
        <f t="shared" ca="1" si="68"/>
        <v>PRODID 12</v>
      </c>
      <c r="I432" s="6" t="str">
        <f ca="1">CONCATENATE(I$6," ",SUMIF('CUST AND PROD REFS'!$H$7:$H$26,'DATA GENERATOR'!$H432,'CUST AND PROD REFS'!I$7:I$26))</f>
        <v>PRODTYPE 3</v>
      </c>
      <c r="J432" s="6" t="str">
        <f ca="1">CONCATENATE(J$6," ",SUMIF('CUST AND PROD REFS'!$H$7:$H$26,'DATA GENERATOR'!$H432,'CUST AND PROD REFS'!J$7:J$26))</f>
        <v>PRODMKT 2</v>
      </c>
      <c r="K432" s="6">
        <f ca="1">SUMIF('CUST AND PROD REFS'!$H$7:$H$26,'DATA GENERATOR'!$H432,'CUST AND PROD REFS'!K$7:K$26)</f>
        <v>17347</v>
      </c>
      <c r="L432" s="6">
        <f ca="1">SUMIF('CUST AND PROD REFS'!$H$7:$H$26,'DATA GENERATOR'!$H432,'CUST AND PROD REFS'!L$7:L$26)</f>
        <v>10928.61</v>
      </c>
      <c r="M432" s="7">
        <f t="shared" ca="1" si="69"/>
        <v>4</v>
      </c>
      <c r="N432" s="23">
        <f t="shared" ca="1" si="70"/>
        <v>15438.83</v>
      </c>
      <c r="O432" s="8">
        <f t="shared" ca="1" si="71"/>
        <v>61755.32</v>
      </c>
      <c r="P432" s="40" t="str">
        <f t="shared" ca="1" si="72"/>
        <v>SHIP REGION 6</v>
      </c>
    </row>
    <row r="433" spans="1:16" x14ac:dyDescent="0.35">
      <c r="A433" s="9">
        <f t="shared" si="75"/>
        <v>427</v>
      </c>
      <c r="B433" s="6">
        <f t="shared" si="75"/>
        <v>427</v>
      </c>
      <c r="C433" s="7" t="str">
        <f t="shared" ca="1" si="66"/>
        <v>CUSTID 73</v>
      </c>
      <c r="D433" s="7" t="str">
        <f ca="1">CONCATENATE(D$6," ",SUMIF('CUST AND PROD REFS'!$C$7:$C$206,'DATA GENERATOR'!$C433,'CUST AND PROD REFS'!D$7:D$206))</f>
        <v>CUSTTYPE 4</v>
      </c>
      <c r="E433" s="7" t="str">
        <f ca="1">CONCATENATE(E$6," ",SUMIF('CUST AND PROD REFS'!$C$7:$C$206,'DATA GENERATOR'!$C433,'CUST AND PROD REFS'!E$7:E$206))</f>
        <v>CUSTIND 3</v>
      </c>
      <c r="F433" s="7" t="str">
        <f ca="1">CONCATENATE(F$6," ",SUMIF('CUST AND PROD REFS'!$C$7:$C$206,'DATA GENERATOR'!$C433,'CUST AND PROD REFS'!F$7:F$206))</f>
        <v>REGION 5</v>
      </c>
      <c r="G433" s="6" t="str">
        <f t="shared" ca="1" si="67"/>
        <v>SALESMAN 4</v>
      </c>
      <c r="H433" s="6" t="str">
        <f t="shared" ca="1" si="68"/>
        <v>PRODID 12</v>
      </c>
      <c r="I433" s="6" t="str">
        <f ca="1">CONCATENATE(I$6," ",SUMIF('CUST AND PROD REFS'!$H$7:$H$26,'DATA GENERATOR'!$H433,'CUST AND PROD REFS'!I$7:I$26))</f>
        <v>PRODTYPE 3</v>
      </c>
      <c r="J433" s="6" t="str">
        <f ca="1">CONCATENATE(J$6," ",SUMIF('CUST AND PROD REFS'!$H$7:$H$26,'DATA GENERATOR'!$H433,'CUST AND PROD REFS'!J$7:J$26))</f>
        <v>PRODMKT 2</v>
      </c>
      <c r="K433" s="6">
        <f ca="1">SUMIF('CUST AND PROD REFS'!$H$7:$H$26,'DATA GENERATOR'!$H433,'CUST AND PROD REFS'!K$7:K$26)</f>
        <v>17347</v>
      </c>
      <c r="L433" s="6">
        <f ca="1">SUMIF('CUST AND PROD REFS'!$H$7:$H$26,'DATA GENERATOR'!$H433,'CUST AND PROD REFS'!L$7:L$26)</f>
        <v>10928.61</v>
      </c>
      <c r="M433" s="7">
        <f t="shared" ca="1" si="69"/>
        <v>5</v>
      </c>
      <c r="N433" s="23">
        <f t="shared" ca="1" si="70"/>
        <v>16132.71</v>
      </c>
      <c r="O433" s="8">
        <f t="shared" ca="1" si="71"/>
        <v>80663.549999999988</v>
      </c>
      <c r="P433" s="40" t="str">
        <f t="shared" ca="1" si="72"/>
        <v>SHIP REGION 8</v>
      </c>
    </row>
    <row r="434" spans="1:16" x14ac:dyDescent="0.35">
      <c r="A434" s="9">
        <f t="shared" si="75"/>
        <v>428</v>
      </c>
      <c r="B434" s="6">
        <f t="shared" si="75"/>
        <v>428</v>
      </c>
      <c r="C434" s="7" t="str">
        <f t="shared" ca="1" si="66"/>
        <v>CUSTID 23</v>
      </c>
      <c r="D434" s="7" t="str">
        <f ca="1">CONCATENATE(D$6," ",SUMIF('CUST AND PROD REFS'!$C$7:$C$206,'DATA GENERATOR'!$C434,'CUST AND PROD REFS'!D$7:D$206))</f>
        <v>CUSTTYPE 1</v>
      </c>
      <c r="E434" s="7" t="str">
        <f ca="1">CONCATENATE(E$6," ",SUMIF('CUST AND PROD REFS'!$C$7:$C$206,'DATA GENERATOR'!$C434,'CUST AND PROD REFS'!E$7:E$206))</f>
        <v>CUSTIND 2</v>
      </c>
      <c r="F434" s="7" t="str">
        <f ca="1">CONCATENATE(F$6," ",SUMIF('CUST AND PROD REFS'!$C$7:$C$206,'DATA GENERATOR'!$C434,'CUST AND PROD REFS'!F$7:F$206))</f>
        <v>REGION 1</v>
      </c>
      <c r="G434" s="6" t="str">
        <f t="shared" ca="1" si="67"/>
        <v>SALESMAN 3</v>
      </c>
      <c r="H434" s="6" t="str">
        <f t="shared" ca="1" si="68"/>
        <v>PRODID 16</v>
      </c>
      <c r="I434" s="6" t="str">
        <f ca="1">CONCATENATE(I$6," ",SUMIF('CUST AND PROD REFS'!$H$7:$H$26,'DATA GENERATOR'!$H434,'CUST AND PROD REFS'!I$7:I$26))</f>
        <v>PRODTYPE 4</v>
      </c>
      <c r="J434" s="6" t="str">
        <f ca="1">CONCATENATE(J$6," ",SUMIF('CUST AND PROD REFS'!$H$7:$H$26,'DATA GENERATOR'!$H434,'CUST AND PROD REFS'!J$7:J$26))</f>
        <v>PRODMKT 6</v>
      </c>
      <c r="K434" s="6">
        <f ca="1">SUMIF('CUST AND PROD REFS'!$H$7:$H$26,'DATA GENERATOR'!$H434,'CUST AND PROD REFS'!K$7:K$26)</f>
        <v>13342</v>
      </c>
      <c r="L434" s="6">
        <f ca="1">SUMIF('CUST AND PROD REFS'!$H$7:$H$26,'DATA GENERATOR'!$H434,'CUST AND PROD REFS'!L$7:L$26)</f>
        <v>7738.36</v>
      </c>
      <c r="M434" s="7">
        <f t="shared" ca="1" si="69"/>
        <v>1</v>
      </c>
      <c r="N434" s="23">
        <f t="shared" ca="1" si="70"/>
        <v>11340.699999999999</v>
      </c>
      <c r="O434" s="8">
        <f t="shared" ca="1" si="71"/>
        <v>11340.699999999999</v>
      </c>
      <c r="P434" s="40" t="str">
        <f t="shared" ca="1" si="72"/>
        <v>SHIP REGION 4</v>
      </c>
    </row>
    <row r="435" spans="1:16" x14ac:dyDescent="0.35">
      <c r="A435" s="9">
        <f t="shared" si="75"/>
        <v>429</v>
      </c>
      <c r="B435" s="6">
        <f t="shared" si="75"/>
        <v>429</v>
      </c>
      <c r="C435" s="7" t="str">
        <f t="shared" ca="1" si="66"/>
        <v>CUSTID 192</v>
      </c>
      <c r="D435" s="7" t="str">
        <f ca="1">CONCATENATE(D$6," ",SUMIF('CUST AND PROD REFS'!$C$7:$C$206,'DATA GENERATOR'!$C435,'CUST AND PROD REFS'!D$7:D$206))</f>
        <v>CUSTTYPE 3</v>
      </c>
      <c r="E435" s="7" t="str">
        <f ca="1">CONCATENATE(E$6," ",SUMIF('CUST AND PROD REFS'!$C$7:$C$206,'DATA GENERATOR'!$C435,'CUST AND PROD REFS'!E$7:E$206))</f>
        <v>CUSTIND 2</v>
      </c>
      <c r="F435" s="7" t="str">
        <f ca="1">CONCATENATE(F$6," ",SUMIF('CUST AND PROD REFS'!$C$7:$C$206,'DATA GENERATOR'!$C435,'CUST AND PROD REFS'!F$7:F$206))</f>
        <v>REGION 1</v>
      </c>
      <c r="G435" s="6" t="str">
        <f t="shared" ca="1" si="67"/>
        <v>SALESMAN 3</v>
      </c>
      <c r="H435" s="6" t="str">
        <f t="shared" ca="1" si="68"/>
        <v>PRODID 10</v>
      </c>
      <c r="I435" s="6" t="str">
        <f ca="1">CONCATENATE(I$6," ",SUMIF('CUST AND PROD REFS'!$H$7:$H$26,'DATA GENERATOR'!$H435,'CUST AND PROD REFS'!I$7:I$26))</f>
        <v>PRODTYPE 3</v>
      </c>
      <c r="J435" s="6" t="str">
        <f ca="1">CONCATENATE(J$6," ",SUMIF('CUST AND PROD REFS'!$H$7:$H$26,'DATA GENERATOR'!$H435,'CUST AND PROD REFS'!J$7:J$26))</f>
        <v>PRODMKT 3</v>
      </c>
      <c r="K435" s="6">
        <f ca="1">SUMIF('CUST AND PROD REFS'!$H$7:$H$26,'DATA GENERATOR'!$H435,'CUST AND PROD REFS'!K$7:K$26)</f>
        <v>21715</v>
      </c>
      <c r="L435" s="6">
        <f ca="1">SUMIF('CUST AND PROD REFS'!$H$7:$H$26,'DATA GENERATOR'!$H435,'CUST AND PROD REFS'!L$7:L$26)</f>
        <v>14549.05</v>
      </c>
      <c r="M435" s="7">
        <f t="shared" ca="1" si="69"/>
        <v>2</v>
      </c>
      <c r="N435" s="23">
        <f t="shared" ca="1" si="70"/>
        <v>19326.349999999999</v>
      </c>
      <c r="O435" s="8">
        <f t="shared" ca="1" si="71"/>
        <v>38652.699999999997</v>
      </c>
      <c r="P435" s="40" t="str">
        <f t="shared" ca="1" si="72"/>
        <v>SHIP REGION 5</v>
      </c>
    </row>
    <row r="436" spans="1:16" x14ac:dyDescent="0.35">
      <c r="A436" s="9">
        <f t="shared" si="75"/>
        <v>430</v>
      </c>
      <c r="B436" s="6">
        <f t="shared" si="75"/>
        <v>430</v>
      </c>
      <c r="C436" s="7" t="str">
        <f t="shared" ca="1" si="66"/>
        <v>CUSTID 156</v>
      </c>
      <c r="D436" s="7" t="str">
        <f ca="1">CONCATENATE(D$6," ",SUMIF('CUST AND PROD REFS'!$C$7:$C$206,'DATA GENERATOR'!$C436,'CUST AND PROD REFS'!D$7:D$206))</f>
        <v>CUSTTYPE 2</v>
      </c>
      <c r="E436" s="7" t="str">
        <f ca="1">CONCATENATE(E$6," ",SUMIF('CUST AND PROD REFS'!$C$7:$C$206,'DATA GENERATOR'!$C436,'CUST AND PROD REFS'!E$7:E$206))</f>
        <v>CUSTIND 1</v>
      </c>
      <c r="F436" s="7" t="str">
        <f ca="1">CONCATENATE(F$6," ",SUMIF('CUST AND PROD REFS'!$C$7:$C$206,'DATA GENERATOR'!$C436,'CUST AND PROD REFS'!F$7:F$206))</f>
        <v>REGION 6</v>
      </c>
      <c r="G436" s="6" t="str">
        <f t="shared" ca="1" si="67"/>
        <v>SALESMAN 4</v>
      </c>
      <c r="H436" s="6" t="str">
        <f t="shared" ca="1" si="68"/>
        <v>PRODID 1</v>
      </c>
      <c r="I436" s="6" t="str">
        <f ca="1">CONCATENATE(I$6," ",SUMIF('CUST AND PROD REFS'!$H$7:$H$26,'DATA GENERATOR'!$H436,'CUST AND PROD REFS'!I$7:I$26))</f>
        <v>PRODTYPE 2</v>
      </c>
      <c r="J436" s="6" t="str">
        <f ca="1">CONCATENATE(J$6," ",SUMIF('CUST AND PROD REFS'!$H$7:$H$26,'DATA GENERATOR'!$H436,'CUST AND PROD REFS'!J$7:J$26))</f>
        <v>PRODMKT 7</v>
      </c>
      <c r="K436" s="6">
        <f ca="1">SUMIF('CUST AND PROD REFS'!$H$7:$H$26,'DATA GENERATOR'!$H436,'CUST AND PROD REFS'!K$7:K$26)</f>
        <v>1355</v>
      </c>
      <c r="L436" s="6">
        <f ca="1">SUMIF('CUST AND PROD REFS'!$H$7:$H$26,'DATA GENERATOR'!$H436,'CUST AND PROD REFS'!L$7:L$26)</f>
        <v>840.1</v>
      </c>
      <c r="M436" s="7">
        <f t="shared" ca="1" si="69"/>
        <v>6</v>
      </c>
      <c r="N436" s="23">
        <f t="shared" ca="1" si="70"/>
        <v>1205.95</v>
      </c>
      <c r="O436" s="8">
        <f t="shared" ca="1" si="71"/>
        <v>7235.7000000000007</v>
      </c>
      <c r="P436" s="40" t="str">
        <f t="shared" ca="1" si="72"/>
        <v>SHIP REGION 7</v>
      </c>
    </row>
    <row r="437" spans="1:16" x14ac:dyDescent="0.35">
      <c r="A437" s="9">
        <f t="shared" si="75"/>
        <v>431</v>
      </c>
      <c r="B437" s="6">
        <f t="shared" si="75"/>
        <v>431</v>
      </c>
      <c r="C437" s="7" t="str">
        <f t="shared" ca="1" si="66"/>
        <v>CUSTID 129</v>
      </c>
      <c r="D437" s="7" t="str">
        <f ca="1">CONCATENATE(D$6," ",SUMIF('CUST AND PROD REFS'!$C$7:$C$206,'DATA GENERATOR'!$C437,'CUST AND PROD REFS'!D$7:D$206))</f>
        <v>CUSTTYPE 5</v>
      </c>
      <c r="E437" s="7" t="str">
        <f ca="1">CONCATENATE(E$6," ",SUMIF('CUST AND PROD REFS'!$C$7:$C$206,'DATA GENERATOR'!$C437,'CUST AND PROD REFS'!E$7:E$206))</f>
        <v>CUSTIND 5</v>
      </c>
      <c r="F437" s="7" t="str">
        <f ca="1">CONCATENATE(F$6," ",SUMIF('CUST AND PROD REFS'!$C$7:$C$206,'DATA GENERATOR'!$C437,'CUST AND PROD REFS'!F$7:F$206))</f>
        <v>REGION 8</v>
      </c>
      <c r="G437" s="6" t="str">
        <f t="shared" ca="1" si="67"/>
        <v>SALESMAN 4</v>
      </c>
      <c r="H437" s="6" t="str">
        <f t="shared" ca="1" si="68"/>
        <v>PRODID 3</v>
      </c>
      <c r="I437" s="6" t="str">
        <f ca="1">CONCATENATE(I$6," ",SUMIF('CUST AND PROD REFS'!$H$7:$H$26,'DATA GENERATOR'!$H437,'CUST AND PROD REFS'!I$7:I$26))</f>
        <v>PRODTYPE 3</v>
      </c>
      <c r="J437" s="6" t="str">
        <f ca="1">CONCATENATE(J$6," ",SUMIF('CUST AND PROD REFS'!$H$7:$H$26,'DATA GENERATOR'!$H437,'CUST AND PROD REFS'!J$7:J$26))</f>
        <v>PRODMKT 6</v>
      </c>
      <c r="K437" s="6">
        <f ca="1">SUMIF('CUST AND PROD REFS'!$H$7:$H$26,'DATA GENERATOR'!$H437,'CUST AND PROD REFS'!K$7:K$26)</f>
        <v>18632</v>
      </c>
      <c r="L437" s="6">
        <f ca="1">SUMIF('CUST AND PROD REFS'!$H$7:$H$26,'DATA GENERATOR'!$H437,'CUST AND PROD REFS'!L$7:L$26)</f>
        <v>12110.8</v>
      </c>
      <c r="M437" s="7">
        <f t="shared" ca="1" si="69"/>
        <v>8</v>
      </c>
      <c r="N437" s="23">
        <f t="shared" ca="1" si="70"/>
        <v>17141.440000000002</v>
      </c>
      <c r="O437" s="8">
        <f t="shared" ca="1" si="71"/>
        <v>137131.52000000002</v>
      </c>
      <c r="P437" s="40" t="str">
        <f t="shared" ca="1" si="72"/>
        <v>SHIP REGION 4</v>
      </c>
    </row>
    <row r="438" spans="1:16" x14ac:dyDescent="0.35">
      <c r="A438" s="9">
        <f t="shared" si="75"/>
        <v>432</v>
      </c>
      <c r="B438" s="6">
        <f t="shared" si="75"/>
        <v>432</v>
      </c>
      <c r="C438" s="7" t="str">
        <f t="shared" ca="1" si="66"/>
        <v>CUSTID 24</v>
      </c>
      <c r="D438" s="7" t="str">
        <f ca="1">CONCATENATE(D$6," ",SUMIF('CUST AND PROD REFS'!$C$7:$C$206,'DATA GENERATOR'!$C438,'CUST AND PROD REFS'!D$7:D$206))</f>
        <v>CUSTTYPE 2</v>
      </c>
      <c r="E438" s="7" t="str">
        <f ca="1">CONCATENATE(E$6," ",SUMIF('CUST AND PROD REFS'!$C$7:$C$206,'DATA GENERATOR'!$C438,'CUST AND PROD REFS'!E$7:E$206))</f>
        <v>CUSTIND 5</v>
      </c>
      <c r="F438" s="7" t="str">
        <f ca="1">CONCATENATE(F$6," ",SUMIF('CUST AND PROD REFS'!$C$7:$C$206,'DATA GENERATOR'!$C438,'CUST AND PROD REFS'!F$7:F$206))</f>
        <v>REGION 8</v>
      </c>
      <c r="G438" s="6" t="str">
        <f t="shared" ca="1" si="67"/>
        <v>SALESMAN 2</v>
      </c>
      <c r="H438" s="6" t="str">
        <f t="shared" ca="1" si="68"/>
        <v>PRODID 2</v>
      </c>
      <c r="I438" s="6" t="str">
        <f ca="1">CONCATENATE(I$6," ",SUMIF('CUST AND PROD REFS'!$H$7:$H$26,'DATA GENERATOR'!$H438,'CUST AND PROD REFS'!I$7:I$26))</f>
        <v>PRODTYPE 4</v>
      </c>
      <c r="J438" s="6" t="str">
        <f ca="1">CONCATENATE(J$6," ",SUMIF('CUST AND PROD REFS'!$H$7:$H$26,'DATA GENERATOR'!$H438,'CUST AND PROD REFS'!J$7:J$26))</f>
        <v>PRODMKT 6</v>
      </c>
      <c r="K438" s="6">
        <f ca="1">SUMIF('CUST AND PROD REFS'!$H$7:$H$26,'DATA GENERATOR'!$H438,'CUST AND PROD REFS'!K$7:K$26)</f>
        <v>5283</v>
      </c>
      <c r="L438" s="6">
        <f ca="1">SUMIF('CUST AND PROD REFS'!$H$7:$H$26,'DATA GENERATOR'!$H438,'CUST AND PROD REFS'!L$7:L$26)</f>
        <v>3169.8</v>
      </c>
      <c r="M438" s="7">
        <f t="shared" ca="1" si="69"/>
        <v>4</v>
      </c>
      <c r="N438" s="23">
        <f t="shared" ca="1" si="70"/>
        <v>4913.1899999999996</v>
      </c>
      <c r="O438" s="8">
        <f t="shared" ca="1" si="71"/>
        <v>19652.759999999998</v>
      </c>
      <c r="P438" s="40" t="str">
        <f t="shared" ca="1" si="72"/>
        <v>SHIP REGION 6</v>
      </c>
    </row>
    <row r="439" spans="1:16" x14ac:dyDescent="0.35">
      <c r="A439" s="9">
        <f t="shared" si="75"/>
        <v>433</v>
      </c>
      <c r="B439" s="6">
        <f t="shared" si="75"/>
        <v>433</v>
      </c>
      <c r="C439" s="7" t="str">
        <f t="shared" ca="1" si="66"/>
        <v>CUSTID 115</v>
      </c>
      <c r="D439" s="7" t="str">
        <f ca="1">CONCATENATE(D$6," ",SUMIF('CUST AND PROD REFS'!$C$7:$C$206,'DATA GENERATOR'!$C439,'CUST AND PROD REFS'!D$7:D$206))</f>
        <v>CUSTTYPE 3</v>
      </c>
      <c r="E439" s="7" t="str">
        <f ca="1">CONCATENATE(E$6," ",SUMIF('CUST AND PROD REFS'!$C$7:$C$206,'DATA GENERATOR'!$C439,'CUST AND PROD REFS'!E$7:E$206))</f>
        <v>CUSTIND 1</v>
      </c>
      <c r="F439" s="7" t="str">
        <f ca="1">CONCATENATE(F$6," ",SUMIF('CUST AND PROD REFS'!$C$7:$C$206,'DATA GENERATOR'!$C439,'CUST AND PROD REFS'!F$7:F$206))</f>
        <v>REGION 2</v>
      </c>
      <c r="G439" s="6" t="str">
        <f t="shared" ca="1" si="67"/>
        <v>SALESMAN 2</v>
      </c>
      <c r="H439" s="6" t="str">
        <f t="shared" ca="1" si="68"/>
        <v>PRODID 19</v>
      </c>
      <c r="I439" s="6" t="str">
        <f ca="1">CONCATENATE(I$6," ",SUMIF('CUST AND PROD REFS'!$H$7:$H$26,'DATA GENERATOR'!$H439,'CUST AND PROD REFS'!I$7:I$26))</f>
        <v>PRODTYPE 2</v>
      </c>
      <c r="J439" s="6" t="str">
        <f ca="1">CONCATENATE(J$6," ",SUMIF('CUST AND PROD REFS'!$H$7:$H$26,'DATA GENERATOR'!$H439,'CUST AND PROD REFS'!J$7:J$26))</f>
        <v>PRODMKT 4</v>
      </c>
      <c r="K439" s="6">
        <f ca="1">SUMIF('CUST AND PROD REFS'!$H$7:$H$26,'DATA GENERATOR'!$H439,'CUST AND PROD REFS'!K$7:K$26)</f>
        <v>4862</v>
      </c>
      <c r="L439" s="6">
        <f ca="1">SUMIF('CUST AND PROD REFS'!$H$7:$H$26,'DATA GENERATOR'!$H439,'CUST AND PROD REFS'!L$7:L$26)</f>
        <v>3306.16</v>
      </c>
      <c r="M439" s="7">
        <f t="shared" ca="1" si="69"/>
        <v>6</v>
      </c>
      <c r="N439" s="23">
        <f t="shared" ca="1" si="70"/>
        <v>4813.38</v>
      </c>
      <c r="O439" s="8">
        <f t="shared" ca="1" si="71"/>
        <v>28880.28</v>
      </c>
      <c r="P439" s="40" t="str">
        <f t="shared" ca="1" si="72"/>
        <v>SHIP REGION 5</v>
      </c>
    </row>
    <row r="440" spans="1:16" x14ac:dyDescent="0.35">
      <c r="A440" s="9">
        <f t="shared" si="75"/>
        <v>434</v>
      </c>
      <c r="B440" s="6">
        <f t="shared" si="75"/>
        <v>434</v>
      </c>
      <c r="C440" s="7" t="str">
        <f t="shared" ca="1" si="66"/>
        <v>CUSTID 183</v>
      </c>
      <c r="D440" s="7" t="str">
        <f ca="1">CONCATENATE(D$6," ",SUMIF('CUST AND PROD REFS'!$C$7:$C$206,'DATA GENERATOR'!$C440,'CUST AND PROD REFS'!D$7:D$206))</f>
        <v>CUSTTYPE 2</v>
      </c>
      <c r="E440" s="7" t="str">
        <f ca="1">CONCATENATE(E$6," ",SUMIF('CUST AND PROD REFS'!$C$7:$C$206,'DATA GENERATOR'!$C440,'CUST AND PROD REFS'!E$7:E$206))</f>
        <v>CUSTIND 1</v>
      </c>
      <c r="F440" s="7" t="str">
        <f ca="1">CONCATENATE(F$6," ",SUMIF('CUST AND PROD REFS'!$C$7:$C$206,'DATA GENERATOR'!$C440,'CUST AND PROD REFS'!F$7:F$206))</f>
        <v>REGION 6</v>
      </c>
      <c r="G440" s="6" t="str">
        <f t="shared" ca="1" si="67"/>
        <v>SALESMAN 3</v>
      </c>
      <c r="H440" s="6" t="str">
        <f t="shared" ca="1" si="68"/>
        <v>PRODID 8</v>
      </c>
      <c r="I440" s="6" t="str">
        <f ca="1">CONCATENATE(I$6," ",SUMIF('CUST AND PROD REFS'!$H$7:$H$26,'DATA GENERATOR'!$H440,'CUST AND PROD REFS'!I$7:I$26))</f>
        <v>PRODTYPE 1</v>
      </c>
      <c r="J440" s="6" t="str">
        <f ca="1">CONCATENATE(J$6," ",SUMIF('CUST AND PROD REFS'!$H$7:$H$26,'DATA GENERATOR'!$H440,'CUST AND PROD REFS'!J$7:J$26))</f>
        <v>PRODMKT 7</v>
      </c>
      <c r="K440" s="6">
        <f ca="1">SUMIF('CUST AND PROD REFS'!$H$7:$H$26,'DATA GENERATOR'!$H440,'CUST AND PROD REFS'!K$7:K$26)</f>
        <v>9424</v>
      </c>
      <c r="L440" s="6">
        <f ca="1">SUMIF('CUST AND PROD REFS'!$H$7:$H$26,'DATA GENERATOR'!$H440,'CUST AND PROD REFS'!L$7:L$26)</f>
        <v>6031.36</v>
      </c>
      <c r="M440" s="7">
        <f t="shared" ca="1" si="69"/>
        <v>7</v>
      </c>
      <c r="N440" s="23">
        <f t="shared" ca="1" si="70"/>
        <v>9235.52</v>
      </c>
      <c r="O440" s="8">
        <f t="shared" ca="1" si="71"/>
        <v>64648.639999999999</v>
      </c>
      <c r="P440" s="40" t="str">
        <f t="shared" ca="1" si="72"/>
        <v>SHIP REGION 2</v>
      </c>
    </row>
    <row r="441" spans="1:16" x14ac:dyDescent="0.35">
      <c r="A441" s="9">
        <f t="shared" ref="A441:B456" si="76">A440+1</f>
        <v>435</v>
      </c>
      <c r="B441" s="6">
        <f t="shared" si="76"/>
        <v>435</v>
      </c>
      <c r="C441" s="7" t="str">
        <f t="shared" ca="1" si="66"/>
        <v>CUSTID 39</v>
      </c>
      <c r="D441" s="7" t="str">
        <f ca="1">CONCATENATE(D$6," ",SUMIF('CUST AND PROD REFS'!$C$7:$C$206,'DATA GENERATOR'!$C441,'CUST AND PROD REFS'!D$7:D$206))</f>
        <v>CUSTTYPE 3</v>
      </c>
      <c r="E441" s="7" t="str">
        <f ca="1">CONCATENATE(E$6," ",SUMIF('CUST AND PROD REFS'!$C$7:$C$206,'DATA GENERATOR'!$C441,'CUST AND PROD REFS'!E$7:E$206))</f>
        <v>CUSTIND 3</v>
      </c>
      <c r="F441" s="7" t="str">
        <f ca="1">CONCATENATE(F$6," ",SUMIF('CUST AND PROD REFS'!$C$7:$C$206,'DATA GENERATOR'!$C441,'CUST AND PROD REFS'!F$7:F$206))</f>
        <v>REGION 6</v>
      </c>
      <c r="G441" s="6" t="str">
        <f t="shared" ca="1" si="67"/>
        <v>SALESMAN 2</v>
      </c>
      <c r="H441" s="6" t="str">
        <f t="shared" ca="1" si="68"/>
        <v>PRODID 1</v>
      </c>
      <c r="I441" s="6" t="str">
        <f ca="1">CONCATENATE(I$6," ",SUMIF('CUST AND PROD REFS'!$H$7:$H$26,'DATA GENERATOR'!$H441,'CUST AND PROD REFS'!I$7:I$26))</f>
        <v>PRODTYPE 2</v>
      </c>
      <c r="J441" s="6" t="str">
        <f ca="1">CONCATENATE(J$6," ",SUMIF('CUST AND PROD REFS'!$H$7:$H$26,'DATA GENERATOR'!$H441,'CUST AND PROD REFS'!J$7:J$26))</f>
        <v>PRODMKT 7</v>
      </c>
      <c r="K441" s="6">
        <f ca="1">SUMIF('CUST AND PROD REFS'!$H$7:$H$26,'DATA GENERATOR'!$H441,'CUST AND PROD REFS'!K$7:K$26)</f>
        <v>1355</v>
      </c>
      <c r="L441" s="6">
        <f ca="1">SUMIF('CUST AND PROD REFS'!$H$7:$H$26,'DATA GENERATOR'!$H441,'CUST AND PROD REFS'!L$7:L$26)</f>
        <v>840.1</v>
      </c>
      <c r="M441" s="7">
        <f t="shared" ca="1" si="69"/>
        <v>3</v>
      </c>
      <c r="N441" s="23">
        <f t="shared" ca="1" si="70"/>
        <v>1219.5</v>
      </c>
      <c r="O441" s="8">
        <f t="shared" ca="1" si="71"/>
        <v>3658.5</v>
      </c>
      <c r="P441" s="40" t="str">
        <f t="shared" ca="1" si="72"/>
        <v>SHIP REGION 1</v>
      </c>
    </row>
    <row r="442" spans="1:16" x14ac:dyDescent="0.35">
      <c r="A442" s="9">
        <f t="shared" si="76"/>
        <v>436</v>
      </c>
      <c r="B442" s="6">
        <f t="shared" si="76"/>
        <v>436</v>
      </c>
      <c r="C442" s="7" t="str">
        <f t="shared" ca="1" si="66"/>
        <v>CUSTID 92</v>
      </c>
      <c r="D442" s="7" t="str">
        <f ca="1">CONCATENATE(D$6," ",SUMIF('CUST AND PROD REFS'!$C$7:$C$206,'DATA GENERATOR'!$C442,'CUST AND PROD REFS'!D$7:D$206))</f>
        <v>CUSTTYPE 4</v>
      </c>
      <c r="E442" s="7" t="str">
        <f ca="1">CONCATENATE(E$6," ",SUMIF('CUST AND PROD REFS'!$C$7:$C$206,'DATA GENERATOR'!$C442,'CUST AND PROD REFS'!E$7:E$206))</f>
        <v>CUSTIND 2</v>
      </c>
      <c r="F442" s="7" t="str">
        <f ca="1">CONCATENATE(F$6," ",SUMIF('CUST AND PROD REFS'!$C$7:$C$206,'DATA GENERATOR'!$C442,'CUST AND PROD REFS'!F$7:F$206))</f>
        <v>REGION 1</v>
      </c>
      <c r="G442" s="6" t="str">
        <f t="shared" ca="1" si="67"/>
        <v>SALESMAN 1</v>
      </c>
      <c r="H442" s="6" t="str">
        <f t="shared" ca="1" si="68"/>
        <v>PRODID 19</v>
      </c>
      <c r="I442" s="6" t="str">
        <f ca="1">CONCATENATE(I$6," ",SUMIF('CUST AND PROD REFS'!$H$7:$H$26,'DATA GENERATOR'!$H442,'CUST AND PROD REFS'!I$7:I$26))</f>
        <v>PRODTYPE 2</v>
      </c>
      <c r="J442" s="6" t="str">
        <f ca="1">CONCATENATE(J$6," ",SUMIF('CUST AND PROD REFS'!$H$7:$H$26,'DATA GENERATOR'!$H442,'CUST AND PROD REFS'!J$7:J$26))</f>
        <v>PRODMKT 4</v>
      </c>
      <c r="K442" s="6">
        <f ca="1">SUMIF('CUST AND PROD REFS'!$H$7:$H$26,'DATA GENERATOR'!$H442,'CUST AND PROD REFS'!K$7:K$26)</f>
        <v>4862</v>
      </c>
      <c r="L442" s="6">
        <f ca="1">SUMIF('CUST AND PROD REFS'!$H$7:$H$26,'DATA GENERATOR'!$H442,'CUST AND PROD REFS'!L$7:L$26)</f>
        <v>3306.16</v>
      </c>
      <c r="M442" s="7">
        <f t="shared" ca="1" si="69"/>
        <v>3</v>
      </c>
      <c r="N442" s="23">
        <f t="shared" ca="1" si="70"/>
        <v>4375.8</v>
      </c>
      <c r="O442" s="8">
        <f t="shared" ca="1" si="71"/>
        <v>13127.400000000001</v>
      </c>
      <c r="P442" s="40" t="str">
        <f t="shared" ca="1" si="72"/>
        <v>SHIP REGION 5</v>
      </c>
    </row>
    <row r="443" spans="1:16" x14ac:dyDescent="0.35">
      <c r="A443" s="9">
        <f t="shared" si="76"/>
        <v>437</v>
      </c>
      <c r="B443" s="6">
        <f t="shared" si="76"/>
        <v>437</v>
      </c>
      <c r="C443" s="7" t="str">
        <f t="shared" ca="1" si="66"/>
        <v>CUSTID 60</v>
      </c>
      <c r="D443" s="7" t="str">
        <f ca="1">CONCATENATE(D$6," ",SUMIF('CUST AND PROD REFS'!$C$7:$C$206,'DATA GENERATOR'!$C443,'CUST AND PROD REFS'!D$7:D$206))</f>
        <v>CUSTTYPE 1</v>
      </c>
      <c r="E443" s="7" t="str">
        <f ca="1">CONCATENATE(E$6," ",SUMIF('CUST AND PROD REFS'!$C$7:$C$206,'DATA GENERATOR'!$C443,'CUST AND PROD REFS'!E$7:E$206))</f>
        <v>CUSTIND 1</v>
      </c>
      <c r="F443" s="7" t="str">
        <f ca="1">CONCATENATE(F$6," ",SUMIF('CUST AND PROD REFS'!$C$7:$C$206,'DATA GENERATOR'!$C443,'CUST AND PROD REFS'!F$7:F$206))</f>
        <v>REGION 8</v>
      </c>
      <c r="G443" s="6" t="str">
        <f t="shared" ca="1" si="67"/>
        <v>SALESMAN 3</v>
      </c>
      <c r="H443" s="6" t="str">
        <f t="shared" ca="1" si="68"/>
        <v>PRODID 16</v>
      </c>
      <c r="I443" s="6" t="str">
        <f ca="1">CONCATENATE(I$6," ",SUMIF('CUST AND PROD REFS'!$H$7:$H$26,'DATA GENERATOR'!$H443,'CUST AND PROD REFS'!I$7:I$26))</f>
        <v>PRODTYPE 4</v>
      </c>
      <c r="J443" s="6" t="str">
        <f ca="1">CONCATENATE(J$6," ",SUMIF('CUST AND PROD REFS'!$H$7:$H$26,'DATA GENERATOR'!$H443,'CUST AND PROD REFS'!J$7:J$26))</f>
        <v>PRODMKT 6</v>
      </c>
      <c r="K443" s="6">
        <f ca="1">SUMIF('CUST AND PROD REFS'!$H$7:$H$26,'DATA GENERATOR'!$H443,'CUST AND PROD REFS'!K$7:K$26)</f>
        <v>13342</v>
      </c>
      <c r="L443" s="6">
        <f ca="1">SUMIF('CUST AND PROD REFS'!$H$7:$H$26,'DATA GENERATOR'!$H443,'CUST AND PROD REFS'!L$7:L$26)</f>
        <v>7738.36</v>
      </c>
      <c r="M443" s="7">
        <f t="shared" ca="1" si="69"/>
        <v>2</v>
      </c>
      <c r="N443" s="23">
        <f t="shared" ca="1" si="70"/>
        <v>12941.74</v>
      </c>
      <c r="O443" s="8">
        <f t="shared" ca="1" si="71"/>
        <v>25883.48</v>
      </c>
      <c r="P443" s="40" t="str">
        <f t="shared" ca="1" si="72"/>
        <v>SHIP REGION 7</v>
      </c>
    </row>
    <row r="444" spans="1:16" x14ac:dyDescent="0.35">
      <c r="A444" s="9">
        <f t="shared" si="76"/>
        <v>438</v>
      </c>
      <c r="B444" s="6">
        <f t="shared" si="76"/>
        <v>438</v>
      </c>
      <c r="C444" s="7" t="str">
        <f t="shared" ca="1" si="66"/>
        <v>CUSTID 172</v>
      </c>
      <c r="D444" s="7" t="str">
        <f ca="1">CONCATENATE(D$6," ",SUMIF('CUST AND PROD REFS'!$C$7:$C$206,'DATA GENERATOR'!$C444,'CUST AND PROD REFS'!D$7:D$206))</f>
        <v>CUSTTYPE 4</v>
      </c>
      <c r="E444" s="7" t="str">
        <f ca="1">CONCATENATE(E$6," ",SUMIF('CUST AND PROD REFS'!$C$7:$C$206,'DATA GENERATOR'!$C444,'CUST AND PROD REFS'!E$7:E$206))</f>
        <v>CUSTIND 2</v>
      </c>
      <c r="F444" s="7" t="str">
        <f ca="1">CONCATENATE(F$6," ",SUMIF('CUST AND PROD REFS'!$C$7:$C$206,'DATA GENERATOR'!$C444,'CUST AND PROD REFS'!F$7:F$206))</f>
        <v>REGION 6</v>
      </c>
      <c r="G444" s="6" t="str">
        <f t="shared" ca="1" si="67"/>
        <v>SALESMAN 4</v>
      </c>
      <c r="H444" s="6" t="str">
        <f t="shared" ca="1" si="68"/>
        <v>PRODID 19</v>
      </c>
      <c r="I444" s="6" t="str">
        <f ca="1">CONCATENATE(I$6," ",SUMIF('CUST AND PROD REFS'!$H$7:$H$26,'DATA GENERATOR'!$H444,'CUST AND PROD REFS'!I$7:I$26))</f>
        <v>PRODTYPE 2</v>
      </c>
      <c r="J444" s="6" t="str">
        <f ca="1">CONCATENATE(J$6," ",SUMIF('CUST AND PROD REFS'!$H$7:$H$26,'DATA GENERATOR'!$H444,'CUST AND PROD REFS'!J$7:J$26))</f>
        <v>PRODMKT 4</v>
      </c>
      <c r="K444" s="6">
        <f ca="1">SUMIF('CUST AND PROD REFS'!$H$7:$H$26,'DATA GENERATOR'!$H444,'CUST AND PROD REFS'!K$7:K$26)</f>
        <v>4862</v>
      </c>
      <c r="L444" s="6">
        <f ca="1">SUMIF('CUST AND PROD REFS'!$H$7:$H$26,'DATA GENERATOR'!$H444,'CUST AND PROD REFS'!L$7:L$26)</f>
        <v>3306.16</v>
      </c>
      <c r="M444" s="7">
        <f t="shared" ca="1" si="69"/>
        <v>6</v>
      </c>
      <c r="N444" s="23">
        <f t="shared" ca="1" si="70"/>
        <v>4327.18</v>
      </c>
      <c r="O444" s="8">
        <f t="shared" ca="1" si="71"/>
        <v>25963.08</v>
      </c>
      <c r="P444" s="40" t="str">
        <f t="shared" ca="1" si="72"/>
        <v>SHIP REGION 1</v>
      </c>
    </row>
    <row r="445" spans="1:16" x14ac:dyDescent="0.35">
      <c r="A445" s="9">
        <f t="shared" si="76"/>
        <v>439</v>
      </c>
      <c r="B445" s="6">
        <f t="shared" si="76"/>
        <v>439</v>
      </c>
      <c r="C445" s="7" t="str">
        <f t="shared" ca="1" si="66"/>
        <v>CUSTID 78</v>
      </c>
      <c r="D445" s="7" t="str">
        <f ca="1">CONCATENATE(D$6," ",SUMIF('CUST AND PROD REFS'!$C$7:$C$206,'DATA GENERATOR'!$C445,'CUST AND PROD REFS'!D$7:D$206))</f>
        <v>CUSTTYPE 1</v>
      </c>
      <c r="E445" s="7" t="str">
        <f ca="1">CONCATENATE(E$6," ",SUMIF('CUST AND PROD REFS'!$C$7:$C$206,'DATA GENERATOR'!$C445,'CUST AND PROD REFS'!E$7:E$206))</f>
        <v>CUSTIND 2</v>
      </c>
      <c r="F445" s="7" t="str">
        <f ca="1">CONCATENATE(F$6," ",SUMIF('CUST AND PROD REFS'!$C$7:$C$206,'DATA GENERATOR'!$C445,'CUST AND PROD REFS'!F$7:F$206))</f>
        <v>REGION 6</v>
      </c>
      <c r="G445" s="6" t="str">
        <f t="shared" ca="1" si="67"/>
        <v>SALESMAN 2</v>
      </c>
      <c r="H445" s="6" t="str">
        <f t="shared" ca="1" si="68"/>
        <v>PRODID 13</v>
      </c>
      <c r="I445" s="6" t="str">
        <f ca="1">CONCATENATE(I$6," ",SUMIF('CUST AND PROD REFS'!$H$7:$H$26,'DATA GENERATOR'!$H445,'CUST AND PROD REFS'!I$7:I$26))</f>
        <v>PRODTYPE 4</v>
      </c>
      <c r="J445" s="6" t="str">
        <f ca="1">CONCATENATE(J$6," ",SUMIF('CUST AND PROD REFS'!$H$7:$H$26,'DATA GENERATOR'!$H445,'CUST AND PROD REFS'!J$7:J$26))</f>
        <v>PRODMKT 4</v>
      </c>
      <c r="K445" s="6">
        <f ca="1">SUMIF('CUST AND PROD REFS'!$H$7:$H$26,'DATA GENERATOR'!$H445,'CUST AND PROD REFS'!K$7:K$26)</f>
        <v>12711</v>
      </c>
      <c r="L445" s="6">
        <f ca="1">SUMIF('CUST AND PROD REFS'!$H$7:$H$26,'DATA GENERATOR'!$H445,'CUST AND PROD REFS'!L$7:L$26)</f>
        <v>7245.27</v>
      </c>
      <c r="M445" s="7">
        <f t="shared" ca="1" si="69"/>
        <v>7</v>
      </c>
      <c r="N445" s="23">
        <f t="shared" ca="1" si="70"/>
        <v>10804.35</v>
      </c>
      <c r="O445" s="8">
        <f t="shared" ca="1" si="71"/>
        <v>75630.45</v>
      </c>
      <c r="P445" s="40" t="str">
        <f t="shared" ca="1" si="72"/>
        <v>SHIP REGION 2</v>
      </c>
    </row>
    <row r="446" spans="1:16" x14ac:dyDescent="0.35">
      <c r="A446" s="9">
        <f t="shared" si="76"/>
        <v>440</v>
      </c>
      <c r="B446" s="6">
        <f t="shared" si="76"/>
        <v>440</v>
      </c>
      <c r="C446" s="7" t="str">
        <f t="shared" ca="1" si="66"/>
        <v>CUSTID 60</v>
      </c>
      <c r="D446" s="7" t="str">
        <f ca="1">CONCATENATE(D$6," ",SUMIF('CUST AND PROD REFS'!$C$7:$C$206,'DATA GENERATOR'!$C446,'CUST AND PROD REFS'!D$7:D$206))</f>
        <v>CUSTTYPE 1</v>
      </c>
      <c r="E446" s="7" t="str">
        <f ca="1">CONCATENATE(E$6," ",SUMIF('CUST AND PROD REFS'!$C$7:$C$206,'DATA GENERATOR'!$C446,'CUST AND PROD REFS'!E$7:E$206))</f>
        <v>CUSTIND 1</v>
      </c>
      <c r="F446" s="7" t="str">
        <f ca="1">CONCATENATE(F$6," ",SUMIF('CUST AND PROD REFS'!$C$7:$C$206,'DATA GENERATOR'!$C446,'CUST AND PROD REFS'!F$7:F$206))</f>
        <v>REGION 8</v>
      </c>
      <c r="G446" s="6" t="str">
        <f t="shared" ca="1" si="67"/>
        <v>SALESMAN 3</v>
      </c>
      <c r="H446" s="6" t="str">
        <f t="shared" ca="1" si="68"/>
        <v>PRODID 7</v>
      </c>
      <c r="I446" s="6" t="str">
        <f ca="1">CONCATENATE(I$6," ",SUMIF('CUST AND PROD REFS'!$H$7:$H$26,'DATA GENERATOR'!$H446,'CUST AND PROD REFS'!I$7:I$26))</f>
        <v>PRODTYPE 4</v>
      </c>
      <c r="J446" s="6" t="str">
        <f ca="1">CONCATENATE(J$6," ",SUMIF('CUST AND PROD REFS'!$H$7:$H$26,'DATA GENERATOR'!$H446,'CUST AND PROD REFS'!J$7:J$26))</f>
        <v>PRODMKT 2</v>
      </c>
      <c r="K446" s="6">
        <f ca="1">SUMIF('CUST AND PROD REFS'!$H$7:$H$26,'DATA GENERATOR'!$H446,'CUST AND PROD REFS'!K$7:K$26)</f>
        <v>19973</v>
      </c>
      <c r="L446" s="6">
        <f ca="1">SUMIF('CUST AND PROD REFS'!$H$7:$H$26,'DATA GENERATOR'!$H446,'CUST AND PROD REFS'!L$7:L$26)</f>
        <v>10985.15</v>
      </c>
      <c r="M446" s="7">
        <f t="shared" ca="1" si="69"/>
        <v>1</v>
      </c>
      <c r="N446" s="23">
        <f t="shared" ca="1" si="70"/>
        <v>18175.43</v>
      </c>
      <c r="O446" s="8">
        <f t="shared" ca="1" si="71"/>
        <v>18175.43</v>
      </c>
      <c r="P446" s="40" t="str">
        <f t="shared" ca="1" si="72"/>
        <v>SHIP REGION 7</v>
      </c>
    </row>
    <row r="447" spans="1:16" x14ac:dyDescent="0.35">
      <c r="A447" s="9">
        <f t="shared" si="76"/>
        <v>441</v>
      </c>
      <c r="B447" s="6">
        <f t="shared" si="76"/>
        <v>441</v>
      </c>
      <c r="C447" s="7" t="str">
        <f t="shared" ca="1" si="66"/>
        <v>CUSTID 178</v>
      </c>
      <c r="D447" s="7" t="str">
        <f ca="1">CONCATENATE(D$6," ",SUMIF('CUST AND PROD REFS'!$C$7:$C$206,'DATA GENERATOR'!$C447,'CUST AND PROD REFS'!D$7:D$206))</f>
        <v>CUSTTYPE 1</v>
      </c>
      <c r="E447" s="7" t="str">
        <f ca="1">CONCATENATE(E$6," ",SUMIF('CUST AND PROD REFS'!$C$7:$C$206,'DATA GENERATOR'!$C447,'CUST AND PROD REFS'!E$7:E$206))</f>
        <v>CUSTIND 4</v>
      </c>
      <c r="F447" s="7" t="str">
        <f ca="1">CONCATENATE(F$6," ",SUMIF('CUST AND PROD REFS'!$C$7:$C$206,'DATA GENERATOR'!$C447,'CUST AND PROD REFS'!F$7:F$206))</f>
        <v>REGION 2</v>
      </c>
      <c r="G447" s="6" t="str">
        <f t="shared" ca="1" si="67"/>
        <v>SALESMAN 1</v>
      </c>
      <c r="H447" s="6" t="str">
        <f t="shared" ca="1" si="68"/>
        <v>PRODID 17</v>
      </c>
      <c r="I447" s="6" t="str">
        <f ca="1">CONCATENATE(I$6," ",SUMIF('CUST AND PROD REFS'!$H$7:$H$26,'DATA GENERATOR'!$H447,'CUST AND PROD REFS'!I$7:I$26))</f>
        <v>PRODTYPE 3</v>
      </c>
      <c r="J447" s="6" t="str">
        <f ca="1">CONCATENATE(J$6," ",SUMIF('CUST AND PROD REFS'!$H$7:$H$26,'DATA GENERATOR'!$H447,'CUST AND PROD REFS'!J$7:J$26))</f>
        <v>PRODMKT 7</v>
      </c>
      <c r="K447" s="6">
        <f ca="1">SUMIF('CUST AND PROD REFS'!$H$7:$H$26,'DATA GENERATOR'!$H447,'CUST AND PROD REFS'!K$7:K$26)</f>
        <v>8017</v>
      </c>
      <c r="L447" s="6">
        <f ca="1">SUMIF('CUST AND PROD REFS'!$H$7:$H$26,'DATA GENERATOR'!$H447,'CUST AND PROD REFS'!L$7:L$26)</f>
        <v>4569.6899999999996</v>
      </c>
      <c r="M447" s="7">
        <f t="shared" ca="1" si="69"/>
        <v>6</v>
      </c>
      <c r="N447" s="23">
        <f t="shared" ca="1" si="70"/>
        <v>7856.66</v>
      </c>
      <c r="O447" s="8">
        <f t="shared" ca="1" si="71"/>
        <v>47139.96</v>
      </c>
      <c r="P447" s="40" t="str">
        <f t="shared" ca="1" si="72"/>
        <v>SHIP REGION 3</v>
      </c>
    </row>
    <row r="448" spans="1:16" x14ac:dyDescent="0.35">
      <c r="A448" s="9">
        <f t="shared" si="76"/>
        <v>442</v>
      </c>
      <c r="B448" s="6">
        <f t="shared" si="76"/>
        <v>442</v>
      </c>
      <c r="C448" s="7" t="str">
        <f t="shared" ca="1" si="66"/>
        <v>CUSTID 134</v>
      </c>
      <c r="D448" s="7" t="str">
        <f ca="1">CONCATENATE(D$6," ",SUMIF('CUST AND PROD REFS'!$C$7:$C$206,'DATA GENERATOR'!$C448,'CUST AND PROD REFS'!D$7:D$206))</f>
        <v>CUSTTYPE 3</v>
      </c>
      <c r="E448" s="7" t="str">
        <f ca="1">CONCATENATE(E$6," ",SUMIF('CUST AND PROD REFS'!$C$7:$C$206,'DATA GENERATOR'!$C448,'CUST AND PROD REFS'!E$7:E$206))</f>
        <v>CUSTIND 5</v>
      </c>
      <c r="F448" s="7" t="str">
        <f ca="1">CONCATENATE(F$6," ",SUMIF('CUST AND PROD REFS'!$C$7:$C$206,'DATA GENERATOR'!$C448,'CUST AND PROD REFS'!F$7:F$206))</f>
        <v>REGION 7</v>
      </c>
      <c r="G448" s="6" t="str">
        <f t="shared" ca="1" si="67"/>
        <v>SALESMAN 3</v>
      </c>
      <c r="H448" s="6" t="str">
        <f t="shared" ca="1" si="68"/>
        <v>PRODID 16</v>
      </c>
      <c r="I448" s="6" t="str">
        <f ca="1">CONCATENATE(I$6," ",SUMIF('CUST AND PROD REFS'!$H$7:$H$26,'DATA GENERATOR'!$H448,'CUST AND PROD REFS'!I$7:I$26))</f>
        <v>PRODTYPE 4</v>
      </c>
      <c r="J448" s="6" t="str">
        <f ca="1">CONCATENATE(J$6," ",SUMIF('CUST AND PROD REFS'!$H$7:$H$26,'DATA GENERATOR'!$H448,'CUST AND PROD REFS'!J$7:J$26))</f>
        <v>PRODMKT 6</v>
      </c>
      <c r="K448" s="6">
        <f ca="1">SUMIF('CUST AND PROD REFS'!$H$7:$H$26,'DATA GENERATOR'!$H448,'CUST AND PROD REFS'!K$7:K$26)</f>
        <v>13342</v>
      </c>
      <c r="L448" s="6">
        <f ca="1">SUMIF('CUST AND PROD REFS'!$H$7:$H$26,'DATA GENERATOR'!$H448,'CUST AND PROD REFS'!L$7:L$26)</f>
        <v>7738.36</v>
      </c>
      <c r="M448" s="7">
        <f t="shared" ca="1" si="69"/>
        <v>8</v>
      </c>
      <c r="N448" s="23">
        <f t="shared" ca="1" si="70"/>
        <v>12674.9</v>
      </c>
      <c r="O448" s="8">
        <f t="shared" ca="1" si="71"/>
        <v>101399.2</v>
      </c>
      <c r="P448" s="40" t="str">
        <f t="shared" ca="1" si="72"/>
        <v>SHIP REGION 1</v>
      </c>
    </row>
    <row r="449" spans="1:16" x14ac:dyDescent="0.35">
      <c r="A449" s="9">
        <f t="shared" si="76"/>
        <v>443</v>
      </c>
      <c r="B449" s="6">
        <f t="shared" si="76"/>
        <v>443</v>
      </c>
      <c r="C449" s="7" t="str">
        <f t="shared" ca="1" si="66"/>
        <v>CUSTID 31</v>
      </c>
      <c r="D449" s="7" t="str">
        <f ca="1">CONCATENATE(D$6," ",SUMIF('CUST AND PROD REFS'!$C$7:$C$206,'DATA GENERATOR'!$C449,'CUST AND PROD REFS'!D$7:D$206))</f>
        <v>CUSTTYPE 1</v>
      </c>
      <c r="E449" s="7" t="str">
        <f ca="1">CONCATENATE(E$6," ",SUMIF('CUST AND PROD REFS'!$C$7:$C$206,'DATA GENERATOR'!$C449,'CUST AND PROD REFS'!E$7:E$206))</f>
        <v>CUSTIND 1</v>
      </c>
      <c r="F449" s="7" t="str">
        <f ca="1">CONCATENATE(F$6," ",SUMIF('CUST AND PROD REFS'!$C$7:$C$206,'DATA GENERATOR'!$C449,'CUST AND PROD REFS'!F$7:F$206))</f>
        <v>REGION 4</v>
      </c>
      <c r="G449" s="6" t="str">
        <f t="shared" ca="1" si="67"/>
        <v>SALESMAN 1</v>
      </c>
      <c r="H449" s="6" t="str">
        <f t="shared" ca="1" si="68"/>
        <v>PRODID 2</v>
      </c>
      <c r="I449" s="6" t="str">
        <f ca="1">CONCATENATE(I$6," ",SUMIF('CUST AND PROD REFS'!$H$7:$H$26,'DATA GENERATOR'!$H449,'CUST AND PROD REFS'!I$7:I$26))</f>
        <v>PRODTYPE 4</v>
      </c>
      <c r="J449" s="6" t="str">
        <f ca="1">CONCATENATE(J$6," ",SUMIF('CUST AND PROD REFS'!$H$7:$H$26,'DATA GENERATOR'!$H449,'CUST AND PROD REFS'!J$7:J$26))</f>
        <v>PRODMKT 6</v>
      </c>
      <c r="K449" s="6">
        <f ca="1">SUMIF('CUST AND PROD REFS'!$H$7:$H$26,'DATA GENERATOR'!$H449,'CUST AND PROD REFS'!K$7:K$26)</f>
        <v>5283</v>
      </c>
      <c r="L449" s="6">
        <f ca="1">SUMIF('CUST AND PROD REFS'!$H$7:$H$26,'DATA GENERATOR'!$H449,'CUST AND PROD REFS'!L$7:L$26)</f>
        <v>3169.8</v>
      </c>
      <c r="M449" s="7">
        <f t="shared" ca="1" si="69"/>
        <v>7</v>
      </c>
      <c r="N449" s="23">
        <f t="shared" ca="1" si="70"/>
        <v>4754.7</v>
      </c>
      <c r="O449" s="8">
        <f t="shared" ca="1" si="71"/>
        <v>33282.9</v>
      </c>
      <c r="P449" s="40" t="str">
        <f t="shared" ca="1" si="72"/>
        <v>SHIP REGION 7</v>
      </c>
    </row>
    <row r="450" spans="1:16" x14ac:dyDescent="0.35">
      <c r="A450" s="9">
        <f t="shared" si="76"/>
        <v>444</v>
      </c>
      <c r="B450" s="6">
        <f t="shared" si="76"/>
        <v>444</v>
      </c>
      <c r="C450" s="7" t="str">
        <f t="shared" ca="1" si="66"/>
        <v>CUSTID 196</v>
      </c>
      <c r="D450" s="7" t="str">
        <f ca="1">CONCATENATE(D$6," ",SUMIF('CUST AND PROD REFS'!$C$7:$C$206,'DATA GENERATOR'!$C450,'CUST AND PROD REFS'!D$7:D$206))</f>
        <v>CUSTTYPE 1</v>
      </c>
      <c r="E450" s="7" t="str">
        <f ca="1">CONCATENATE(E$6," ",SUMIF('CUST AND PROD REFS'!$C$7:$C$206,'DATA GENERATOR'!$C450,'CUST AND PROD REFS'!E$7:E$206))</f>
        <v>CUSTIND 5</v>
      </c>
      <c r="F450" s="7" t="str">
        <f ca="1">CONCATENATE(F$6," ",SUMIF('CUST AND PROD REFS'!$C$7:$C$206,'DATA GENERATOR'!$C450,'CUST AND PROD REFS'!F$7:F$206))</f>
        <v>REGION 1</v>
      </c>
      <c r="G450" s="6" t="str">
        <f t="shared" ca="1" si="67"/>
        <v>SALESMAN 2</v>
      </c>
      <c r="H450" s="6" t="str">
        <f t="shared" ca="1" si="68"/>
        <v>PRODID 2</v>
      </c>
      <c r="I450" s="6" t="str">
        <f ca="1">CONCATENATE(I$6," ",SUMIF('CUST AND PROD REFS'!$H$7:$H$26,'DATA GENERATOR'!$H450,'CUST AND PROD REFS'!I$7:I$26))</f>
        <v>PRODTYPE 4</v>
      </c>
      <c r="J450" s="6" t="str">
        <f ca="1">CONCATENATE(J$6," ",SUMIF('CUST AND PROD REFS'!$H$7:$H$26,'DATA GENERATOR'!$H450,'CUST AND PROD REFS'!J$7:J$26))</f>
        <v>PRODMKT 6</v>
      </c>
      <c r="K450" s="6">
        <f ca="1">SUMIF('CUST AND PROD REFS'!$H$7:$H$26,'DATA GENERATOR'!$H450,'CUST AND PROD REFS'!K$7:K$26)</f>
        <v>5283</v>
      </c>
      <c r="L450" s="6">
        <f ca="1">SUMIF('CUST AND PROD REFS'!$H$7:$H$26,'DATA GENERATOR'!$H450,'CUST AND PROD REFS'!L$7:L$26)</f>
        <v>3169.8</v>
      </c>
      <c r="M450" s="7">
        <f t="shared" ca="1" si="69"/>
        <v>3</v>
      </c>
      <c r="N450" s="23">
        <f t="shared" ca="1" si="70"/>
        <v>4596.21</v>
      </c>
      <c r="O450" s="8">
        <f t="shared" ca="1" si="71"/>
        <v>13788.630000000001</v>
      </c>
      <c r="P450" s="40" t="str">
        <f t="shared" ca="1" si="72"/>
        <v>SHIP REGION 8</v>
      </c>
    </row>
    <row r="451" spans="1:16" x14ac:dyDescent="0.35">
      <c r="A451" s="9">
        <f t="shared" si="76"/>
        <v>445</v>
      </c>
      <c r="B451" s="6">
        <f t="shared" si="76"/>
        <v>445</v>
      </c>
      <c r="C451" s="7" t="str">
        <f t="shared" ca="1" si="66"/>
        <v>CUSTID 153</v>
      </c>
      <c r="D451" s="7" t="str">
        <f ca="1">CONCATENATE(D$6," ",SUMIF('CUST AND PROD REFS'!$C$7:$C$206,'DATA GENERATOR'!$C451,'CUST AND PROD REFS'!D$7:D$206))</f>
        <v>CUSTTYPE 1</v>
      </c>
      <c r="E451" s="7" t="str">
        <f ca="1">CONCATENATE(E$6," ",SUMIF('CUST AND PROD REFS'!$C$7:$C$206,'DATA GENERATOR'!$C451,'CUST AND PROD REFS'!E$7:E$206))</f>
        <v>CUSTIND 2</v>
      </c>
      <c r="F451" s="7" t="str">
        <f ca="1">CONCATENATE(F$6," ",SUMIF('CUST AND PROD REFS'!$C$7:$C$206,'DATA GENERATOR'!$C451,'CUST AND PROD REFS'!F$7:F$206))</f>
        <v>REGION 1</v>
      </c>
      <c r="G451" s="6" t="str">
        <f t="shared" ca="1" si="67"/>
        <v>SALESMAN 2</v>
      </c>
      <c r="H451" s="6" t="str">
        <f t="shared" ca="1" si="68"/>
        <v>PRODID 7</v>
      </c>
      <c r="I451" s="6" t="str">
        <f ca="1">CONCATENATE(I$6," ",SUMIF('CUST AND PROD REFS'!$H$7:$H$26,'DATA GENERATOR'!$H451,'CUST AND PROD REFS'!I$7:I$26))</f>
        <v>PRODTYPE 4</v>
      </c>
      <c r="J451" s="6" t="str">
        <f ca="1">CONCATENATE(J$6," ",SUMIF('CUST AND PROD REFS'!$H$7:$H$26,'DATA GENERATOR'!$H451,'CUST AND PROD REFS'!J$7:J$26))</f>
        <v>PRODMKT 2</v>
      </c>
      <c r="K451" s="6">
        <f ca="1">SUMIF('CUST AND PROD REFS'!$H$7:$H$26,'DATA GENERATOR'!$H451,'CUST AND PROD REFS'!K$7:K$26)</f>
        <v>19973</v>
      </c>
      <c r="L451" s="6">
        <f ca="1">SUMIF('CUST AND PROD REFS'!$H$7:$H$26,'DATA GENERATOR'!$H451,'CUST AND PROD REFS'!L$7:L$26)</f>
        <v>10985.15</v>
      </c>
      <c r="M451" s="7">
        <f t="shared" ca="1" si="69"/>
        <v>7</v>
      </c>
      <c r="N451" s="23">
        <f t="shared" ca="1" si="70"/>
        <v>17775.97</v>
      </c>
      <c r="O451" s="8">
        <f t="shared" ca="1" si="71"/>
        <v>124431.79000000001</v>
      </c>
      <c r="P451" s="40" t="str">
        <f t="shared" ca="1" si="72"/>
        <v>SHIP REGION 8</v>
      </c>
    </row>
    <row r="452" spans="1:16" x14ac:dyDescent="0.35">
      <c r="A452" s="9">
        <f t="shared" si="76"/>
        <v>446</v>
      </c>
      <c r="B452" s="6">
        <f t="shared" si="76"/>
        <v>446</v>
      </c>
      <c r="C452" s="7" t="str">
        <f t="shared" ca="1" si="66"/>
        <v>CUSTID 191</v>
      </c>
      <c r="D452" s="7" t="str">
        <f ca="1">CONCATENATE(D$6," ",SUMIF('CUST AND PROD REFS'!$C$7:$C$206,'DATA GENERATOR'!$C452,'CUST AND PROD REFS'!D$7:D$206))</f>
        <v>CUSTTYPE 5</v>
      </c>
      <c r="E452" s="7" t="str">
        <f ca="1">CONCATENATE(E$6," ",SUMIF('CUST AND PROD REFS'!$C$7:$C$206,'DATA GENERATOR'!$C452,'CUST AND PROD REFS'!E$7:E$206))</f>
        <v>CUSTIND 1</v>
      </c>
      <c r="F452" s="7" t="str">
        <f ca="1">CONCATENATE(F$6," ",SUMIF('CUST AND PROD REFS'!$C$7:$C$206,'DATA GENERATOR'!$C452,'CUST AND PROD REFS'!F$7:F$206))</f>
        <v>REGION 2</v>
      </c>
      <c r="G452" s="6" t="str">
        <f t="shared" ca="1" si="67"/>
        <v>SALESMAN 4</v>
      </c>
      <c r="H452" s="6" t="str">
        <f t="shared" ca="1" si="68"/>
        <v>PRODID 11</v>
      </c>
      <c r="I452" s="6" t="str">
        <f ca="1">CONCATENATE(I$6," ",SUMIF('CUST AND PROD REFS'!$H$7:$H$26,'DATA GENERATOR'!$H452,'CUST AND PROD REFS'!I$7:I$26))</f>
        <v>PRODTYPE 1</v>
      </c>
      <c r="J452" s="6" t="str">
        <f ca="1">CONCATENATE(J$6," ",SUMIF('CUST AND PROD REFS'!$H$7:$H$26,'DATA GENERATOR'!$H452,'CUST AND PROD REFS'!J$7:J$26))</f>
        <v>PRODMKT 5</v>
      </c>
      <c r="K452" s="6">
        <f ca="1">SUMIF('CUST AND PROD REFS'!$H$7:$H$26,'DATA GENERATOR'!$H452,'CUST AND PROD REFS'!K$7:K$26)</f>
        <v>10318</v>
      </c>
      <c r="L452" s="6">
        <f ca="1">SUMIF('CUST AND PROD REFS'!$H$7:$H$26,'DATA GENERATOR'!$H452,'CUST AND PROD REFS'!L$7:L$26)</f>
        <v>6913.06</v>
      </c>
      <c r="M452" s="7">
        <f t="shared" ca="1" si="69"/>
        <v>4</v>
      </c>
      <c r="N452" s="23">
        <f t="shared" ca="1" si="70"/>
        <v>9079.84</v>
      </c>
      <c r="O452" s="8">
        <f t="shared" ca="1" si="71"/>
        <v>36319.360000000001</v>
      </c>
      <c r="P452" s="40" t="str">
        <f t="shared" ca="1" si="72"/>
        <v>SHIP REGION 4</v>
      </c>
    </row>
    <row r="453" spans="1:16" x14ac:dyDescent="0.35">
      <c r="A453" s="9">
        <f t="shared" si="76"/>
        <v>447</v>
      </c>
      <c r="B453" s="6">
        <f t="shared" si="76"/>
        <v>447</v>
      </c>
      <c r="C453" s="7" t="str">
        <f t="shared" ca="1" si="66"/>
        <v>CUSTID 74</v>
      </c>
      <c r="D453" s="7" t="str">
        <f ca="1">CONCATENATE(D$6," ",SUMIF('CUST AND PROD REFS'!$C$7:$C$206,'DATA GENERATOR'!$C453,'CUST AND PROD REFS'!D$7:D$206))</f>
        <v>CUSTTYPE 5</v>
      </c>
      <c r="E453" s="7" t="str">
        <f ca="1">CONCATENATE(E$6," ",SUMIF('CUST AND PROD REFS'!$C$7:$C$206,'DATA GENERATOR'!$C453,'CUST AND PROD REFS'!E$7:E$206))</f>
        <v>CUSTIND 1</v>
      </c>
      <c r="F453" s="7" t="str">
        <f ca="1">CONCATENATE(F$6," ",SUMIF('CUST AND PROD REFS'!$C$7:$C$206,'DATA GENERATOR'!$C453,'CUST AND PROD REFS'!F$7:F$206))</f>
        <v>REGION 5</v>
      </c>
      <c r="G453" s="6" t="str">
        <f t="shared" ca="1" si="67"/>
        <v>SALESMAN 2</v>
      </c>
      <c r="H453" s="6" t="str">
        <f t="shared" ca="1" si="68"/>
        <v>PRODID 13</v>
      </c>
      <c r="I453" s="6" t="str">
        <f ca="1">CONCATENATE(I$6," ",SUMIF('CUST AND PROD REFS'!$H$7:$H$26,'DATA GENERATOR'!$H453,'CUST AND PROD REFS'!I$7:I$26))</f>
        <v>PRODTYPE 4</v>
      </c>
      <c r="J453" s="6" t="str">
        <f ca="1">CONCATENATE(J$6," ",SUMIF('CUST AND PROD REFS'!$H$7:$H$26,'DATA GENERATOR'!$H453,'CUST AND PROD REFS'!J$7:J$26))</f>
        <v>PRODMKT 4</v>
      </c>
      <c r="K453" s="6">
        <f ca="1">SUMIF('CUST AND PROD REFS'!$H$7:$H$26,'DATA GENERATOR'!$H453,'CUST AND PROD REFS'!K$7:K$26)</f>
        <v>12711</v>
      </c>
      <c r="L453" s="6">
        <f ca="1">SUMIF('CUST AND PROD REFS'!$H$7:$H$26,'DATA GENERATOR'!$H453,'CUST AND PROD REFS'!L$7:L$26)</f>
        <v>7245.27</v>
      </c>
      <c r="M453" s="7">
        <f t="shared" ca="1" si="69"/>
        <v>1</v>
      </c>
      <c r="N453" s="23">
        <f t="shared" ca="1" si="70"/>
        <v>10931.46</v>
      </c>
      <c r="O453" s="8">
        <f t="shared" ca="1" si="71"/>
        <v>10931.46</v>
      </c>
      <c r="P453" s="40" t="str">
        <f t="shared" ca="1" si="72"/>
        <v>SHIP REGION 7</v>
      </c>
    </row>
    <row r="454" spans="1:16" x14ac:dyDescent="0.35">
      <c r="A454" s="9">
        <f t="shared" si="76"/>
        <v>448</v>
      </c>
      <c r="B454" s="6">
        <f t="shared" si="76"/>
        <v>448</v>
      </c>
      <c r="C454" s="7" t="str">
        <f t="shared" ca="1" si="66"/>
        <v>CUSTID 72</v>
      </c>
      <c r="D454" s="7" t="str">
        <f ca="1">CONCATENATE(D$6," ",SUMIF('CUST AND PROD REFS'!$C$7:$C$206,'DATA GENERATOR'!$C454,'CUST AND PROD REFS'!D$7:D$206))</f>
        <v>CUSTTYPE 2</v>
      </c>
      <c r="E454" s="7" t="str">
        <f ca="1">CONCATENATE(E$6," ",SUMIF('CUST AND PROD REFS'!$C$7:$C$206,'DATA GENERATOR'!$C454,'CUST AND PROD REFS'!E$7:E$206))</f>
        <v>CUSTIND 4</v>
      </c>
      <c r="F454" s="7" t="str">
        <f ca="1">CONCATENATE(F$6," ",SUMIF('CUST AND PROD REFS'!$C$7:$C$206,'DATA GENERATOR'!$C454,'CUST AND PROD REFS'!F$7:F$206))</f>
        <v>REGION 2</v>
      </c>
      <c r="G454" s="6" t="str">
        <f t="shared" ca="1" si="67"/>
        <v>SALESMAN 3</v>
      </c>
      <c r="H454" s="6" t="str">
        <f t="shared" ca="1" si="68"/>
        <v>PRODID 9</v>
      </c>
      <c r="I454" s="6" t="str">
        <f ca="1">CONCATENATE(I$6," ",SUMIF('CUST AND PROD REFS'!$H$7:$H$26,'DATA GENERATOR'!$H454,'CUST AND PROD REFS'!I$7:I$26))</f>
        <v>PRODTYPE 2</v>
      </c>
      <c r="J454" s="6" t="str">
        <f ca="1">CONCATENATE(J$6," ",SUMIF('CUST AND PROD REFS'!$H$7:$H$26,'DATA GENERATOR'!$H454,'CUST AND PROD REFS'!J$7:J$26))</f>
        <v>PRODMKT 2</v>
      </c>
      <c r="K454" s="6">
        <f ca="1">SUMIF('CUST AND PROD REFS'!$H$7:$H$26,'DATA GENERATOR'!$H454,'CUST AND PROD REFS'!K$7:K$26)</f>
        <v>15689</v>
      </c>
      <c r="L454" s="6">
        <f ca="1">SUMIF('CUST AND PROD REFS'!$H$7:$H$26,'DATA GENERATOR'!$H454,'CUST AND PROD REFS'!L$7:L$26)</f>
        <v>10668.52</v>
      </c>
      <c r="M454" s="7">
        <f t="shared" ca="1" si="69"/>
        <v>9</v>
      </c>
      <c r="N454" s="23">
        <f t="shared" ca="1" si="70"/>
        <v>14120.1</v>
      </c>
      <c r="O454" s="8">
        <f t="shared" ca="1" si="71"/>
        <v>127080.90000000001</v>
      </c>
      <c r="P454" s="40" t="str">
        <f t="shared" ca="1" si="72"/>
        <v>SHIP REGION 6</v>
      </c>
    </row>
    <row r="455" spans="1:16" x14ac:dyDescent="0.35">
      <c r="A455" s="9">
        <f t="shared" si="76"/>
        <v>449</v>
      </c>
      <c r="B455" s="6">
        <f t="shared" si="76"/>
        <v>449</v>
      </c>
      <c r="C455" s="7" t="str">
        <f t="shared" ca="1" si="66"/>
        <v>CUSTID 156</v>
      </c>
      <c r="D455" s="7" t="str">
        <f ca="1">CONCATENATE(D$6," ",SUMIF('CUST AND PROD REFS'!$C$7:$C$206,'DATA GENERATOR'!$C455,'CUST AND PROD REFS'!D$7:D$206))</f>
        <v>CUSTTYPE 2</v>
      </c>
      <c r="E455" s="7" t="str">
        <f ca="1">CONCATENATE(E$6," ",SUMIF('CUST AND PROD REFS'!$C$7:$C$206,'DATA GENERATOR'!$C455,'CUST AND PROD REFS'!E$7:E$206))</f>
        <v>CUSTIND 1</v>
      </c>
      <c r="F455" s="7" t="str">
        <f ca="1">CONCATENATE(F$6," ",SUMIF('CUST AND PROD REFS'!$C$7:$C$206,'DATA GENERATOR'!$C455,'CUST AND PROD REFS'!F$7:F$206))</f>
        <v>REGION 6</v>
      </c>
      <c r="G455" s="6" t="str">
        <f t="shared" ca="1" si="67"/>
        <v>SALESMAN 2</v>
      </c>
      <c r="H455" s="6" t="str">
        <f t="shared" ca="1" si="68"/>
        <v>PRODID 10</v>
      </c>
      <c r="I455" s="6" t="str">
        <f ca="1">CONCATENATE(I$6," ",SUMIF('CUST AND PROD REFS'!$H$7:$H$26,'DATA GENERATOR'!$H455,'CUST AND PROD REFS'!I$7:I$26))</f>
        <v>PRODTYPE 3</v>
      </c>
      <c r="J455" s="6" t="str">
        <f ca="1">CONCATENATE(J$6," ",SUMIF('CUST AND PROD REFS'!$H$7:$H$26,'DATA GENERATOR'!$H455,'CUST AND PROD REFS'!J$7:J$26))</f>
        <v>PRODMKT 3</v>
      </c>
      <c r="K455" s="6">
        <f ca="1">SUMIF('CUST AND PROD REFS'!$H$7:$H$26,'DATA GENERATOR'!$H455,'CUST AND PROD REFS'!K$7:K$26)</f>
        <v>21715</v>
      </c>
      <c r="L455" s="6">
        <f ca="1">SUMIF('CUST AND PROD REFS'!$H$7:$H$26,'DATA GENERATOR'!$H455,'CUST AND PROD REFS'!L$7:L$26)</f>
        <v>14549.05</v>
      </c>
      <c r="M455" s="7">
        <f t="shared" ca="1" si="69"/>
        <v>7</v>
      </c>
      <c r="N455" s="23">
        <f t="shared" ca="1" si="70"/>
        <v>21497.85</v>
      </c>
      <c r="O455" s="8">
        <f t="shared" ca="1" si="71"/>
        <v>150484.94999999998</v>
      </c>
      <c r="P455" s="40" t="str">
        <f t="shared" ca="1" si="72"/>
        <v>SHIP REGION 4</v>
      </c>
    </row>
    <row r="456" spans="1:16" x14ac:dyDescent="0.35">
      <c r="A456" s="9">
        <f t="shared" si="76"/>
        <v>450</v>
      </c>
      <c r="B456" s="6">
        <f t="shared" si="76"/>
        <v>450</v>
      </c>
      <c r="C456" s="7" t="str">
        <f t="shared" ref="C456:C519" ca="1" si="77">CONCATENATE(C$6," ",INT(RAND()*(C$3-C$2)+C$2))</f>
        <v>CUSTID 39</v>
      </c>
      <c r="D456" s="7" t="str">
        <f ca="1">CONCATENATE(D$6," ",SUMIF('CUST AND PROD REFS'!$C$7:$C$206,'DATA GENERATOR'!$C456,'CUST AND PROD REFS'!D$7:D$206))</f>
        <v>CUSTTYPE 3</v>
      </c>
      <c r="E456" s="7" t="str">
        <f ca="1">CONCATENATE(E$6," ",SUMIF('CUST AND PROD REFS'!$C$7:$C$206,'DATA GENERATOR'!$C456,'CUST AND PROD REFS'!E$7:E$206))</f>
        <v>CUSTIND 3</v>
      </c>
      <c r="F456" s="7" t="str">
        <f ca="1">CONCATENATE(F$6," ",SUMIF('CUST AND PROD REFS'!$C$7:$C$206,'DATA GENERATOR'!$C456,'CUST AND PROD REFS'!F$7:F$206))</f>
        <v>REGION 6</v>
      </c>
      <c r="G456" s="6" t="str">
        <f t="shared" ref="G456:G519" ca="1" si="78">CONCATENATE(G$6," ",INT(RAND()*(G$3-G$2)+G$2))</f>
        <v>SALESMAN 3</v>
      </c>
      <c r="H456" s="6" t="str">
        <f t="shared" ref="H456:H519" ca="1" si="79">CONCATENATE(H$6," ",INT(RAND()*(H$3+1-H$2)+H$2))</f>
        <v>PRODID 9</v>
      </c>
      <c r="I456" s="6" t="str">
        <f ca="1">CONCATENATE(I$6," ",SUMIF('CUST AND PROD REFS'!$H$7:$H$26,'DATA GENERATOR'!$H456,'CUST AND PROD REFS'!I$7:I$26))</f>
        <v>PRODTYPE 2</v>
      </c>
      <c r="J456" s="6" t="str">
        <f ca="1">CONCATENATE(J$6," ",SUMIF('CUST AND PROD REFS'!$H$7:$H$26,'DATA GENERATOR'!$H456,'CUST AND PROD REFS'!J$7:J$26))</f>
        <v>PRODMKT 2</v>
      </c>
      <c r="K456" s="6">
        <f ca="1">SUMIF('CUST AND PROD REFS'!$H$7:$H$26,'DATA GENERATOR'!$H456,'CUST AND PROD REFS'!K$7:K$26)</f>
        <v>15689</v>
      </c>
      <c r="L456" s="6">
        <f ca="1">SUMIF('CUST AND PROD REFS'!$H$7:$H$26,'DATA GENERATOR'!$H456,'CUST AND PROD REFS'!L$7:L$26)</f>
        <v>10668.52</v>
      </c>
      <c r="M456" s="7">
        <f t="shared" ref="M456:M519" ca="1" si="80">INT(RAND()*(M$3-M$2)+M$2)</f>
        <v>5</v>
      </c>
      <c r="N456" s="23">
        <f t="shared" ref="N456:N519" ca="1" si="81">K456*(1-(INT(RAND()*(N$3+1-N$2)+N$2)/100))</f>
        <v>15375.22</v>
      </c>
      <c r="O456" s="8">
        <f t="shared" ref="O456:O519" ca="1" si="82">M456*N456</f>
        <v>76876.099999999991</v>
      </c>
      <c r="P456" s="40" t="str">
        <f t="shared" ref="P456:P519" ca="1" si="83">CONCATENATE(P$6," ",INT(RAND()*(P$3+1-P$2)+P$2))</f>
        <v>SHIP REGION 2</v>
      </c>
    </row>
    <row r="457" spans="1:16" x14ac:dyDescent="0.35">
      <c r="A457" s="9">
        <f t="shared" ref="A457:B472" si="84">A456+1</f>
        <v>451</v>
      </c>
      <c r="B457" s="6">
        <f t="shared" si="84"/>
        <v>451</v>
      </c>
      <c r="C457" s="7" t="str">
        <f t="shared" ca="1" si="77"/>
        <v>CUSTID 81</v>
      </c>
      <c r="D457" s="7" t="str">
        <f ca="1">CONCATENATE(D$6," ",SUMIF('CUST AND PROD REFS'!$C$7:$C$206,'DATA GENERATOR'!$C457,'CUST AND PROD REFS'!D$7:D$206))</f>
        <v>CUSTTYPE 4</v>
      </c>
      <c r="E457" s="7" t="str">
        <f ca="1">CONCATENATE(E$6," ",SUMIF('CUST AND PROD REFS'!$C$7:$C$206,'DATA GENERATOR'!$C457,'CUST AND PROD REFS'!E$7:E$206))</f>
        <v>CUSTIND 3</v>
      </c>
      <c r="F457" s="7" t="str">
        <f ca="1">CONCATENATE(F$6," ",SUMIF('CUST AND PROD REFS'!$C$7:$C$206,'DATA GENERATOR'!$C457,'CUST AND PROD REFS'!F$7:F$206))</f>
        <v>REGION 7</v>
      </c>
      <c r="G457" s="6" t="str">
        <f t="shared" ca="1" si="78"/>
        <v>SALESMAN 1</v>
      </c>
      <c r="H457" s="6" t="str">
        <f t="shared" ca="1" si="79"/>
        <v>PRODID 18</v>
      </c>
      <c r="I457" s="6" t="str">
        <f ca="1">CONCATENATE(I$6," ",SUMIF('CUST AND PROD REFS'!$H$7:$H$26,'DATA GENERATOR'!$H457,'CUST AND PROD REFS'!I$7:I$26))</f>
        <v>PRODTYPE 1</v>
      </c>
      <c r="J457" s="6" t="str">
        <f ca="1">CONCATENATE(J$6," ",SUMIF('CUST AND PROD REFS'!$H$7:$H$26,'DATA GENERATOR'!$H457,'CUST AND PROD REFS'!J$7:J$26))</f>
        <v>PRODMKT 2</v>
      </c>
      <c r="K457" s="6">
        <f ca="1">SUMIF('CUST AND PROD REFS'!$H$7:$H$26,'DATA GENERATOR'!$H457,'CUST AND PROD REFS'!K$7:K$26)</f>
        <v>5325</v>
      </c>
      <c r="L457" s="6">
        <f ca="1">SUMIF('CUST AND PROD REFS'!$H$7:$H$26,'DATA GENERATOR'!$H457,'CUST AND PROD REFS'!L$7:L$26)</f>
        <v>3408</v>
      </c>
      <c r="M457" s="7">
        <f t="shared" ca="1" si="80"/>
        <v>2</v>
      </c>
      <c r="N457" s="23">
        <f t="shared" ca="1" si="81"/>
        <v>4845.75</v>
      </c>
      <c r="O457" s="8">
        <f t="shared" ca="1" si="82"/>
        <v>9691.5</v>
      </c>
      <c r="P457" s="40" t="str">
        <f t="shared" ca="1" si="83"/>
        <v>SHIP REGION 4</v>
      </c>
    </row>
    <row r="458" spans="1:16" x14ac:dyDescent="0.35">
      <c r="A458" s="9">
        <f t="shared" si="84"/>
        <v>452</v>
      </c>
      <c r="B458" s="6">
        <f t="shared" si="84"/>
        <v>452</v>
      </c>
      <c r="C458" s="7" t="str">
        <f t="shared" ca="1" si="77"/>
        <v>CUSTID 36</v>
      </c>
      <c r="D458" s="7" t="str">
        <f ca="1">CONCATENATE(D$6," ",SUMIF('CUST AND PROD REFS'!$C$7:$C$206,'DATA GENERATOR'!$C458,'CUST AND PROD REFS'!D$7:D$206))</f>
        <v>CUSTTYPE 4</v>
      </c>
      <c r="E458" s="7" t="str">
        <f ca="1">CONCATENATE(E$6," ",SUMIF('CUST AND PROD REFS'!$C$7:$C$206,'DATA GENERATOR'!$C458,'CUST AND PROD REFS'!E$7:E$206))</f>
        <v>CUSTIND 5</v>
      </c>
      <c r="F458" s="7" t="str">
        <f ca="1">CONCATENATE(F$6," ",SUMIF('CUST AND PROD REFS'!$C$7:$C$206,'DATA GENERATOR'!$C458,'CUST AND PROD REFS'!F$7:F$206))</f>
        <v>REGION 3</v>
      </c>
      <c r="G458" s="6" t="str">
        <f t="shared" ca="1" si="78"/>
        <v>SALESMAN 3</v>
      </c>
      <c r="H458" s="6" t="str">
        <f t="shared" ca="1" si="79"/>
        <v>PRODID 4</v>
      </c>
      <c r="I458" s="6" t="str">
        <f ca="1">CONCATENATE(I$6," ",SUMIF('CUST AND PROD REFS'!$H$7:$H$26,'DATA GENERATOR'!$H458,'CUST AND PROD REFS'!I$7:I$26))</f>
        <v>PRODTYPE 2</v>
      </c>
      <c r="J458" s="6" t="str">
        <f ca="1">CONCATENATE(J$6," ",SUMIF('CUST AND PROD REFS'!$H$7:$H$26,'DATA GENERATOR'!$H458,'CUST AND PROD REFS'!J$7:J$26))</f>
        <v>PRODMKT 4</v>
      </c>
      <c r="K458" s="6">
        <f ca="1">SUMIF('CUST AND PROD REFS'!$H$7:$H$26,'DATA GENERATOR'!$H458,'CUST AND PROD REFS'!K$7:K$26)</f>
        <v>6175</v>
      </c>
      <c r="L458" s="6">
        <f ca="1">SUMIF('CUST AND PROD REFS'!$H$7:$H$26,'DATA GENERATOR'!$H458,'CUST AND PROD REFS'!L$7:L$26)</f>
        <v>3828.5</v>
      </c>
      <c r="M458" s="7">
        <f t="shared" ca="1" si="80"/>
        <v>4</v>
      </c>
      <c r="N458" s="23">
        <f t="shared" ca="1" si="81"/>
        <v>5989.75</v>
      </c>
      <c r="O458" s="8">
        <f t="shared" ca="1" si="82"/>
        <v>23959</v>
      </c>
      <c r="P458" s="40" t="str">
        <f t="shared" ca="1" si="83"/>
        <v>SHIP REGION 1</v>
      </c>
    </row>
    <row r="459" spans="1:16" x14ac:dyDescent="0.35">
      <c r="A459" s="9">
        <f t="shared" si="84"/>
        <v>453</v>
      </c>
      <c r="B459" s="6">
        <f t="shared" si="84"/>
        <v>453</v>
      </c>
      <c r="C459" s="7" t="str">
        <f t="shared" ca="1" si="77"/>
        <v>CUSTID 5</v>
      </c>
      <c r="D459" s="7" t="str">
        <f ca="1">CONCATENATE(D$6," ",SUMIF('CUST AND PROD REFS'!$C$7:$C$206,'DATA GENERATOR'!$C459,'CUST AND PROD REFS'!D$7:D$206))</f>
        <v>CUSTTYPE 4</v>
      </c>
      <c r="E459" s="7" t="str">
        <f ca="1">CONCATENATE(E$6," ",SUMIF('CUST AND PROD REFS'!$C$7:$C$206,'DATA GENERATOR'!$C459,'CUST AND PROD REFS'!E$7:E$206))</f>
        <v>CUSTIND 1</v>
      </c>
      <c r="F459" s="7" t="str">
        <f ca="1">CONCATENATE(F$6," ",SUMIF('CUST AND PROD REFS'!$C$7:$C$206,'DATA GENERATOR'!$C459,'CUST AND PROD REFS'!F$7:F$206))</f>
        <v>REGION 1</v>
      </c>
      <c r="G459" s="6" t="str">
        <f t="shared" ca="1" si="78"/>
        <v>SALESMAN 3</v>
      </c>
      <c r="H459" s="6" t="str">
        <f t="shared" ca="1" si="79"/>
        <v>PRODID 2</v>
      </c>
      <c r="I459" s="6" t="str">
        <f ca="1">CONCATENATE(I$6," ",SUMIF('CUST AND PROD REFS'!$H$7:$H$26,'DATA GENERATOR'!$H459,'CUST AND PROD REFS'!I$7:I$26))</f>
        <v>PRODTYPE 4</v>
      </c>
      <c r="J459" s="6" t="str">
        <f ca="1">CONCATENATE(J$6," ",SUMIF('CUST AND PROD REFS'!$H$7:$H$26,'DATA GENERATOR'!$H459,'CUST AND PROD REFS'!J$7:J$26))</f>
        <v>PRODMKT 6</v>
      </c>
      <c r="K459" s="6">
        <f ca="1">SUMIF('CUST AND PROD REFS'!$H$7:$H$26,'DATA GENERATOR'!$H459,'CUST AND PROD REFS'!K$7:K$26)</f>
        <v>5283</v>
      </c>
      <c r="L459" s="6">
        <f ca="1">SUMIF('CUST AND PROD REFS'!$H$7:$H$26,'DATA GENERATOR'!$H459,'CUST AND PROD REFS'!L$7:L$26)</f>
        <v>3169.8</v>
      </c>
      <c r="M459" s="7">
        <f t="shared" ca="1" si="80"/>
        <v>9</v>
      </c>
      <c r="N459" s="23">
        <f t="shared" ca="1" si="81"/>
        <v>4913.1899999999996</v>
      </c>
      <c r="O459" s="8">
        <f t="shared" ca="1" si="82"/>
        <v>44218.71</v>
      </c>
      <c r="P459" s="40" t="str">
        <f t="shared" ca="1" si="83"/>
        <v>SHIP REGION 3</v>
      </c>
    </row>
    <row r="460" spans="1:16" x14ac:dyDescent="0.35">
      <c r="A460" s="9">
        <f t="shared" si="84"/>
        <v>454</v>
      </c>
      <c r="B460" s="6">
        <f t="shared" si="84"/>
        <v>454</v>
      </c>
      <c r="C460" s="7" t="str">
        <f t="shared" ca="1" si="77"/>
        <v>CUSTID 3</v>
      </c>
      <c r="D460" s="7" t="str">
        <f ca="1">CONCATENATE(D$6," ",SUMIF('CUST AND PROD REFS'!$C$7:$C$206,'DATA GENERATOR'!$C460,'CUST AND PROD REFS'!D$7:D$206))</f>
        <v>CUSTTYPE 2</v>
      </c>
      <c r="E460" s="7" t="str">
        <f ca="1">CONCATENATE(E$6," ",SUMIF('CUST AND PROD REFS'!$C$7:$C$206,'DATA GENERATOR'!$C460,'CUST AND PROD REFS'!E$7:E$206))</f>
        <v>CUSTIND 2</v>
      </c>
      <c r="F460" s="7" t="str">
        <f ca="1">CONCATENATE(F$6," ",SUMIF('CUST AND PROD REFS'!$C$7:$C$206,'DATA GENERATOR'!$C460,'CUST AND PROD REFS'!F$7:F$206))</f>
        <v>REGION 2</v>
      </c>
      <c r="G460" s="6" t="str">
        <f t="shared" ca="1" si="78"/>
        <v>SALESMAN 1</v>
      </c>
      <c r="H460" s="6" t="str">
        <f t="shared" ca="1" si="79"/>
        <v>PRODID 2</v>
      </c>
      <c r="I460" s="6" t="str">
        <f ca="1">CONCATENATE(I$6," ",SUMIF('CUST AND PROD REFS'!$H$7:$H$26,'DATA GENERATOR'!$H460,'CUST AND PROD REFS'!I$7:I$26))</f>
        <v>PRODTYPE 4</v>
      </c>
      <c r="J460" s="6" t="str">
        <f ca="1">CONCATENATE(J$6," ",SUMIF('CUST AND PROD REFS'!$H$7:$H$26,'DATA GENERATOR'!$H460,'CUST AND PROD REFS'!J$7:J$26))</f>
        <v>PRODMKT 6</v>
      </c>
      <c r="K460" s="6">
        <f ca="1">SUMIF('CUST AND PROD REFS'!$H$7:$H$26,'DATA GENERATOR'!$H460,'CUST AND PROD REFS'!K$7:K$26)</f>
        <v>5283</v>
      </c>
      <c r="L460" s="6">
        <f ca="1">SUMIF('CUST AND PROD REFS'!$H$7:$H$26,'DATA GENERATOR'!$H460,'CUST AND PROD REFS'!L$7:L$26)</f>
        <v>3169.8</v>
      </c>
      <c r="M460" s="7">
        <f t="shared" ca="1" si="80"/>
        <v>9</v>
      </c>
      <c r="N460" s="23">
        <f t="shared" ca="1" si="81"/>
        <v>4966.0199999999995</v>
      </c>
      <c r="O460" s="8">
        <f t="shared" ca="1" si="82"/>
        <v>44694.179999999993</v>
      </c>
      <c r="P460" s="40" t="str">
        <f t="shared" ca="1" si="83"/>
        <v>SHIP REGION 2</v>
      </c>
    </row>
    <row r="461" spans="1:16" x14ac:dyDescent="0.35">
      <c r="A461" s="9">
        <f t="shared" si="84"/>
        <v>455</v>
      </c>
      <c r="B461" s="6">
        <f t="shared" si="84"/>
        <v>455</v>
      </c>
      <c r="C461" s="7" t="str">
        <f t="shared" ca="1" si="77"/>
        <v>CUSTID 129</v>
      </c>
      <c r="D461" s="7" t="str">
        <f ca="1">CONCATENATE(D$6," ",SUMIF('CUST AND PROD REFS'!$C$7:$C$206,'DATA GENERATOR'!$C461,'CUST AND PROD REFS'!D$7:D$206))</f>
        <v>CUSTTYPE 5</v>
      </c>
      <c r="E461" s="7" t="str">
        <f ca="1">CONCATENATE(E$6," ",SUMIF('CUST AND PROD REFS'!$C$7:$C$206,'DATA GENERATOR'!$C461,'CUST AND PROD REFS'!E$7:E$206))</f>
        <v>CUSTIND 5</v>
      </c>
      <c r="F461" s="7" t="str">
        <f ca="1">CONCATENATE(F$6," ",SUMIF('CUST AND PROD REFS'!$C$7:$C$206,'DATA GENERATOR'!$C461,'CUST AND PROD REFS'!F$7:F$206))</f>
        <v>REGION 8</v>
      </c>
      <c r="G461" s="6" t="str">
        <f t="shared" ca="1" si="78"/>
        <v>SALESMAN 1</v>
      </c>
      <c r="H461" s="6" t="str">
        <f t="shared" ca="1" si="79"/>
        <v>PRODID 17</v>
      </c>
      <c r="I461" s="6" t="str">
        <f ca="1">CONCATENATE(I$6," ",SUMIF('CUST AND PROD REFS'!$H$7:$H$26,'DATA GENERATOR'!$H461,'CUST AND PROD REFS'!I$7:I$26))</f>
        <v>PRODTYPE 3</v>
      </c>
      <c r="J461" s="6" t="str">
        <f ca="1">CONCATENATE(J$6," ",SUMIF('CUST AND PROD REFS'!$H$7:$H$26,'DATA GENERATOR'!$H461,'CUST AND PROD REFS'!J$7:J$26))</f>
        <v>PRODMKT 7</v>
      </c>
      <c r="K461" s="6">
        <f ca="1">SUMIF('CUST AND PROD REFS'!$H$7:$H$26,'DATA GENERATOR'!$H461,'CUST AND PROD REFS'!K$7:K$26)</f>
        <v>8017</v>
      </c>
      <c r="L461" s="6">
        <f ca="1">SUMIF('CUST AND PROD REFS'!$H$7:$H$26,'DATA GENERATOR'!$H461,'CUST AND PROD REFS'!L$7:L$26)</f>
        <v>4569.6899999999996</v>
      </c>
      <c r="M461" s="7">
        <f t="shared" ca="1" si="80"/>
        <v>2</v>
      </c>
      <c r="N461" s="23">
        <f t="shared" ca="1" si="81"/>
        <v>7776.49</v>
      </c>
      <c r="O461" s="8">
        <f t="shared" ca="1" si="82"/>
        <v>15552.98</v>
      </c>
      <c r="P461" s="40" t="str">
        <f t="shared" ca="1" si="83"/>
        <v>SHIP REGION 2</v>
      </c>
    </row>
    <row r="462" spans="1:16" x14ac:dyDescent="0.35">
      <c r="A462" s="9">
        <f t="shared" si="84"/>
        <v>456</v>
      </c>
      <c r="B462" s="6">
        <f t="shared" si="84"/>
        <v>456</v>
      </c>
      <c r="C462" s="7" t="str">
        <f t="shared" ca="1" si="77"/>
        <v>CUSTID 1</v>
      </c>
      <c r="D462" s="7" t="str">
        <f ca="1">CONCATENATE(D$6," ",SUMIF('CUST AND PROD REFS'!$C$7:$C$206,'DATA GENERATOR'!$C462,'CUST AND PROD REFS'!D$7:D$206))</f>
        <v>CUSTTYPE 5</v>
      </c>
      <c r="E462" s="7" t="str">
        <f ca="1">CONCATENATE(E$6," ",SUMIF('CUST AND PROD REFS'!$C$7:$C$206,'DATA GENERATOR'!$C462,'CUST AND PROD REFS'!E$7:E$206))</f>
        <v>CUSTIND 3</v>
      </c>
      <c r="F462" s="7" t="str">
        <f ca="1">CONCATENATE(F$6," ",SUMIF('CUST AND PROD REFS'!$C$7:$C$206,'DATA GENERATOR'!$C462,'CUST AND PROD REFS'!F$7:F$206))</f>
        <v>REGION 7</v>
      </c>
      <c r="G462" s="6" t="str">
        <f t="shared" ca="1" si="78"/>
        <v>SALESMAN 4</v>
      </c>
      <c r="H462" s="6" t="str">
        <f t="shared" ca="1" si="79"/>
        <v>PRODID 14</v>
      </c>
      <c r="I462" s="6" t="str">
        <f ca="1">CONCATENATE(I$6," ",SUMIF('CUST AND PROD REFS'!$H$7:$H$26,'DATA GENERATOR'!$H462,'CUST AND PROD REFS'!I$7:I$26))</f>
        <v>PRODTYPE 2</v>
      </c>
      <c r="J462" s="6" t="str">
        <f ca="1">CONCATENATE(J$6," ",SUMIF('CUST AND PROD REFS'!$H$7:$H$26,'DATA GENERATOR'!$H462,'CUST AND PROD REFS'!J$7:J$26))</f>
        <v>PRODMKT 7</v>
      </c>
      <c r="K462" s="6">
        <f ca="1">SUMIF('CUST AND PROD REFS'!$H$7:$H$26,'DATA GENERATOR'!$H462,'CUST AND PROD REFS'!K$7:K$26)</f>
        <v>20943</v>
      </c>
      <c r="L462" s="6">
        <f ca="1">SUMIF('CUST AND PROD REFS'!$H$7:$H$26,'DATA GENERATOR'!$H462,'CUST AND PROD REFS'!L$7:L$26)</f>
        <v>12984.66</v>
      </c>
      <c r="M462" s="7">
        <f t="shared" ca="1" si="80"/>
        <v>6</v>
      </c>
      <c r="N462" s="23">
        <f t="shared" ca="1" si="81"/>
        <v>18639.27</v>
      </c>
      <c r="O462" s="8">
        <f t="shared" ca="1" si="82"/>
        <v>111835.62</v>
      </c>
      <c r="P462" s="40" t="str">
        <f t="shared" ca="1" si="83"/>
        <v>SHIP REGION 4</v>
      </c>
    </row>
    <row r="463" spans="1:16" x14ac:dyDescent="0.35">
      <c r="A463" s="9">
        <f t="shared" si="84"/>
        <v>457</v>
      </c>
      <c r="B463" s="6">
        <f t="shared" si="84"/>
        <v>457</v>
      </c>
      <c r="C463" s="7" t="str">
        <f t="shared" ca="1" si="77"/>
        <v>CUSTID 35</v>
      </c>
      <c r="D463" s="7" t="str">
        <f ca="1">CONCATENATE(D$6," ",SUMIF('CUST AND PROD REFS'!$C$7:$C$206,'DATA GENERATOR'!$C463,'CUST AND PROD REFS'!D$7:D$206))</f>
        <v>CUSTTYPE 2</v>
      </c>
      <c r="E463" s="7" t="str">
        <f ca="1">CONCATENATE(E$6," ",SUMIF('CUST AND PROD REFS'!$C$7:$C$206,'DATA GENERATOR'!$C463,'CUST AND PROD REFS'!E$7:E$206))</f>
        <v>CUSTIND 5</v>
      </c>
      <c r="F463" s="7" t="str">
        <f ca="1">CONCATENATE(F$6," ",SUMIF('CUST AND PROD REFS'!$C$7:$C$206,'DATA GENERATOR'!$C463,'CUST AND PROD REFS'!F$7:F$206))</f>
        <v>REGION 6</v>
      </c>
      <c r="G463" s="6" t="str">
        <f t="shared" ca="1" si="78"/>
        <v>SALESMAN 1</v>
      </c>
      <c r="H463" s="6" t="str">
        <f t="shared" ca="1" si="79"/>
        <v>PRODID 10</v>
      </c>
      <c r="I463" s="6" t="str">
        <f ca="1">CONCATENATE(I$6," ",SUMIF('CUST AND PROD REFS'!$H$7:$H$26,'DATA GENERATOR'!$H463,'CUST AND PROD REFS'!I$7:I$26))</f>
        <v>PRODTYPE 3</v>
      </c>
      <c r="J463" s="6" t="str">
        <f ca="1">CONCATENATE(J$6," ",SUMIF('CUST AND PROD REFS'!$H$7:$H$26,'DATA GENERATOR'!$H463,'CUST AND PROD REFS'!J$7:J$26))</f>
        <v>PRODMKT 3</v>
      </c>
      <c r="K463" s="6">
        <f ca="1">SUMIF('CUST AND PROD REFS'!$H$7:$H$26,'DATA GENERATOR'!$H463,'CUST AND PROD REFS'!K$7:K$26)</f>
        <v>21715</v>
      </c>
      <c r="L463" s="6">
        <f ca="1">SUMIF('CUST AND PROD REFS'!$H$7:$H$26,'DATA GENERATOR'!$H463,'CUST AND PROD REFS'!L$7:L$26)</f>
        <v>14549.05</v>
      </c>
      <c r="M463" s="7">
        <f t="shared" ca="1" si="80"/>
        <v>8</v>
      </c>
      <c r="N463" s="23">
        <f t="shared" ca="1" si="81"/>
        <v>19760.650000000001</v>
      </c>
      <c r="O463" s="8">
        <f t="shared" ca="1" si="82"/>
        <v>158085.20000000001</v>
      </c>
      <c r="P463" s="40" t="str">
        <f t="shared" ca="1" si="83"/>
        <v>SHIP REGION 6</v>
      </c>
    </row>
    <row r="464" spans="1:16" x14ac:dyDescent="0.35">
      <c r="A464" s="9">
        <f t="shared" si="84"/>
        <v>458</v>
      </c>
      <c r="B464" s="6">
        <f t="shared" si="84"/>
        <v>458</v>
      </c>
      <c r="C464" s="7" t="str">
        <f t="shared" ca="1" si="77"/>
        <v>CUSTID 70</v>
      </c>
      <c r="D464" s="7" t="str">
        <f ca="1">CONCATENATE(D$6," ",SUMIF('CUST AND PROD REFS'!$C$7:$C$206,'DATA GENERATOR'!$C464,'CUST AND PROD REFS'!D$7:D$206))</f>
        <v>CUSTTYPE 3</v>
      </c>
      <c r="E464" s="7" t="str">
        <f ca="1">CONCATENATE(E$6," ",SUMIF('CUST AND PROD REFS'!$C$7:$C$206,'DATA GENERATOR'!$C464,'CUST AND PROD REFS'!E$7:E$206))</f>
        <v>CUSTIND 3</v>
      </c>
      <c r="F464" s="7" t="str">
        <f ca="1">CONCATENATE(F$6," ",SUMIF('CUST AND PROD REFS'!$C$7:$C$206,'DATA GENERATOR'!$C464,'CUST AND PROD REFS'!F$7:F$206))</f>
        <v>REGION 1</v>
      </c>
      <c r="G464" s="6" t="str">
        <f t="shared" ca="1" si="78"/>
        <v>SALESMAN 4</v>
      </c>
      <c r="H464" s="6" t="str">
        <f t="shared" ca="1" si="79"/>
        <v>PRODID 16</v>
      </c>
      <c r="I464" s="6" t="str">
        <f ca="1">CONCATENATE(I$6," ",SUMIF('CUST AND PROD REFS'!$H$7:$H$26,'DATA GENERATOR'!$H464,'CUST AND PROD REFS'!I$7:I$26))</f>
        <v>PRODTYPE 4</v>
      </c>
      <c r="J464" s="6" t="str">
        <f ca="1">CONCATENATE(J$6," ",SUMIF('CUST AND PROD REFS'!$H$7:$H$26,'DATA GENERATOR'!$H464,'CUST AND PROD REFS'!J$7:J$26))</f>
        <v>PRODMKT 6</v>
      </c>
      <c r="K464" s="6">
        <f ca="1">SUMIF('CUST AND PROD REFS'!$H$7:$H$26,'DATA GENERATOR'!$H464,'CUST AND PROD REFS'!K$7:K$26)</f>
        <v>13342</v>
      </c>
      <c r="L464" s="6">
        <f ca="1">SUMIF('CUST AND PROD REFS'!$H$7:$H$26,'DATA GENERATOR'!$H464,'CUST AND PROD REFS'!L$7:L$26)</f>
        <v>7738.36</v>
      </c>
      <c r="M464" s="7">
        <f t="shared" ca="1" si="80"/>
        <v>6</v>
      </c>
      <c r="N464" s="23">
        <f t="shared" ca="1" si="81"/>
        <v>12941.74</v>
      </c>
      <c r="O464" s="8">
        <f t="shared" ca="1" si="82"/>
        <v>77650.44</v>
      </c>
      <c r="P464" s="40" t="str">
        <f t="shared" ca="1" si="83"/>
        <v>SHIP REGION 1</v>
      </c>
    </row>
    <row r="465" spans="1:16" x14ac:dyDescent="0.35">
      <c r="A465" s="9">
        <f t="shared" si="84"/>
        <v>459</v>
      </c>
      <c r="B465" s="6">
        <f t="shared" si="84"/>
        <v>459</v>
      </c>
      <c r="C465" s="7" t="str">
        <f t="shared" ca="1" si="77"/>
        <v>CUSTID 86</v>
      </c>
      <c r="D465" s="7" t="str">
        <f ca="1">CONCATENATE(D$6," ",SUMIF('CUST AND PROD REFS'!$C$7:$C$206,'DATA GENERATOR'!$C465,'CUST AND PROD REFS'!D$7:D$206))</f>
        <v>CUSTTYPE 1</v>
      </c>
      <c r="E465" s="7" t="str">
        <f ca="1">CONCATENATE(E$6," ",SUMIF('CUST AND PROD REFS'!$C$7:$C$206,'DATA GENERATOR'!$C465,'CUST AND PROD REFS'!E$7:E$206))</f>
        <v>CUSTIND 1</v>
      </c>
      <c r="F465" s="7" t="str">
        <f ca="1">CONCATENATE(F$6," ",SUMIF('CUST AND PROD REFS'!$C$7:$C$206,'DATA GENERATOR'!$C465,'CUST AND PROD REFS'!F$7:F$206))</f>
        <v>REGION 8</v>
      </c>
      <c r="G465" s="6" t="str">
        <f t="shared" ca="1" si="78"/>
        <v>SALESMAN 2</v>
      </c>
      <c r="H465" s="6" t="str">
        <f t="shared" ca="1" si="79"/>
        <v>PRODID 12</v>
      </c>
      <c r="I465" s="6" t="str">
        <f ca="1">CONCATENATE(I$6," ",SUMIF('CUST AND PROD REFS'!$H$7:$H$26,'DATA GENERATOR'!$H465,'CUST AND PROD REFS'!I$7:I$26))</f>
        <v>PRODTYPE 3</v>
      </c>
      <c r="J465" s="6" t="str">
        <f ca="1">CONCATENATE(J$6," ",SUMIF('CUST AND PROD REFS'!$H$7:$H$26,'DATA GENERATOR'!$H465,'CUST AND PROD REFS'!J$7:J$26))</f>
        <v>PRODMKT 2</v>
      </c>
      <c r="K465" s="6">
        <f ca="1">SUMIF('CUST AND PROD REFS'!$H$7:$H$26,'DATA GENERATOR'!$H465,'CUST AND PROD REFS'!K$7:K$26)</f>
        <v>17347</v>
      </c>
      <c r="L465" s="6">
        <f ca="1">SUMIF('CUST AND PROD REFS'!$H$7:$H$26,'DATA GENERATOR'!$H465,'CUST AND PROD REFS'!L$7:L$26)</f>
        <v>10928.61</v>
      </c>
      <c r="M465" s="7">
        <f t="shared" ca="1" si="80"/>
        <v>6</v>
      </c>
      <c r="N465" s="23">
        <f t="shared" ca="1" si="81"/>
        <v>15959.240000000002</v>
      </c>
      <c r="O465" s="8">
        <f t="shared" ca="1" si="82"/>
        <v>95755.44</v>
      </c>
      <c r="P465" s="40" t="str">
        <f t="shared" ca="1" si="83"/>
        <v>SHIP REGION 7</v>
      </c>
    </row>
    <row r="466" spans="1:16" x14ac:dyDescent="0.35">
      <c r="A466" s="9">
        <f t="shared" si="84"/>
        <v>460</v>
      </c>
      <c r="B466" s="6">
        <f t="shared" si="84"/>
        <v>460</v>
      </c>
      <c r="C466" s="7" t="str">
        <f t="shared" ca="1" si="77"/>
        <v>CUSTID 84</v>
      </c>
      <c r="D466" s="7" t="str">
        <f ca="1">CONCATENATE(D$6," ",SUMIF('CUST AND PROD REFS'!$C$7:$C$206,'DATA GENERATOR'!$C466,'CUST AND PROD REFS'!D$7:D$206))</f>
        <v>CUSTTYPE 2</v>
      </c>
      <c r="E466" s="7" t="str">
        <f ca="1">CONCATENATE(E$6," ",SUMIF('CUST AND PROD REFS'!$C$7:$C$206,'DATA GENERATOR'!$C466,'CUST AND PROD REFS'!E$7:E$206))</f>
        <v>CUSTIND 1</v>
      </c>
      <c r="F466" s="7" t="str">
        <f ca="1">CONCATENATE(F$6," ",SUMIF('CUST AND PROD REFS'!$C$7:$C$206,'DATA GENERATOR'!$C466,'CUST AND PROD REFS'!F$7:F$206))</f>
        <v>REGION 3</v>
      </c>
      <c r="G466" s="6" t="str">
        <f t="shared" ca="1" si="78"/>
        <v>SALESMAN 2</v>
      </c>
      <c r="H466" s="6" t="str">
        <f t="shared" ca="1" si="79"/>
        <v>PRODID 15</v>
      </c>
      <c r="I466" s="6" t="str">
        <f ca="1">CONCATENATE(I$6," ",SUMIF('CUST AND PROD REFS'!$H$7:$H$26,'DATA GENERATOR'!$H466,'CUST AND PROD REFS'!I$7:I$26))</f>
        <v>PRODTYPE 3</v>
      </c>
      <c r="J466" s="6" t="str">
        <f ca="1">CONCATENATE(J$6," ",SUMIF('CUST AND PROD REFS'!$H$7:$H$26,'DATA GENERATOR'!$H466,'CUST AND PROD REFS'!J$7:J$26))</f>
        <v>PRODMKT 3</v>
      </c>
      <c r="K466" s="6">
        <f ca="1">SUMIF('CUST AND PROD REFS'!$H$7:$H$26,'DATA GENERATOR'!$H466,'CUST AND PROD REFS'!K$7:K$26)</f>
        <v>1965</v>
      </c>
      <c r="L466" s="6">
        <f ca="1">SUMIF('CUST AND PROD REFS'!$H$7:$H$26,'DATA GENERATOR'!$H466,'CUST AND PROD REFS'!L$7:L$26)</f>
        <v>1257.5999999999999</v>
      </c>
      <c r="M466" s="7">
        <f t="shared" ca="1" si="80"/>
        <v>1</v>
      </c>
      <c r="N466" s="23">
        <f t="shared" ca="1" si="81"/>
        <v>1847.1</v>
      </c>
      <c r="O466" s="8">
        <f t="shared" ca="1" si="82"/>
        <v>1847.1</v>
      </c>
      <c r="P466" s="40" t="str">
        <f t="shared" ca="1" si="83"/>
        <v>SHIP REGION 1</v>
      </c>
    </row>
    <row r="467" spans="1:16" x14ac:dyDescent="0.35">
      <c r="A467" s="9">
        <f t="shared" si="84"/>
        <v>461</v>
      </c>
      <c r="B467" s="6">
        <f t="shared" si="84"/>
        <v>461</v>
      </c>
      <c r="C467" s="7" t="str">
        <f t="shared" ca="1" si="77"/>
        <v>CUSTID 61</v>
      </c>
      <c r="D467" s="7" t="str">
        <f ca="1">CONCATENATE(D$6," ",SUMIF('CUST AND PROD REFS'!$C$7:$C$206,'DATA GENERATOR'!$C467,'CUST AND PROD REFS'!D$7:D$206))</f>
        <v>CUSTTYPE 1</v>
      </c>
      <c r="E467" s="7" t="str">
        <f ca="1">CONCATENATE(E$6," ",SUMIF('CUST AND PROD REFS'!$C$7:$C$206,'DATA GENERATOR'!$C467,'CUST AND PROD REFS'!E$7:E$206))</f>
        <v>CUSTIND 4</v>
      </c>
      <c r="F467" s="7" t="str">
        <f ca="1">CONCATENATE(F$6," ",SUMIF('CUST AND PROD REFS'!$C$7:$C$206,'DATA GENERATOR'!$C467,'CUST AND PROD REFS'!F$7:F$206))</f>
        <v>REGION 7</v>
      </c>
      <c r="G467" s="6" t="str">
        <f t="shared" ca="1" si="78"/>
        <v>SALESMAN 3</v>
      </c>
      <c r="H467" s="6" t="str">
        <f t="shared" ca="1" si="79"/>
        <v>PRODID 5</v>
      </c>
      <c r="I467" s="6" t="str">
        <f ca="1">CONCATENATE(I$6," ",SUMIF('CUST AND PROD REFS'!$H$7:$H$26,'DATA GENERATOR'!$H467,'CUST AND PROD REFS'!I$7:I$26))</f>
        <v>PRODTYPE 3</v>
      </c>
      <c r="J467" s="6" t="str">
        <f ca="1">CONCATENATE(J$6," ",SUMIF('CUST AND PROD REFS'!$H$7:$H$26,'DATA GENERATOR'!$H467,'CUST AND PROD REFS'!J$7:J$26))</f>
        <v>PRODMKT 3</v>
      </c>
      <c r="K467" s="6">
        <f ca="1">SUMIF('CUST AND PROD REFS'!$H$7:$H$26,'DATA GENERATOR'!$H467,'CUST AND PROD REFS'!K$7:K$26)</f>
        <v>21215</v>
      </c>
      <c r="L467" s="6">
        <f ca="1">SUMIF('CUST AND PROD REFS'!$H$7:$H$26,'DATA GENERATOR'!$H467,'CUST AND PROD REFS'!L$7:L$26)</f>
        <v>14001.9</v>
      </c>
      <c r="M467" s="7">
        <f t="shared" ca="1" si="80"/>
        <v>2</v>
      </c>
      <c r="N467" s="23">
        <f t="shared" ca="1" si="81"/>
        <v>19093.5</v>
      </c>
      <c r="O467" s="8">
        <f t="shared" ca="1" si="82"/>
        <v>38187</v>
      </c>
      <c r="P467" s="40" t="str">
        <f t="shared" ca="1" si="83"/>
        <v>SHIP REGION 8</v>
      </c>
    </row>
    <row r="468" spans="1:16" x14ac:dyDescent="0.35">
      <c r="A468" s="9">
        <f t="shared" si="84"/>
        <v>462</v>
      </c>
      <c r="B468" s="6">
        <f t="shared" si="84"/>
        <v>462</v>
      </c>
      <c r="C468" s="7" t="str">
        <f t="shared" ca="1" si="77"/>
        <v>CUSTID 183</v>
      </c>
      <c r="D468" s="7" t="str">
        <f ca="1">CONCATENATE(D$6," ",SUMIF('CUST AND PROD REFS'!$C$7:$C$206,'DATA GENERATOR'!$C468,'CUST AND PROD REFS'!D$7:D$206))</f>
        <v>CUSTTYPE 2</v>
      </c>
      <c r="E468" s="7" t="str">
        <f ca="1">CONCATENATE(E$6," ",SUMIF('CUST AND PROD REFS'!$C$7:$C$206,'DATA GENERATOR'!$C468,'CUST AND PROD REFS'!E$7:E$206))</f>
        <v>CUSTIND 1</v>
      </c>
      <c r="F468" s="7" t="str">
        <f ca="1">CONCATENATE(F$6," ",SUMIF('CUST AND PROD REFS'!$C$7:$C$206,'DATA GENERATOR'!$C468,'CUST AND PROD REFS'!F$7:F$206))</f>
        <v>REGION 6</v>
      </c>
      <c r="G468" s="6" t="str">
        <f t="shared" ca="1" si="78"/>
        <v>SALESMAN 4</v>
      </c>
      <c r="H468" s="6" t="str">
        <f t="shared" ca="1" si="79"/>
        <v>PRODID 15</v>
      </c>
      <c r="I468" s="6" t="str">
        <f ca="1">CONCATENATE(I$6," ",SUMIF('CUST AND PROD REFS'!$H$7:$H$26,'DATA GENERATOR'!$H468,'CUST AND PROD REFS'!I$7:I$26))</f>
        <v>PRODTYPE 3</v>
      </c>
      <c r="J468" s="6" t="str">
        <f ca="1">CONCATENATE(J$6," ",SUMIF('CUST AND PROD REFS'!$H$7:$H$26,'DATA GENERATOR'!$H468,'CUST AND PROD REFS'!J$7:J$26))</f>
        <v>PRODMKT 3</v>
      </c>
      <c r="K468" s="6">
        <f ca="1">SUMIF('CUST AND PROD REFS'!$H$7:$H$26,'DATA GENERATOR'!$H468,'CUST AND PROD REFS'!K$7:K$26)</f>
        <v>1965</v>
      </c>
      <c r="L468" s="6">
        <f ca="1">SUMIF('CUST AND PROD REFS'!$H$7:$H$26,'DATA GENERATOR'!$H468,'CUST AND PROD REFS'!L$7:L$26)</f>
        <v>1257.5999999999999</v>
      </c>
      <c r="M468" s="7">
        <f t="shared" ca="1" si="80"/>
        <v>2</v>
      </c>
      <c r="N468" s="23">
        <f t="shared" ca="1" si="81"/>
        <v>1807.8000000000002</v>
      </c>
      <c r="O468" s="8">
        <f t="shared" ca="1" si="82"/>
        <v>3615.6000000000004</v>
      </c>
      <c r="P468" s="40" t="str">
        <f t="shared" ca="1" si="83"/>
        <v>SHIP REGION 2</v>
      </c>
    </row>
    <row r="469" spans="1:16" x14ac:dyDescent="0.35">
      <c r="A469" s="9">
        <f t="shared" si="84"/>
        <v>463</v>
      </c>
      <c r="B469" s="6">
        <f t="shared" si="84"/>
        <v>463</v>
      </c>
      <c r="C469" s="7" t="str">
        <f t="shared" ca="1" si="77"/>
        <v>CUSTID 60</v>
      </c>
      <c r="D469" s="7" t="str">
        <f ca="1">CONCATENATE(D$6," ",SUMIF('CUST AND PROD REFS'!$C$7:$C$206,'DATA GENERATOR'!$C469,'CUST AND PROD REFS'!D$7:D$206))</f>
        <v>CUSTTYPE 1</v>
      </c>
      <c r="E469" s="7" t="str">
        <f ca="1">CONCATENATE(E$6," ",SUMIF('CUST AND PROD REFS'!$C$7:$C$206,'DATA GENERATOR'!$C469,'CUST AND PROD REFS'!E$7:E$206))</f>
        <v>CUSTIND 1</v>
      </c>
      <c r="F469" s="7" t="str">
        <f ca="1">CONCATENATE(F$6," ",SUMIF('CUST AND PROD REFS'!$C$7:$C$206,'DATA GENERATOR'!$C469,'CUST AND PROD REFS'!F$7:F$206))</f>
        <v>REGION 8</v>
      </c>
      <c r="G469" s="6" t="str">
        <f t="shared" ca="1" si="78"/>
        <v>SALESMAN 1</v>
      </c>
      <c r="H469" s="6" t="str">
        <f t="shared" ca="1" si="79"/>
        <v>PRODID 2</v>
      </c>
      <c r="I469" s="6" t="str">
        <f ca="1">CONCATENATE(I$6," ",SUMIF('CUST AND PROD REFS'!$H$7:$H$26,'DATA GENERATOR'!$H469,'CUST AND PROD REFS'!I$7:I$26))</f>
        <v>PRODTYPE 4</v>
      </c>
      <c r="J469" s="6" t="str">
        <f ca="1">CONCATENATE(J$6," ",SUMIF('CUST AND PROD REFS'!$H$7:$H$26,'DATA GENERATOR'!$H469,'CUST AND PROD REFS'!J$7:J$26))</f>
        <v>PRODMKT 6</v>
      </c>
      <c r="K469" s="6">
        <f ca="1">SUMIF('CUST AND PROD REFS'!$H$7:$H$26,'DATA GENERATOR'!$H469,'CUST AND PROD REFS'!K$7:K$26)</f>
        <v>5283</v>
      </c>
      <c r="L469" s="6">
        <f ca="1">SUMIF('CUST AND PROD REFS'!$H$7:$H$26,'DATA GENERATOR'!$H469,'CUST AND PROD REFS'!L$7:L$26)</f>
        <v>3169.8</v>
      </c>
      <c r="M469" s="7">
        <f t="shared" ca="1" si="80"/>
        <v>6</v>
      </c>
      <c r="N469" s="23">
        <f t="shared" ca="1" si="81"/>
        <v>4913.1899999999996</v>
      </c>
      <c r="O469" s="8">
        <f t="shared" ca="1" si="82"/>
        <v>29479.14</v>
      </c>
      <c r="P469" s="40" t="str">
        <f t="shared" ca="1" si="83"/>
        <v>SHIP REGION 5</v>
      </c>
    </row>
    <row r="470" spans="1:16" x14ac:dyDescent="0.35">
      <c r="A470" s="9">
        <f t="shared" si="84"/>
        <v>464</v>
      </c>
      <c r="B470" s="6">
        <f t="shared" si="84"/>
        <v>464</v>
      </c>
      <c r="C470" s="7" t="str">
        <f t="shared" ca="1" si="77"/>
        <v>CUSTID 168</v>
      </c>
      <c r="D470" s="7" t="str">
        <f ca="1">CONCATENATE(D$6," ",SUMIF('CUST AND PROD REFS'!$C$7:$C$206,'DATA GENERATOR'!$C470,'CUST AND PROD REFS'!D$7:D$206))</f>
        <v>CUSTTYPE 5</v>
      </c>
      <c r="E470" s="7" t="str">
        <f ca="1">CONCATENATE(E$6," ",SUMIF('CUST AND PROD REFS'!$C$7:$C$206,'DATA GENERATOR'!$C470,'CUST AND PROD REFS'!E$7:E$206))</f>
        <v>CUSTIND 3</v>
      </c>
      <c r="F470" s="7" t="str">
        <f ca="1">CONCATENATE(F$6," ",SUMIF('CUST AND PROD REFS'!$C$7:$C$206,'DATA GENERATOR'!$C470,'CUST AND PROD REFS'!F$7:F$206))</f>
        <v>REGION 2</v>
      </c>
      <c r="G470" s="6" t="str">
        <f t="shared" ca="1" si="78"/>
        <v>SALESMAN 3</v>
      </c>
      <c r="H470" s="6" t="str">
        <f t="shared" ca="1" si="79"/>
        <v>PRODID 18</v>
      </c>
      <c r="I470" s="6" t="str">
        <f ca="1">CONCATENATE(I$6," ",SUMIF('CUST AND PROD REFS'!$H$7:$H$26,'DATA GENERATOR'!$H470,'CUST AND PROD REFS'!I$7:I$26))</f>
        <v>PRODTYPE 1</v>
      </c>
      <c r="J470" s="6" t="str">
        <f ca="1">CONCATENATE(J$6," ",SUMIF('CUST AND PROD REFS'!$H$7:$H$26,'DATA GENERATOR'!$H470,'CUST AND PROD REFS'!J$7:J$26))</f>
        <v>PRODMKT 2</v>
      </c>
      <c r="K470" s="6">
        <f ca="1">SUMIF('CUST AND PROD REFS'!$H$7:$H$26,'DATA GENERATOR'!$H470,'CUST AND PROD REFS'!K$7:K$26)</f>
        <v>5325</v>
      </c>
      <c r="L470" s="6">
        <f ca="1">SUMIF('CUST AND PROD REFS'!$H$7:$H$26,'DATA GENERATOR'!$H470,'CUST AND PROD REFS'!L$7:L$26)</f>
        <v>3408</v>
      </c>
      <c r="M470" s="7">
        <f t="shared" ca="1" si="80"/>
        <v>4</v>
      </c>
      <c r="N470" s="23">
        <f t="shared" ca="1" si="81"/>
        <v>4952.25</v>
      </c>
      <c r="O470" s="8">
        <f t="shared" ca="1" si="82"/>
        <v>19809</v>
      </c>
      <c r="P470" s="40" t="str">
        <f t="shared" ca="1" si="83"/>
        <v>SHIP REGION 1</v>
      </c>
    </row>
    <row r="471" spans="1:16" x14ac:dyDescent="0.35">
      <c r="A471" s="9">
        <f t="shared" si="84"/>
        <v>465</v>
      </c>
      <c r="B471" s="6">
        <f t="shared" si="84"/>
        <v>465</v>
      </c>
      <c r="C471" s="7" t="str">
        <f t="shared" ca="1" si="77"/>
        <v>CUSTID 83</v>
      </c>
      <c r="D471" s="7" t="str">
        <f ca="1">CONCATENATE(D$6," ",SUMIF('CUST AND PROD REFS'!$C$7:$C$206,'DATA GENERATOR'!$C471,'CUST AND PROD REFS'!D$7:D$206))</f>
        <v>CUSTTYPE 3</v>
      </c>
      <c r="E471" s="7" t="str">
        <f ca="1">CONCATENATE(E$6," ",SUMIF('CUST AND PROD REFS'!$C$7:$C$206,'DATA GENERATOR'!$C471,'CUST AND PROD REFS'!E$7:E$206))</f>
        <v>CUSTIND 5</v>
      </c>
      <c r="F471" s="7" t="str">
        <f ca="1">CONCATENATE(F$6," ",SUMIF('CUST AND PROD REFS'!$C$7:$C$206,'DATA GENERATOR'!$C471,'CUST AND PROD REFS'!F$7:F$206))</f>
        <v>REGION 8</v>
      </c>
      <c r="G471" s="6" t="str">
        <f t="shared" ca="1" si="78"/>
        <v>SALESMAN 2</v>
      </c>
      <c r="H471" s="6" t="str">
        <f t="shared" ca="1" si="79"/>
        <v>PRODID 5</v>
      </c>
      <c r="I471" s="6" t="str">
        <f ca="1">CONCATENATE(I$6," ",SUMIF('CUST AND PROD REFS'!$H$7:$H$26,'DATA GENERATOR'!$H471,'CUST AND PROD REFS'!I$7:I$26))</f>
        <v>PRODTYPE 3</v>
      </c>
      <c r="J471" s="6" t="str">
        <f ca="1">CONCATENATE(J$6," ",SUMIF('CUST AND PROD REFS'!$H$7:$H$26,'DATA GENERATOR'!$H471,'CUST AND PROD REFS'!J$7:J$26))</f>
        <v>PRODMKT 3</v>
      </c>
      <c r="K471" s="6">
        <f ca="1">SUMIF('CUST AND PROD REFS'!$H$7:$H$26,'DATA GENERATOR'!$H471,'CUST AND PROD REFS'!K$7:K$26)</f>
        <v>21215</v>
      </c>
      <c r="L471" s="6">
        <f ca="1">SUMIF('CUST AND PROD REFS'!$H$7:$H$26,'DATA GENERATOR'!$H471,'CUST AND PROD REFS'!L$7:L$26)</f>
        <v>14001.9</v>
      </c>
      <c r="M471" s="7">
        <f t="shared" ca="1" si="80"/>
        <v>6</v>
      </c>
      <c r="N471" s="23">
        <f t="shared" ca="1" si="81"/>
        <v>18032.75</v>
      </c>
      <c r="O471" s="8">
        <f t="shared" ca="1" si="82"/>
        <v>108196.5</v>
      </c>
      <c r="P471" s="40" t="str">
        <f t="shared" ca="1" si="83"/>
        <v>SHIP REGION 1</v>
      </c>
    </row>
    <row r="472" spans="1:16" x14ac:dyDescent="0.35">
      <c r="A472" s="9">
        <f t="shared" si="84"/>
        <v>466</v>
      </c>
      <c r="B472" s="6">
        <f t="shared" si="84"/>
        <v>466</v>
      </c>
      <c r="C472" s="7" t="str">
        <f t="shared" ca="1" si="77"/>
        <v>CUSTID 32</v>
      </c>
      <c r="D472" s="7" t="str">
        <f ca="1">CONCATENATE(D$6," ",SUMIF('CUST AND PROD REFS'!$C$7:$C$206,'DATA GENERATOR'!$C472,'CUST AND PROD REFS'!D$7:D$206))</f>
        <v>CUSTTYPE 4</v>
      </c>
      <c r="E472" s="7" t="str">
        <f ca="1">CONCATENATE(E$6," ",SUMIF('CUST AND PROD REFS'!$C$7:$C$206,'DATA GENERATOR'!$C472,'CUST AND PROD REFS'!E$7:E$206))</f>
        <v>CUSTIND 4</v>
      </c>
      <c r="F472" s="7" t="str">
        <f ca="1">CONCATENATE(F$6," ",SUMIF('CUST AND PROD REFS'!$C$7:$C$206,'DATA GENERATOR'!$C472,'CUST AND PROD REFS'!F$7:F$206))</f>
        <v>REGION 8</v>
      </c>
      <c r="G472" s="6" t="str">
        <f t="shared" ca="1" si="78"/>
        <v>SALESMAN 3</v>
      </c>
      <c r="H472" s="6" t="str">
        <f t="shared" ca="1" si="79"/>
        <v>PRODID 5</v>
      </c>
      <c r="I472" s="6" t="str">
        <f ca="1">CONCATENATE(I$6," ",SUMIF('CUST AND PROD REFS'!$H$7:$H$26,'DATA GENERATOR'!$H472,'CUST AND PROD REFS'!I$7:I$26))</f>
        <v>PRODTYPE 3</v>
      </c>
      <c r="J472" s="6" t="str">
        <f ca="1">CONCATENATE(J$6," ",SUMIF('CUST AND PROD REFS'!$H$7:$H$26,'DATA GENERATOR'!$H472,'CUST AND PROD REFS'!J$7:J$26))</f>
        <v>PRODMKT 3</v>
      </c>
      <c r="K472" s="6">
        <f ca="1">SUMIF('CUST AND PROD REFS'!$H$7:$H$26,'DATA GENERATOR'!$H472,'CUST AND PROD REFS'!K$7:K$26)</f>
        <v>21215</v>
      </c>
      <c r="L472" s="6">
        <f ca="1">SUMIF('CUST AND PROD REFS'!$H$7:$H$26,'DATA GENERATOR'!$H472,'CUST AND PROD REFS'!L$7:L$26)</f>
        <v>14001.9</v>
      </c>
      <c r="M472" s="7">
        <f t="shared" ca="1" si="80"/>
        <v>9</v>
      </c>
      <c r="N472" s="23">
        <f t="shared" ca="1" si="81"/>
        <v>20154.25</v>
      </c>
      <c r="O472" s="8">
        <f t="shared" ca="1" si="82"/>
        <v>181388.25</v>
      </c>
      <c r="P472" s="40" t="str">
        <f t="shared" ca="1" si="83"/>
        <v>SHIP REGION 2</v>
      </c>
    </row>
    <row r="473" spans="1:16" x14ac:dyDescent="0.35">
      <c r="A473" s="9">
        <f t="shared" ref="A473:B488" si="85">A472+1</f>
        <v>467</v>
      </c>
      <c r="B473" s="6">
        <f t="shared" si="85"/>
        <v>467</v>
      </c>
      <c r="C473" s="7" t="str">
        <f t="shared" ca="1" si="77"/>
        <v>CUSTID 198</v>
      </c>
      <c r="D473" s="7" t="str">
        <f ca="1">CONCATENATE(D$6," ",SUMIF('CUST AND PROD REFS'!$C$7:$C$206,'DATA GENERATOR'!$C473,'CUST AND PROD REFS'!D$7:D$206))</f>
        <v>CUSTTYPE 1</v>
      </c>
      <c r="E473" s="7" t="str">
        <f ca="1">CONCATENATE(E$6," ",SUMIF('CUST AND PROD REFS'!$C$7:$C$206,'DATA GENERATOR'!$C473,'CUST AND PROD REFS'!E$7:E$206))</f>
        <v>CUSTIND 5</v>
      </c>
      <c r="F473" s="7" t="str">
        <f ca="1">CONCATENATE(F$6," ",SUMIF('CUST AND PROD REFS'!$C$7:$C$206,'DATA GENERATOR'!$C473,'CUST AND PROD REFS'!F$7:F$206))</f>
        <v>REGION 4</v>
      </c>
      <c r="G473" s="6" t="str">
        <f t="shared" ca="1" si="78"/>
        <v>SALESMAN 4</v>
      </c>
      <c r="H473" s="6" t="str">
        <f t="shared" ca="1" si="79"/>
        <v>PRODID 8</v>
      </c>
      <c r="I473" s="6" t="str">
        <f ca="1">CONCATENATE(I$6," ",SUMIF('CUST AND PROD REFS'!$H$7:$H$26,'DATA GENERATOR'!$H473,'CUST AND PROD REFS'!I$7:I$26))</f>
        <v>PRODTYPE 1</v>
      </c>
      <c r="J473" s="6" t="str">
        <f ca="1">CONCATENATE(J$6," ",SUMIF('CUST AND PROD REFS'!$H$7:$H$26,'DATA GENERATOR'!$H473,'CUST AND PROD REFS'!J$7:J$26))</f>
        <v>PRODMKT 7</v>
      </c>
      <c r="K473" s="6">
        <f ca="1">SUMIF('CUST AND PROD REFS'!$H$7:$H$26,'DATA GENERATOR'!$H473,'CUST AND PROD REFS'!K$7:K$26)</f>
        <v>9424</v>
      </c>
      <c r="L473" s="6">
        <f ca="1">SUMIF('CUST AND PROD REFS'!$H$7:$H$26,'DATA GENERATOR'!$H473,'CUST AND PROD REFS'!L$7:L$26)</f>
        <v>6031.36</v>
      </c>
      <c r="M473" s="7">
        <f t="shared" ca="1" si="80"/>
        <v>9</v>
      </c>
      <c r="N473" s="23">
        <f t="shared" ca="1" si="81"/>
        <v>8293.1200000000008</v>
      </c>
      <c r="O473" s="8">
        <f t="shared" ca="1" si="82"/>
        <v>74638.080000000002</v>
      </c>
      <c r="P473" s="40" t="str">
        <f t="shared" ca="1" si="83"/>
        <v>SHIP REGION 7</v>
      </c>
    </row>
    <row r="474" spans="1:16" x14ac:dyDescent="0.35">
      <c r="A474" s="9">
        <f t="shared" si="85"/>
        <v>468</v>
      </c>
      <c r="B474" s="6">
        <f t="shared" si="85"/>
        <v>468</v>
      </c>
      <c r="C474" s="7" t="str">
        <f t="shared" ca="1" si="77"/>
        <v>CUSTID 28</v>
      </c>
      <c r="D474" s="7" t="str">
        <f ca="1">CONCATENATE(D$6," ",SUMIF('CUST AND PROD REFS'!$C$7:$C$206,'DATA GENERATOR'!$C474,'CUST AND PROD REFS'!D$7:D$206))</f>
        <v>CUSTTYPE 3</v>
      </c>
      <c r="E474" s="7" t="str">
        <f ca="1">CONCATENATE(E$6," ",SUMIF('CUST AND PROD REFS'!$C$7:$C$206,'DATA GENERATOR'!$C474,'CUST AND PROD REFS'!E$7:E$206))</f>
        <v>CUSTIND 1</v>
      </c>
      <c r="F474" s="7" t="str">
        <f ca="1">CONCATENATE(F$6," ",SUMIF('CUST AND PROD REFS'!$C$7:$C$206,'DATA GENERATOR'!$C474,'CUST AND PROD REFS'!F$7:F$206))</f>
        <v>REGION 2</v>
      </c>
      <c r="G474" s="6" t="str">
        <f t="shared" ca="1" si="78"/>
        <v>SALESMAN 4</v>
      </c>
      <c r="H474" s="6" t="str">
        <f t="shared" ca="1" si="79"/>
        <v>PRODID 7</v>
      </c>
      <c r="I474" s="6" t="str">
        <f ca="1">CONCATENATE(I$6," ",SUMIF('CUST AND PROD REFS'!$H$7:$H$26,'DATA GENERATOR'!$H474,'CUST AND PROD REFS'!I$7:I$26))</f>
        <v>PRODTYPE 4</v>
      </c>
      <c r="J474" s="6" t="str">
        <f ca="1">CONCATENATE(J$6," ",SUMIF('CUST AND PROD REFS'!$H$7:$H$26,'DATA GENERATOR'!$H474,'CUST AND PROD REFS'!J$7:J$26))</f>
        <v>PRODMKT 2</v>
      </c>
      <c r="K474" s="6">
        <f ca="1">SUMIF('CUST AND PROD REFS'!$H$7:$H$26,'DATA GENERATOR'!$H474,'CUST AND PROD REFS'!K$7:K$26)</f>
        <v>19973</v>
      </c>
      <c r="L474" s="6">
        <f ca="1">SUMIF('CUST AND PROD REFS'!$H$7:$H$26,'DATA GENERATOR'!$H474,'CUST AND PROD REFS'!L$7:L$26)</f>
        <v>10985.15</v>
      </c>
      <c r="M474" s="7">
        <f t="shared" ca="1" si="80"/>
        <v>3</v>
      </c>
      <c r="N474" s="23">
        <f t="shared" ca="1" si="81"/>
        <v>18974.349999999999</v>
      </c>
      <c r="O474" s="8">
        <f t="shared" ca="1" si="82"/>
        <v>56923.049999999996</v>
      </c>
      <c r="P474" s="40" t="str">
        <f t="shared" ca="1" si="83"/>
        <v>SHIP REGION 1</v>
      </c>
    </row>
    <row r="475" spans="1:16" x14ac:dyDescent="0.35">
      <c r="A475" s="9">
        <f t="shared" si="85"/>
        <v>469</v>
      </c>
      <c r="B475" s="6">
        <f t="shared" si="85"/>
        <v>469</v>
      </c>
      <c r="C475" s="7" t="str">
        <f t="shared" ca="1" si="77"/>
        <v>CUSTID 24</v>
      </c>
      <c r="D475" s="7" t="str">
        <f ca="1">CONCATENATE(D$6," ",SUMIF('CUST AND PROD REFS'!$C$7:$C$206,'DATA GENERATOR'!$C475,'CUST AND PROD REFS'!D$7:D$206))</f>
        <v>CUSTTYPE 2</v>
      </c>
      <c r="E475" s="7" t="str">
        <f ca="1">CONCATENATE(E$6," ",SUMIF('CUST AND PROD REFS'!$C$7:$C$206,'DATA GENERATOR'!$C475,'CUST AND PROD REFS'!E$7:E$206))</f>
        <v>CUSTIND 5</v>
      </c>
      <c r="F475" s="7" t="str">
        <f ca="1">CONCATENATE(F$6," ",SUMIF('CUST AND PROD REFS'!$C$7:$C$206,'DATA GENERATOR'!$C475,'CUST AND PROD REFS'!F$7:F$206))</f>
        <v>REGION 8</v>
      </c>
      <c r="G475" s="6" t="str">
        <f t="shared" ca="1" si="78"/>
        <v>SALESMAN 3</v>
      </c>
      <c r="H475" s="6" t="str">
        <f t="shared" ca="1" si="79"/>
        <v>PRODID 18</v>
      </c>
      <c r="I475" s="6" t="str">
        <f ca="1">CONCATENATE(I$6," ",SUMIF('CUST AND PROD REFS'!$H$7:$H$26,'DATA GENERATOR'!$H475,'CUST AND PROD REFS'!I$7:I$26))</f>
        <v>PRODTYPE 1</v>
      </c>
      <c r="J475" s="6" t="str">
        <f ca="1">CONCATENATE(J$6," ",SUMIF('CUST AND PROD REFS'!$H$7:$H$26,'DATA GENERATOR'!$H475,'CUST AND PROD REFS'!J$7:J$26))</f>
        <v>PRODMKT 2</v>
      </c>
      <c r="K475" s="6">
        <f ca="1">SUMIF('CUST AND PROD REFS'!$H$7:$H$26,'DATA GENERATOR'!$H475,'CUST AND PROD REFS'!K$7:K$26)</f>
        <v>5325</v>
      </c>
      <c r="L475" s="6">
        <f ca="1">SUMIF('CUST AND PROD REFS'!$H$7:$H$26,'DATA GENERATOR'!$H475,'CUST AND PROD REFS'!L$7:L$26)</f>
        <v>3408</v>
      </c>
      <c r="M475" s="7">
        <f t="shared" ca="1" si="80"/>
        <v>2</v>
      </c>
      <c r="N475" s="23">
        <f t="shared" ca="1" si="81"/>
        <v>4952.25</v>
      </c>
      <c r="O475" s="8">
        <f t="shared" ca="1" si="82"/>
        <v>9904.5</v>
      </c>
      <c r="P475" s="40" t="str">
        <f t="shared" ca="1" si="83"/>
        <v>SHIP REGION 7</v>
      </c>
    </row>
    <row r="476" spans="1:16" x14ac:dyDescent="0.35">
      <c r="A476" s="9">
        <f t="shared" si="85"/>
        <v>470</v>
      </c>
      <c r="B476" s="6">
        <f t="shared" si="85"/>
        <v>470</v>
      </c>
      <c r="C476" s="7" t="str">
        <f t="shared" ca="1" si="77"/>
        <v>CUSTID 29</v>
      </c>
      <c r="D476" s="7" t="str">
        <f ca="1">CONCATENATE(D$6," ",SUMIF('CUST AND PROD REFS'!$C$7:$C$206,'DATA GENERATOR'!$C476,'CUST AND PROD REFS'!D$7:D$206))</f>
        <v>CUSTTYPE 4</v>
      </c>
      <c r="E476" s="7" t="str">
        <f ca="1">CONCATENATE(E$6," ",SUMIF('CUST AND PROD REFS'!$C$7:$C$206,'DATA GENERATOR'!$C476,'CUST AND PROD REFS'!E$7:E$206))</f>
        <v>CUSTIND 4</v>
      </c>
      <c r="F476" s="7" t="str">
        <f ca="1">CONCATENATE(F$6," ",SUMIF('CUST AND PROD REFS'!$C$7:$C$206,'DATA GENERATOR'!$C476,'CUST AND PROD REFS'!F$7:F$206))</f>
        <v>REGION 5</v>
      </c>
      <c r="G476" s="6" t="str">
        <f t="shared" ca="1" si="78"/>
        <v>SALESMAN 1</v>
      </c>
      <c r="H476" s="6" t="str">
        <f t="shared" ca="1" si="79"/>
        <v>PRODID 7</v>
      </c>
      <c r="I476" s="6" t="str">
        <f ca="1">CONCATENATE(I$6," ",SUMIF('CUST AND PROD REFS'!$H$7:$H$26,'DATA GENERATOR'!$H476,'CUST AND PROD REFS'!I$7:I$26))</f>
        <v>PRODTYPE 4</v>
      </c>
      <c r="J476" s="6" t="str">
        <f ca="1">CONCATENATE(J$6," ",SUMIF('CUST AND PROD REFS'!$H$7:$H$26,'DATA GENERATOR'!$H476,'CUST AND PROD REFS'!J$7:J$26))</f>
        <v>PRODMKT 2</v>
      </c>
      <c r="K476" s="6">
        <f ca="1">SUMIF('CUST AND PROD REFS'!$H$7:$H$26,'DATA GENERATOR'!$H476,'CUST AND PROD REFS'!K$7:K$26)</f>
        <v>19973</v>
      </c>
      <c r="L476" s="6">
        <f ca="1">SUMIF('CUST AND PROD REFS'!$H$7:$H$26,'DATA GENERATOR'!$H476,'CUST AND PROD REFS'!L$7:L$26)</f>
        <v>10985.15</v>
      </c>
      <c r="M476" s="7">
        <f t="shared" ca="1" si="80"/>
        <v>3</v>
      </c>
      <c r="N476" s="23">
        <f t="shared" ca="1" si="81"/>
        <v>17176.78</v>
      </c>
      <c r="O476" s="8">
        <f t="shared" ca="1" si="82"/>
        <v>51530.34</v>
      </c>
      <c r="P476" s="40" t="str">
        <f t="shared" ca="1" si="83"/>
        <v>SHIP REGION 5</v>
      </c>
    </row>
    <row r="477" spans="1:16" x14ac:dyDescent="0.35">
      <c r="A477" s="9">
        <f t="shared" si="85"/>
        <v>471</v>
      </c>
      <c r="B477" s="6">
        <f t="shared" si="85"/>
        <v>471</v>
      </c>
      <c r="C477" s="7" t="str">
        <f t="shared" ca="1" si="77"/>
        <v>CUSTID 128</v>
      </c>
      <c r="D477" s="7" t="str">
        <f ca="1">CONCATENATE(D$6," ",SUMIF('CUST AND PROD REFS'!$C$7:$C$206,'DATA GENERATOR'!$C477,'CUST AND PROD REFS'!D$7:D$206))</f>
        <v>CUSTTYPE 5</v>
      </c>
      <c r="E477" s="7" t="str">
        <f ca="1">CONCATENATE(E$6," ",SUMIF('CUST AND PROD REFS'!$C$7:$C$206,'DATA GENERATOR'!$C477,'CUST AND PROD REFS'!E$7:E$206))</f>
        <v>CUSTIND 2</v>
      </c>
      <c r="F477" s="7" t="str">
        <f ca="1">CONCATENATE(F$6," ",SUMIF('CUST AND PROD REFS'!$C$7:$C$206,'DATA GENERATOR'!$C477,'CUST AND PROD REFS'!F$7:F$206))</f>
        <v>REGION 1</v>
      </c>
      <c r="G477" s="6" t="str">
        <f t="shared" ca="1" si="78"/>
        <v>SALESMAN 2</v>
      </c>
      <c r="H477" s="6" t="str">
        <f t="shared" ca="1" si="79"/>
        <v>PRODID 4</v>
      </c>
      <c r="I477" s="6" t="str">
        <f ca="1">CONCATENATE(I$6," ",SUMIF('CUST AND PROD REFS'!$H$7:$H$26,'DATA GENERATOR'!$H477,'CUST AND PROD REFS'!I$7:I$26))</f>
        <v>PRODTYPE 2</v>
      </c>
      <c r="J477" s="6" t="str">
        <f ca="1">CONCATENATE(J$6," ",SUMIF('CUST AND PROD REFS'!$H$7:$H$26,'DATA GENERATOR'!$H477,'CUST AND PROD REFS'!J$7:J$26))</f>
        <v>PRODMKT 4</v>
      </c>
      <c r="K477" s="6">
        <f ca="1">SUMIF('CUST AND PROD REFS'!$H$7:$H$26,'DATA GENERATOR'!$H477,'CUST AND PROD REFS'!K$7:K$26)</f>
        <v>6175</v>
      </c>
      <c r="L477" s="6">
        <f ca="1">SUMIF('CUST AND PROD REFS'!$H$7:$H$26,'DATA GENERATOR'!$H477,'CUST AND PROD REFS'!L$7:L$26)</f>
        <v>3828.5</v>
      </c>
      <c r="M477" s="7">
        <f t="shared" ca="1" si="80"/>
        <v>2</v>
      </c>
      <c r="N477" s="23">
        <f t="shared" ca="1" si="81"/>
        <v>5681</v>
      </c>
      <c r="O477" s="8">
        <f t="shared" ca="1" si="82"/>
        <v>11362</v>
      </c>
      <c r="P477" s="40" t="str">
        <f t="shared" ca="1" si="83"/>
        <v>SHIP REGION 5</v>
      </c>
    </row>
    <row r="478" spans="1:16" x14ac:dyDescent="0.35">
      <c r="A478" s="9">
        <f t="shared" si="85"/>
        <v>472</v>
      </c>
      <c r="B478" s="6">
        <f t="shared" si="85"/>
        <v>472</v>
      </c>
      <c r="C478" s="7" t="str">
        <f t="shared" ca="1" si="77"/>
        <v>CUSTID 182</v>
      </c>
      <c r="D478" s="7" t="str">
        <f ca="1">CONCATENATE(D$6," ",SUMIF('CUST AND PROD REFS'!$C$7:$C$206,'DATA GENERATOR'!$C478,'CUST AND PROD REFS'!D$7:D$206))</f>
        <v>CUSTTYPE 3</v>
      </c>
      <c r="E478" s="7" t="str">
        <f ca="1">CONCATENATE(E$6," ",SUMIF('CUST AND PROD REFS'!$C$7:$C$206,'DATA GENERATOR'!$C478,'CUST AND PROD REFS'!E$7:E$206))</f>
        <v>CUSTIND 3</v>
      </c>
      <c r="F478" s="7" t="str">
        <f ca="1">CONCATENATE(F$6," ",SUMIF('CUST AND PROD REFS'!$C$7:$C$206,'DATA GENERATOR'!$C478,'CUST AND PROD REFS'!F$7:F$206))</f>
        <v>REGION 2</v>
      </c>
      <c r="G478" s="6" t="str">
        <f t="shared" ca="1" si="78"/>
        <v>SALESMAN 4</v>
      </c>
      <c r="H478" s="6" t="str">
        <f t="shared" ca="1" si="79"/>
        <v>PRODID 5</v>
      </c>
      <c r="I478" s="6" t="str">
        <f ca="1">CONCATENATE(I$6," ",SUMIF('CUST AND PROD REFS'!$H$7:$H$26,'DATA GENERATOR'!$H478,'CUST AND PROD REFS'!I$7:I$26))</f>
        <v>PRODTYPE 3</v>
      </c>
      <c r="J478" s="6" t="str">
        <f ca="1">CONCATENATE(J$6," ",SUMIF('CUST AND PROD REFS'!$H$7:$H$26,'DATA GENERATOR'!$H478,'CUST AND PROD REFS'!J$7:J$26))</f>
        <v>PRODMKT 3</v>
      </c>
      <c r="K478" s="6">
        <f ca="1">SUMIF('CUST AND PROD REFS'!$H$7:$H$26,'DATA GENERATOR'!$H478,'CUST AND PROD REFS'!K$7:K$26)</f>
        <v>21215</v>
      </c>
      <c r="L478" s="6">
        <f ca="1">SUMIF('CUST AND PROD REFS'!$H$7:$H$26,'DATA GENERATOR'!$H478,'CUST AND PROD REFS'!L$7:L$26)</f>
        <v>14001.9</v>
      </c>
      <c r="M478" s="7">
        <f t="shared" ca="1" si="80"/>
        <v>3</v>
      </c>
      <c r="N478" s="23">
        <f t="shared" ca="1" si="81"/>
        <v>19517.8</v>
      </c>
      <c r="O478" s="8">
        <f t="shared" ca="1" si="82"/>
        <v>58553.399999999994</v>
      </c>
      <c r="P478" s="40" t="str">
        <f t="shared" ca="1" si="83"/>
        <v>SHIP REGION 2</v>
      </c>
    </row>
    <row r="479" spans="1:16" x14ac:dyDescent="0.35">
      <c r="A479" s="9">
        <f t="shared" si="85"/>
        <v>473</v>
      </c>
      <c r="B479" s="6">
        <f t="shared" si="85"/>
        <v>473</v>
      </c>
      <c r="C479" s="7" t="str">
        <f t="shared" ca="1" si="77"/>
        <v>CUSTID 30</v>
      </c>
      <c r="D479" s="7" t="str">
        <f ca="1">CONCATENATE(D$6," ",SUMIF('CUST AND PROD REFS'!$C$7:$C$206,'DATA GENERATOR'!$C479,'CUST AND PROD REFS'!D$7:D$206))</f>
        <v>CUSTTYPE 5</v>
      </c>
      <c r="E479" s="7" t="str">
        <f ca="1">CONCATENATE(E$6," ",SUMIF('CUST AND PROD REFS'!$C$7:$C$206,'DATA GENERATOR'!$C479,'CUST AND PROD REFS'!E$7:E$206))</f>
        <v>CUSTIND 2</v>
      </c>
      <c r="F479" s="7" t="str">
        <f ca="1">CONCATENATE(F$6," ",SUMIF('CUST AND PROD REFS'!$C$7:$C$206,'DATA GENERATOR'!$C479,'CUST AND PROD REFS'!F$7:F$206))</f>
        <v>REGION 7</v>
      </c>
      <c r="G479" s="6" t="str">
        <f t="shared" ca="1" si="78"/>
        <v>SALESMAN 3</v>
      </c>
      <c r="H479" s="6" t="str">
        <f t="shared" ca="1" si="79"/>
        <v>PRODID 3</v>
      </c>
      <c r="I479" s="6" t="str">
        <f ca="1">CONCATENATE(I$6," ",SUMIF('CUST AND PROD REFS'!$H$7:$H$26,'DATA GENERATOR'!$H479,'CUST AND PROD REFS'!I$7:I$26))</f>
        <v>PRODTYPE 3</v>
      </c>
      <c r="J479" s="6" t="str">
        <f ca="1">CONCATENATE(J$6," ",SUMIF('CUST AND PROD REFS'!$H$7:$H$26,'DATA GENERATOR'!$H479,'CUST AND PROD REFS'!J$7:J$26))</f>
        <v>PRODMKT 6</v>
      </c>
      <c r="K479" s="6">
        <f ca="1">SUMIF('CUST AND PROD REFS'!$H$7:$H$26,'DATA GENERATOR'!$H479,'CUST AND PROD REFS'!K$7:K$26)</f>
        <v>18632</v>
      </c>
      <c r="L479" s="6">
        <f ca="1">SUMIF('CUST AND PROD REFS'!$H$7:$H$26,'DATA GENERATOR'!$H479,'CUST AND PROD REFS'!L$7:L$26)</f>
        <v>12110.8</v>
      </c>
      <c r="M479" s="7">
        <f t="shared" ca="1" si="80"/>
        <v>3</v>
      </c>
      <c r="N479" s="23">
        <f t="shared" ca="1" si="81"/>
        <v>16768.8</v>
      </c>
      <c r="O479" s="8">
        <f t="shared" ca="1" si="82"/>
        <v>50306.399999999994</v>
      </c>
      <c r="P479" s="40" t="str">
        <f t="shared" ca="1" si="83"/>
        <v>SHIP REGION 2</v>
      </c>
    </row>
    <row r="480" spans="1:16" x14ac:dyDescent="0.35">
      <c r="A480" s="9">
        <f t="shared" si="85"/>
        <v>474</v>
      </c>
      <c r="B480" s="6">
        <f t="shared" si="85"/>
        <v>474</v>
      </c>
      <c r="C480" s="7" t="str">
        <f t="shared" ca="1" si="77"/>
        <v>CUSTID 149</v>
      </c>
      <c r="D480" s="7" t="str">
        <f ca="1">CONCATENATE(D$6," ",SUMIF('CUST AND PROD REFS'!$C$7:$C$206,'DATA GENERATOR'!$C480,'CUST AND PROD REFS'!D$7:D$206))</f>
        <v>CUSTTYPE 2</v>
      </c>
      <c r="E480" s="7" t="str">
        <f ca="1">CONCATENATE(E$6," ",SUMIF('CUST AND PROD REFS'!$C$7:$C$206,'DATA GENERATOR'!$C480,'CUST AND PROD REFS'!E$7:E$206))</f>
        <v>CUSTIND 3</v>
      </c>
      <c r="F480" s="7" t="str">
        <f ca="1">CONCATENATE(F$6," ",SUMIF('CUST AND PROD REFS'!$C$7:$C$206,'DATA GENERATOR'!$C480,'CUST AND PROD REFS'!F$7:F$206))</f>
        <v>REGION 8</v>
      </c>
      <c r="G480" s="6" t="str">
        <f t="shared" ca="1" si="78"/>
        <v>SALESMAN 2</v>
      </c>
      <c r="H480" s="6" t="str">
        <f t="shared" ca="1" si="79"/>
        <v>PRODID 3</v>
      </c>
      <c r="I480" s="6" t="str">
        <f ca="1">CONCATENATE(I$6," ",SUMIF('CUST AND PROD REFS'!$H$7:$H$26,'DATA GENERATOR'!$H480,'CUST AND PROD REFS'!I$7:I$26))</f>
        <v>PRODTYPE 3</v>
      </c>
      <c r="J480" s="6" t="str">
        <f ca="1">CONCATENATE(J$6," ",SUMIF('CUST AND PROD REFS'!$H$7:$H$26,'DATA GENERATOR'!$H480,'CUST AND PROD REFS'!J$7:J$26))</f>
        <v>PRODMKT 6</v>
      </c>
      <c r="K480" s="6">
        <f ca="1">SUMIF('CUST AND PROD REFS'!$H$7:$H$26,'DATA GENERATOR'!$H480,'CUST AND PROD REFS'!K$7:K$26)</f>
        <v>18632</v>
      </c>
      <c r="L480" s="6">
        <f ca="1">SUMIF('CUST AND PROD REFS'!$H$7:$H$26,'DATA GENERATOR'!$H480,'CUST AND PROD REFS'!L$7:L$26)</f>
        <v>12110.8</v>
      </c>
      <c r="M480" s="7">
        <f t="shared" ca="1" si="80"/>
        <v>1</v>
      </c>
      <c r="N480" s="23">
        <f t="shared" ca="1" si="81"/>
        <v>16955.12</v>
      </c>
      <c r="O480" s="8">
        <f t="shared" ca="1" si="82"/>
        <v>16955.12</v>
      </c>
      <c r="P480" s="40" t="str">
        <f t="shared" ca="1" si="83"/>
        <v>SHIP REGION 2</v>
      </c>
    </row>
    <row r="481" spans="1:16" x14ac:dyDescent="0.35">
      <c r="A481" s="9">
        <f t="shared" si="85"/>
        <v>475</v>
      </c>
      <c r="B481" s="6">
        <f t="shared" si="85"/>
        <v>475</v>
      </c>
      <c r="C481" s="7" t="str">
        <f t="shared" ca="1" si="77"/>
        <v>CUSTID 87</v>
      </c>
      <c r="D481" s="7" t="str">
        <f ca="1">CONCATENATE(D$6," ",SUMIF('CUST AND PROD REFS'!$C$7:$C$206,'DATA GENERATOR'!$C481,'CUST AND PROD REFS'!D$7:D$206))</f>
        <v>CUSTTYPE 1</v>
      </c>
      <c r="E481" s="7" t="str">
        <f ca="1">CONCATENATE(E$6," ",SUMIF('CUST AND PROD REFS'!$C$7:$C$206,'DATA GENERATOR'!$C481,'CUST AND PROD REFS'!E$7:E$206))</f>
        <v>CUSTIND 2</v>
      </c>
      <c r="F481" s="7" t="str">
        <f ca="1">CONCATENATE(F$6," ",SUMIF('CUST AND PROD REFS'!$C$7:$C$206,'DATA GENERATOR'!$C481,'CUST AND PROD REFS'!F$7:F$206))</f>
        <v>REGION 3</v>
      </c>
      <c r="G481" s="6" t="str">
        <f t="shared" ca="1" si="78"/>
        <v>SALESMAN 4</v>
      </c>
      <c r="H481" s="6" t="str">
        <f t="shared" ca="1" si="79"/>
        <v>PRODID 6</v>
      </c>
      <c r="I481" s="6" t="str">
        <f ca="1">CONCATENATE(I$6," ",SUMIF('CUST AND PROD REFS'!$H$7:$H$26,'DATA GENERATOR'!$H481,'CUST AND PROD REFS'!I$7:I$26))</f>
        <v>PRODTYPE 1</v>
      </c>
      <c r="J481" s="6" t="str">
        <f ca="1">CONCATENATE(J$6," ",SUMIF('CUST AND PROD REFS'!$H$7:$H$26,'DATA GENERATOR'!$H481,'CUST AND PROD REFS'!J$7:J$26))</f>
        <v>PRODMKT 3</v>
      </c>
      <c r="K481" s="6">
        <f ca="1">SUMIF('CUST AND PROD REFS'!$H$7:$H$26,'DATA GENERATOR'!$H481,'CUST AND PROD REFS'!K$7:K$26)</f>
        <v>13657</v>
      </c>
      <c r="L481" s="6">
        <f ca="1">SUMIF('CUST AND PROD REFS'!$H$7:$H$26,'DATA GENERATOR'!$H481,'CUST AND PROD REFS'!L$7:L$26)</f>
        <v>9150.19</v>
      </c>
      <c r="M481" s="7">
        <f t="shared" ca="1" si="80"/>
        <v>9</v>
      </c>
      <c r="N481" s="23">
        <f t="shared" ca="1" si="81"/>
        <v>13520.43</v>
      </c>
      <c r="O481" s="8">
        <f t="shared" ca="1" si="82"/>
        <v>121683.87</v>
      </c>
      <c r="P481" s="40" t="str">
        <f t="shared" ca="1" si="83"/>
        <v>SHIP REGION 1</v>
      </c>
    </row>
    <row r="482" spans="1:16" x14ac:dyDescent="0.35">
      <c r="A482" s="9">
        <f t="shared" si="85"/>
        <v>476</v>
      </c>
      <c r="B482" s="6">
        <f t="shared" si="85"/>
        <v>476</v>
      </c>
      <c r="C482" s="7" t="str">
        <f t="shared" ca="1" si="77"/>
        <v>CUSTID 168</v>
      </c>
      <c r="D482" s="7" t="str">
        <f ca="1">CONCATENATE(D$6," ",SUMIF('CUST AND PROD REFS'!$C$7:$C$206,'DATA GENERATOR'!$C482,'CUST AND PROD REFS'!D$7:D$206))</f>
        <v>CUSTTYPE 5</v>
      </c>
      <c r="E482" s="7" t="str">
        <f ca="1">CONCATENATE(E$6," ",SUMIF('CUST AND PROD REFS'!$C$7:$C$206,'DATA GENERATOR'!$C482,'CUST AND PROD REFS'!E$7:E$206))</f>
        <v>CUSTIND 3</v>
      </c>
      <c r="F482" s="7" t="str">
        <f ca="1">CONCATENATE(F$6," ",SUMIF('CUST AND PROD REFS'!$C$7:$C$206,'DATA GENERATOR'!$C482,'CUST AND PROD REFS'!F$7:F$206))</f>
        <v>REGION 2</v>
      </c>
      <c r="G482" s="6" t="str">
        <f t="shared" ca="1" si="78"/>
        <v>SALESMAN 1</v>
      </c>
      <c r="H482" s="6" t="str">
        <f t="shared" ca="1" si="79"/>
        <v>PRODID 8</v>
      </c>
      <c r="I482" s="6" t="str">
        <f ca="1">CONCATENATE(I$6," ",SUMIF('CUST AND PROD REFS'!$H$7:$H$26,'DATA GENERATOR'!$H482,'CUST AND PROD REFS'!I$7:I$26))</f>
        <v>PRODTYPE 1</v>
      </c>
      <c r="J482" s="6" t="str">
        <f ca="1">CONCATENATE(J$6," ",SUMIF('CUST AND PROD REFS'!$H$7:$H$26,'DATA GENERATOR'!$H482,'CUST AND PROD REFS'!J$7:J$26))</f>
        <v>PRODMKT 7</v>
      </c>
      <c r="K482" s="6">
        <f ca="1">SUMIF('CUST AND PROD REFS'!$H$7:$H$26,'DATA GENERATOR'!$H482,'CUST AND PROD REFS'!K$7:K$26)</f>
        <v>9424</v>
      </c>
      <c r="L482" s="6">
        <f ca="1">SUMIF('CUST AND PROD REFS'!$H$7:$H$26,'DATA GENERATOR'!$H482,'CUST AND PROD REFS'!L$7:L$26)</f>
        <v>6031.36</v>
      </c>
      <c r="M482" s="7">
        <f t="shared" ca="1" si="80"/>
        <v>3</v>
      </c>
      <c r="N482" s="23">
        <f t="shared" ca="1" si="81"/>
        <v>9329.76</v>
      </c>
      <c r="O482" s="8">
        <f t="shared" ca="1" si="82"/>
        <v>27989.279999999999</v>
      </c>
      <c r="P482" s="40" t="str">
        <f t="shared" ca="1" si="83"/>
        <v>SHIP REGION 3</v>
      </c>
    </row>
    <row r="483" spans="1:16" x14ac:dyDescent="0.35">
      <c r="A483" s="9">
        <f t="shared" si="85"/>
        <v>477</v>
      </c>
      <c r="B483" s="6">
        <f t="shared" si="85"/>
        <v>477</v>
      </c>
      <c r="C483" s="7" t="str">
        <f t="shared" ca="1" si="77"/>
        <v>CUSTID 79</v>
      </c>
      <c r="D483" s="7" t="str">
        <f ca="1">CONCATENATE(D$6," ",SUMIF('CUST AND PROD REFS'!$C$7:$C$206,'DATA GENERATOR'!$C483,'CUST AND PROD REFS'!D$7:D$206))</f>
        <v>CUSTTYPE 4</v>
      </c>
      <c r="E483" s="7" t="str">
        <f ca="1">CONCATENATE(E$6," ",SUMIF('CUST AND PROD REFS'!$C$7:$C$206,'DATA GENERATOR'!$C483,'CUST AND PROD REFS'!E$7:E$206))</f>
        <v>CUSTIND 5</v>
      </c>
      <c r="F483" s="7" t="str">
        <f ca="1">CONCATENATE(F$6," ",SUMIF('CUST AND PROD REFS'!$C$7:$C$206,'DATA GENERATOR'!$C483,'CUST AND PROD REFS'!F$7:F$206))</f>
        <v>REGION 2</v>
      </c>
      <c r="G483" s="6" t="str">
        <f t="shared" ca="1" si="78"/>
        <v>SALESMAN 1</v>
      </c>
      <c r="H483" s="6" t="str">
        <f t="shared" ca="1" si="79"/>
        <v>PRODID 9</v>
      </c>
      <c r="I483" s="6" t="str">
        <f ca="1">CONCATENATE(I$6," ",SUMIF('CUST AND PROD REFS'!$H$7:$H$26,'DATA GENERATOR'!$H483,'CUST AND PROD REFS'!I$7:I$26))</f>
        <v>PRODTYPE 2</v>
      </c>
      <c r="J483" s="6" t="str">
        <f ca="1">CONCATENATE(J$6," ",SUMIF('CUST AND PROD REFS'!$H$7:$H$26,'DATA GENERATOR'!$H483,'CUST AND PROD REFS'!J$7:J$26))</f>
        <v>PRODMKT 2</v>
      </c>
      <c r="K483" s="6">
        <f ca="1">SUMIF('CUST AND PROD REFS'!$H$7:$H$26,'DATA GENERATOR'!$H483,'CUST AND PROD REFS'!K$7:K$26)</f>
        <v>15689</v>
      </c>
      <c r="L483" s="6">
        <f ca="1">SUMIF('CUST AND PROD REFS'!$H$7:$H$26,'DATA GENERATOR'!$H483,'CUST AND PROD REFS'!L$7:L$26)</f>
        <v>10668.52</v>
      </c>
      <c r="M483" s="7">
        <f t="shared" ca="1" si="80"/>
        <v>4</v>
      </c>
      <c r="N483" s="23">
        <f t="shared" ca="1" si="81"/>
        <v>14747.66</v>
      </c>
      <c r="O483" s="8">
        <f t="shared" ca="1" si="82"/>
        <v>58990.64</v>
      </c>
      <c r="P483" s="40" t="str">
        <f t="shared" ca="1" si="83"/>
        <v>SHIP REGION 1</v>
      </c>
    </row>
    <row r="484" spans="1:16" x14ac:dyDescent="0.35">
      <c r="A484" s="9">
        <f t="shared" si="85"/>
        <v>478</v>
      </c>
      <c r="B484" s="6">
        <f t="shared" si="85"/>
        <v>478</v>
      </c>
      <c r="C484" s="7" t="str">
        <f t="shared" ca="1" si="77"/>
        <v>CUSTID 71</v>
      </c>
      <c r="D484" s="7" t="str">
        <f ca="1">CONCATENATE(D$6," ",SUMIF('CUST AND PROD REFS'!$C$7:$C$206,'DATA GENERATOR'!$C484,'CUST AND PROD REFS'!D$7:D$206))</f>
        <v>CUSTTYPE 2</v>
      </c>
      <c r="E484" s="7" t="str">
        <f ca="1">CONCATENATE(E$6," ",SUMIF('CUST AND PROD REFS'!$C$7:$C$206,'DATA GENERATOR'!$C484,'CUST AND PROD REFS'!E$7:E$206))</f>
        <v>CUSTIND 2</v>
      </c>
      <c r="F484" s="7" t="str">
        <f ca="1">CONCATENATE(F$6," ",SUMIF('CUST AND PROD REFS'!$C$7:$C$206,'DATA GENERATOR'!$C484,'CUST AND PROD REFS'!F$7:F$206))</f>
        <v>REGION 2</v>
      </c>
      <c r="G484" s="6" t="str">
        <f t="shared" ca="1" si="78"/>
        <v>SALESMAN 2</v>
      </c>
      <c r="H484" s="6" t="str">
        <f t="shared" ca="1" si="79"/>
        <v>PRODID 11</v>
      </c>
      <c r="I484" s="6" t="str">
        <f ca="1">CONCATENATE(I$6," ",SUMIF('CUST AND PROD REFS'!$H$7:$H$26,'DATA GENERATOR'!$H484,'CUST AND PROD REFS'!I$7:I$26))</f>
        <v>PRODTYPE 1</v>
      </c>
      <c r="J484" s="6" t="str">
        <f ca="1">CONCATENATE(J$6," ",SUMIF('CUST AND PROD REFS'!$H$7:$H$26,'DATA GENERATOR'!$H484,'CUST AND PROD REFS'!J$7:J$26))</f>
        <v>PRODMKT 5</v>
      </c>
      <c r="K484" s="6">
        <f ca="1">SUMIF('CUST AND PROD REFS'!$H$7:$H$26,'DATA GENERATOR'!$H484,'CUST AND PROD REFS'!K$7:K$26)</f>
        <v>10318</v>
      </c>
      <c r="L484" s="6">
        <f ca="1">SUMIF('CUST AND PROD REFS'!$H$7:$H$26,'DATA GENERATOR'!$H484,'CUST AND PROD REFS'!L$7:L$26)</f>
        <v>6913.06</v>
      </c>
      <c r="M484" s="7">
        <f t="shared" ca="1" si="80"/>
        <v>9</v>
      </c>
      <c r="N484" s="23">
        <f t="shared" ca="1" si="81"/>
        <v>10111.64</v>
      </c>
      <c r="O484" s="8">
        <f t="shared" ca="1" si="82"/>
        <v>91004.76</v>
      </c>
      <c r="P484" s="40" t="str">
        <f t="shared" ca="1" si="83"/>
        <v>SHIP REGION 5</v>
      </c>
    </row>
    <row r="485" spans="1:16" x14ac:dyDescent="0.35">
      <c r="A485" s="9">
        <f t="shared" si="85"/>
        <v>479</v>
      </c>
      <c r="B485" s="6">
        <f t="shared" si="85"/>
        <v>479</v>
      </c>
      <c r="C485" s="7" t="str">
        <f t="shared" ca="1" si="77"/>
        <v>CUSTID 147</v>
      </c>
      <c r="D485" s="7" t="str">
        <f ca="1">CONCATENATE(D$6," ",SUMIF('CUST AND PROD REFS'!$C$7:$C$206,'DATA GENERATOR'!$C485,'CUST AND PROD REFS'!D$7:D$206))</f>
        <v>CUSTTYPE 1</v>
      </c>
      <c r="E485" s="7" t="str">
        <f ca="1">CONCATENATE(E$6," ",SUMIF('CUST AND PROD REFS'!$C$7:$C$206,'DATA GENERATOR'!$C485,'CUST AND PROD REFS'!E$7:E$206))</f>
        <v>CUSTIND 1</v>
      </c>
      <c r="F485" s="7" t="str">
        <f ca="1">CONCATENATE(F$6," ",SUMIF('CUST AND PROD REFS'!$C$7:$C$206,'DATA GENERATOR'!$C485,'CUST AND PROD REFS'!F$7:F$206))</f>
        <v>REGION 7</v>
      </c>
      <c r="G485" s="6" t="str">
        <f t="shared" ca="1" si="78"/>
        <v>SALESMAN 2</v>
      </c>
      <c r="H485" s="6" t="str">
        <f t="shared" ca="1" si="79"/>
        <v>PRODID 17</v>
      </c>
      <c r="I485" s="6" t="str">
        <f ca="1">CONCATENATE(I$6," ",SUMIF('CUST AND PROD REFS'!$H$7:$H$26,'DATA GENERATOR'!$H485,'CUST AND PROD REFS'!I$7:I$26))</f>
        <v>PRODTYPE 3</v>
      </c>
      <c r="J485" s="6" t="str">
        <f ca="1">CONCATENATE(J$6," ",SUMIF('CUST AND PROD REFS'!$H$7:$H$26,'DATA GENERATOR'!$H485,'CUST AND PROD REFS'!J$7:J$26))</f>
        <v>PRODMKT 7</v>
      </c>
      <c r="K485" s="6">
        <f ca="1">SUMIF('CUST AND PROD REFS'!$H$7:$H$26,'DATA GENERATOR'!$H485,'CUST AND PROD REFS'!K$7:K$26)</f>
        <v>8017</v>
      </c>
      <c r="L485" s="6">
        <f ca="1">SUMIF('CUST AND PROD REFS'!$H$7:$H$26,'DATA GENERATOR'!$H485,'CUST AND PROD REFS'!L$7:L$26)</f>
        <v>4569.6899999999996</v>
      </c>
      <c r="M485" s="7">
        <f t="shared" ca="1" si="80"/>
        <v>9</v>
      </c>
      <c r="N485" s="23">
        <f t="shared" ca="1" si="81"/>
        <v>6814.45</v>
      </c>
      <c r="O485" s="8">
        <f t="shared" ca="1" si="82"/>
        <v>61330.049999999996</v>
      </c>
      <c r="P485" s="40" t="str">
        <f t="shared" ca="1" si="83"/>
        <v>SHIP REGION 3</v>
      </c>
    </row>
    <row r="486" spans="1:16" x14ac:dyDescent="0.35">
      <c r="A486" s="9">
        <f t="shared" si="85"/>
        <v>480</v>
      </c>
      <c r="B486" s="6">
        <f t="shared" si="85"/>
        <v>480</v>
      </c>
      <c r="C486" s="7" t="str">
        <f t="shared" ca="1" si="77"/>
        <v>CUSTID 32</v>
      </c>
      <c r="D486" s="7" t="str">
        <f ca="1">CONCATENATE(D$6," ",SUMIF('CUST AND PROD REFS'!$C$7:$C$206,'DATA GENERATOR'!$C486,'CUST AND PROD REFS'!D$7:D$206))</f>
        <v>CUSTTYPE 4</v>
      </c>
      <c r="E486" s="7" t="str">
        <f ca="1">CONCATENATE(E$6," ",SUMIF('CUST AND PROD REFS'!$C$7:$C$206,'DATA GENERATOR'!$C486,'CUST AND PROD REFS'!E$7:E$206))</f>
        <v>CUSTIND 4</v>
      </c>
      <c r="F486" s="7" t="str">
        <f ca="1">CONCATENATE(F$6," ",SUMIF('CUST AND PROD REFS'!$C$7:$C$206,'DATA GENERATOR'!$C486,'CUST AND PROD REFS'!F$7:F$206))</f>
        <v>REGION 8</v>
      </c>
      <c r="G486" s="6" t="str">
        <f t="shared" ca="1" si="78"/>
        <v>SALESMAN 3</v>
      </c>
      <c r="H486" s="6" t="str">
        <f t="shared" ca="1" si="79"/>
        <v>PRODID 7</v>
      </c>
      <c r="I486" s="6" t="str">
        <f ca="1">CONCATENATE(I$6," ",SUMIF('CUST AND PROD REFS'!$H$7:$H$26,'DATA GENERATOR'!$H486,'CUST AND PROD REFS'!I$7:I$26))</f>
        <v>PRODTYPE 4</v>
      </c>
      <c r="J486" s="6" t="str">
        <f ca="1">CONCATENATE(J$6," ",SUMIF('CUST AND PROD REFS'!$H$7:$H$26,'DATA GENERATOR'!$H486,'CUST AND PROD REFS'!J$7:J$26))</f>
        <v>PRODMKT 2</v>
      </c>
      <c r="K486" s="6">
        <f ca="1">SUMIF('CUST AND PROD REFS'!$H$7:$H$26,'DATA GENERATOR'!$H486,'CUST AND PROD REFS'!K$7:K$26)</f>
        <v>19973</v>
      </c>
      <c r="L486" s="6">
        <f ca="1">SUMIF('CUST AND PROD REFS'!$H$7:$H$26,'DATA GENERATOR'!$H486,'CUST AND PROD REFS'!L$7:L$26)</f>
        <v>10985.15</v>
      </c>
      <c r="M486" s="7">
        <f t="shared" ca="1" si="80"/>
        <v>5</v>
      </c>
      <c r="N486" s="23">
        <f t="shared" ca="1" si="81"/>
        <v>18175.43</v>
      </c>
      <c r="O486" s="8">
        <f t="shared" ca="1" si="82"/>
        <v>90877.15</v>
      </c>
      <c r="P486" s="40" t="str">
        <f t="shared" ca="1" si="83"/>
        <v>SHIP REGION 8</v>
      </c>
    </row>
    <row r="487" spans="1:16" x14ac:dyDescent="0.35">
      <c r="A487" s="9">
        <f t="shared" si="85"/>
        <v>481</v>
      </c>
      <c r="B487" s="6">
        <f t="shared" si="85"/>
        <v>481</v>
      </c>
      <c r="C487" s="7" t="str">
        <f t="shared" ca="1" si="77"/>
        <v>CUSTID 118</v>
      </c>
      <c r="D487" s="7" t="str">
        <f ca="1">CONCATENATE(D$6," ",SUMIF('CUST AND PROD REFS'!$C$7:$C$206,'DATA GENERATOR'!$C487,'CUST AND PROD REFS'!D$7:D$206))</f>
        <v>CUSTTYPE 4</v>
      </c>
      <c r="E487" s="7" t="str">
        <f ca="1">CONCATENATE(E$6," ",SUMIF('CUST AND PROD REFS'!$C$7:$C$206,'DATA GENERATOR'!$C487,'CUST AND PROD REFS'!E$7:E$206))</f>
        <v>CUSTIND 2</v>
      </c>
      <c r="F487" s="7" t="str">
        <f ca="1">CONCATENATE(F$6," ",SUMIF('CUST AND PROD REFS'!$C$7:$C$206,'DATA GENERATOR'!$C487,'CUST AND PROD REFS'!F$7:F$206))</f>
        <v>REGION 6</v>
      </c>
      <c r="G487" s="6" t="str">
        <f t="shared" ca="1" si="78"/>
        <v>SALESMAN 3</v>
      </c>
      <c r="H487" s="6" t="str">
        <f t="shared" ca="1" si="79"/>
        <v>PRODID 15</v>
      </c>
      <c r="I487" s="6" t="str">
        <f ca="1">CONCATENATE(I$6," ",SUMIF('CUST AND PROD REFS'!$H$7:$H$26,'DATA GENERATOR'!$H487,'CUST AND PROD REFS'!I$7:I$26))</f>
        <v>PRODTYPE 3</v>
      </c>
      <c r="J487" s="6" t="str">
        <f ca="1">CONCATENATE(J$6," ",SUMIF('CUST AND PROD REFS'!$H$7:$H$26,'DATA GENERATOR'!$H487,'CUST AND PROD REFS'!J$7:J$26))</f>
        <v>PRODMKT 3</v>
      </c>
      <c r="K487" s="6">
        <f ca="1">SUMIF('CUST AND PROD REFS'!$H$7:$H$26,'DATA GENERATOR'!$H487,'CUST AND PROD REFS'!K$7:K$26)</f>
        <v>1965</v>
      </c>
      <c r="L487" s="6">
        <f ca="1">SUMIF('CUST AND PROD REFS'!$H$7:$H$26,'DATA GENERATOR'!$H487,'CUST AND PROD REFS'!L$7:L$26)</f>
        <v>1257.5999999999999</v>
      </c>
      <c r="M487" s="7">
        <f t="shared" ca="1" si="80"/>
        <v>9</v>
      </c>
      <c r="N487" s="23">
        <f t="shared" ca="1" si="81"/>
        <v>1866.75</v>
      </c>
      <c r="O487" s="8">
        <f t="shared" ca="1" si="82"/>
        <v>16800.75</v>
      </c>
      <c r="P487" s="40" t="str">
        <f t="shared" ca="1" si="83"/>
        <v>SHIP REGION 6</v>
      </c>
    </row>
    <row r="488" spans="1:16" x14ac:dyDescent="0.35">
      <c r="A488" s="9">
        <f t="shared" si="85"/>
        <v>482</v>
      </c>
      <c r="B488" s="6">
        <f t="shared" si="85"/>
        <v>482</v>
      </c>
      <c r="C488" s="7" t="str">
        <f t="shared" ca="1" si="77"/>
        <v>CUSTID 36</v>
      </c>
      <c r="D488" s="7" t="str">
        <f ca="1">CONCATENATE(D$6," ",SUMIF('CUST AND PROD REFS'!$C$7:$C$206,'DATA GENERATOR'!$C488,'CUST AND PROD REFS'!D$7:D$206))</f>
        <v>CUSTTYPE 4</v>
      </c>
      <c r="E488" s="7" t="str">
        <f ca="1">CONCATENATE(E$6," ",SUMIF('CUST AND PROD REFS'!$C$7:$C$206,'DATA GENERATOR'!$C488,'CUST AND PROD REFS'!E$7:E$206))</f>
        <v>CUSTIND 5</v>
      </c>
      <c r="F488" s="7" t="str">
        <f ca="1">CONCATENATE(F$6," ",SUMIF('CUST AND PROD REFS'!$C$7:$C$206,'DATA GENERATOR'!$C488,'CUST AND PROD REFS'!F$7:F$206))</f>
        <v>REGION 3</v>
      </c>
      <c r="G488" s="6" t="str">
        <f t="shared" ca="1" si="78"/>
        <v>SALESMAN 1</v>
      </c>
      <c r="H488" s="6" t="str">
        <f t="shared" ca="1" si="79"/>
        <v>PRODID 20</v>
      </c>
      <c r="I488" s="6" t="str">
        <f ca="1">CONCATENATE(I$6," ",SUMIF('CUST AND PROD REFS'!$H$7:$H$26,'DATA GENERATOR'!$H488,'CUST AND PROD REFS'!I$7:I$26))</f>
        <v>PRODTYPE 4</v>
      </c>
      <c r="J488" s="6" t="str">
        <f ca="1">CONCATENATE(J$6," ",SUMIF('CUST AND PROD REFS'!$H$7:$H$26,'DATA GENERATOR'!$H488,'CUST AND PROD REFS'!J$7:J$26))</f>
        <v>PRODMKT 1</v>
      </c>
      <c r="K488" s="6">
        <f ca="1">SUMIF('CUST AND PROD REFS'!$H$7:$H$26,'DATA GENERATOR'!$H488,'CUST AND PROD REFS'!K$7:K$26)</f>
        <v>2665</v>
      </c>
      <c r="L488" s="6">
        <f ca="1">SUMIF('CUST AND PROD REFS'!$H$7:$H$26,'DATA GENERATOR'!$H488,'CUST AND PROD REFS'!L$7:L$26)</f>
        <v>1732.25</v>
      </c>
      <c r="M488" s="7">
        <f t="shared" ca="1" si="80"/>
        <v>6</v>
      </c>
      <c r="N488" s="23">
        <f t="shared" ca="1" si="81"/>
        <v>2291.9</v>
      </c>
      <c r="O488" s="8">
        <f t="shared" ca="1" si="82"/>
        <v>13751.400000000001</v>
      </c>
      <c r="P488" s="40" t="str">
        <f t="shared" ca="1" si="83"/>
        <v>SHIP REGION 8</v>
      </c>
    </row>
    <row r="489" spans="1:16" x14ac:dyDescent="0.35">
      <c r="A489" s="9">
        <f t="shared" ref="A489:B504" si="86">A488+1</f>
        <v>483</v>
      </c>
      <c r="B489" s="6">
        <f t="shared" si="86"/>
        <v>483</v>
      </c>
      <c r="C489" s="7" t="str">
        <f t="shared" ca="1" si="77"/>
        <v>CUSTID 55</v>
      </c>
      <c r="D489" s="7" t="str">
        <f ca="1">CONCATENATE(D$6," ",SUMIF('CUST AND PROD REFS'!$C$7:$C$206,'DATA GENERATOR'!$C489,'CUST AND PROD REFS'!D$7:D$206))</f>
        <v>CUSTTYPE 5</v>
      </c>
      <c r="E489" s="7" t="str">
        <f ca="1">CONCATENATE(E$6," ",SUMIF('CUST AND PROD REFS'!$C$7:$C$206,'DATA GENERATOR'!$C489,'CUST AND PROD REFS'!E$7:E$206))</f>
        <v>CUSTIND 5</v>
      </c>
      <c r="F489" s="7" t="str">
        <f ca="1">CONCATENATE(F$6," ",SUMIF('CUST AND PROD REFS'!$C$7:$C$206,'DATA GENERATOR'!$C489,'CUST AND PROD REFS'!F$7:F$206))</f>
        <v>REGION 3</v>
      </c>
      <c r="G489" s="6" t="str">
        <f t="shared" ca="1" si="78"/>
        <v>SALESMAN 2</v>
      </c>
      <c r="H489" s="6" t="str">
        <f t="shared" ca="1" si="79"/>
        <v>PRODID 12</v>
      </c>
      <c r="I489" s="6" t="str">
        <f ca="1">CONCATENATE(I$6," ",SUMIF('CUST AND PROD REFS'!$H$7:$H$26,'DATA GENERATOR'!$H489,'CUST AND PROD REFS'!I$7:I$26))</f>
        <v>PRODTYPE 3</v>
      </c>
      <c r="J489" s="6" t="str">
        <f ca="1">CONCATENATE(J$6," ",SUMIF('CUST AND PROD REFS'!$H$7:$H$26,'DATA GENERATOR'!$H489,'CUST AND PROD REFS'!J$7:J$26))</f>
        <v>PRODMKT 2</v>
      </c>
      <c r="K489" s="6">
        <f ca="1">SUMIF('CUST AND PROD REFS'!$H$7:$H$26,'DATA GENERATOR'!$H489,'CUST AND PROD REFS'!K$7:K$26)</f>
        <v>17347</v>
      </c>
      <c r="L489" s="6">
        <f ca="1">SUMIF('CUST AND PROD REFS'!$H$7:$H$26,'DATA GENERATOR'!$H489,'CUST AND PROD REFS'!L$7:L$26)</f>
        <v>10928.61</v>
      </c>
      <c r="M489" s="7">
        <f t="shared" ca="1" si="80"/>
        <v>1</v>
      </c>
      <c r="N489" s="23">
        <f t="shared" ca="1" si="81"/>
        <v>17173.53</v>
      </c>
      <c r="O489" s="8">
        <f t="shared" ca="1" si="82"/>
        <v>17173.53</v>
      </c>
      <c r="P489" s="40" t="str">
        <f t="shared" ca="1" si="83"/>
        <v>SHIP REGION 2</v>
      </c>
    </row>
    <row r="490" spans="1:16" x14ac:dyDescent="0.35">
      <c r="A490" s="9">
        <f t="shared" si="86"/>
        <v>484</v>
      </c>
      <c r="B490" s="6">
        <f t="shared" si="86"/>
        <v>484</v>
      </c>
      <c r="C490" s="7" t="str">
        <f t="shared" ca="1" si="77"/>
        <v>CUSTID 38</v>
      </c>
      <c r="D490" s="7" t="str">
        <f ca="1">CONCATENATE(D$6," ",SUMIF('CUST AND PROD REFS'!$C$7:$C$206,'DATA GENERATOR'!$C490,'CUST AND PROD REFS'!D$7:D$206))</f>
        <v>CUSTTYPE 5</v>
      </c>
      <c r="E490" s="7" t="str">
        <f ca="1">CONCATENATE(E$6," ",SUMIF('CUST AND PROD REFS'!$C$7:$C$206,'DATA GENERATOR'!$C490,'CUST AND PROD REFS'!E$7:E$206))</f>
        <v>CUSTIND 5</v>
      </c>
      <c r="F490" s="7" t="str">
        <f ca="1">CONCATENATE(F$6," ",SUMIF('CUST AND PROD REFS'!$C$7:$C$206,'DATA GENERATOR'!$C490,'CUST AND PROD REFS'!F$7:F$206))</f>
        <v>REGION 2</v>
      </c>
      <c r="G490" s="6" t="str">
        <f t="shared" ca="1" si="78"/>
        <v>SALESMAN 1</v>
      </c>
      <c r="H490" s="6" t="str">
        <f t="shared" ca="1" si="79"/>
        <v>PRODID 15</v>
      </c>
      <c r="I490" s="6" t="str">
        <f ca="1">CONCATENATE(I$6," ",SUMIF('CUST AND PROD REFS'!$H$7:$H$26,'DATA GENERATOR'!$H490,'CUST AND PROD REFS'!I$7:I$26))</f>
        <v>PRODTYPE 3</v>
      </c>
      <c r="J490" s="6" t="str">
        <f ca="1">CONCATENATE(J$6," ",SUMIF('CUST AND PROD REFS'!$H$7:$H$26,'DATA GENERATOR'!$H490,'CUST AND PROD REFS'!J$7:J$26))</f>
        <v>PRODMKT 3</v>
      </c>
      <c r="K490" s="6">
        <f ca="1">SUMIF('CUST AND PROD REFS'!$H$7:$H$26,'DATA GENERATOR'!$H490,'CUST AND PROD REFS'!K$7:K$26)</f>
        <v>1965</v>
      </c>
      <c r="L490" s="6">
        <f ca="1">SUMIF('CUST AND PROD REFS'!$H$7:$H$26,'DATA GENERATOR'!$H490,'CUST AND PROD REFS'!L$7:L$26)</f>
        <v>1257.5999999999999</v>
      </c>
      <c r="M490" s="7">
        <f t="shared" ca="1" si="80"/>
        <v>4</v>
      </c>
      <c r="N490" s="23">
        <f t="shared" ca="1" si="81"/>
        <v>1945.35</v>
      </c>
      <c r="O490" s="8">
        <f t="shared" ca="1" si="82"/>
        <v>7781.4</v>
      </c>
      <c r="P490" s="40" t="str">
        <f t="shared" ca="1" si="83"/>
        <v>SHIP REGION 8</v>
      </c>
    </row>
    <row r="491" spans="1:16" x14ac:dyDescent="0.35">
      <c r="A491" s="9">
        <f t="shared" si="86"/>
        <v>485</v>
      </c>
      <c r="B491" s="6">
        <f t="shared" si="86"/>
        <v>485</v>
      </c>
      <c r="C491" s="7" t="str">
        <f t="shared" ca="1" si="77"/>
        <v>CUSTID 165</v>
      </c>
      <c r="D491" s="7" t="str">
        <f ca="1">CONCATENATE(D$6," ",SUMIF('CUST AND PROD REFS'!$C$7:$C$206,'DATA GENERATOR'!$C491,'CUST AND PROD REFS'!D$7:D$206))</f>
        <v>CUSTTYPE 5</v>
      </c>
      <c r="E491" s="7" t="str">
        <f ca="1">CONCATENATE(E$6," ",SUMIF('CUST AND PROD REFS'!$C$7:$C$206,'DATA GENERATOR'!$C491,'CUST AND PROD REFS'!E$7:E$206))</f>
        <v>CUSTIND 1</v>
      </c>
      <c r="F491" s="7" t="str">
        <f ca="1">CONCATENATE(F$6," ",SUMIF('CUST AND PROD REFS'!$C$7:$C$206,'DATA GENERATOR'!$C491,'CUST AND PROD REFS'!F$7:F$206))</f>
        <v>REGION 4</v>
      </c>
      <c r="G491" s="6" t="str">
        <f t="shared" ca="1" si="78"/>
        <v>SALESMAN 3</v>
      </c>
      <c r="H491" s="6" t="str">
        <f t="shared" ca="1" si="79"/>
        <v>PRODID 15</v>
      </c>
      <c r="I491" s="6" t="str">
        <f ca="1">CONCATENATE(I$6," ",SUMIF('CUST AND PROD REFS'!$H$7:$H$26,'DATA GENERATOR'!$H491,'CUST AND PROD REFS'!I$7:I$26))</f>
        <v>PRODTYPE 3</v>
      </c>
      <c r="J491" s="6" t="str">
        <f ca="1">CONCATENATE(J$6," ",SUMIF('CUST AND PROD REFS'!$H$7:$H$26,'DATA GENERATOR'!$H491,'CUST AND PROD REFS'!J$7:J$26))</f>
        <v>PRODMKT 3</v>
      </c>
      <c r="K491" s="6">
        <f ca="1">SUMIF('CUST AND PROD REFS'!$H$7:$H$26,'DATA GENERATOR'!$H491,'CUST AND PROD REFS'!K$7:K$26)</f>
        <v>1965</v>
      </c>
      <c r="L491" s="6">
        <f ca="1">SUMIF('CUST AND PROD REFS'!$H$7:$H$26,'DATA GENERATOR'!$H491,'CUST AND PROD REFS'!L$7:L$26)</f>
        <v>1257.5999999999999</v>
      </c>
      <c r="M491" s="7">
        <f t="shared" ca="1" si="80"/>
        <v>7</v>
      </c>
      <c r="N491" s="23">
        <f t="shared" ca="1" si="81"/>
        <v>1886.3999999999999</v>
      </c>
      <c r="O491" s="8">
        <f t="shared" ca="1" si="82"/>
        <v>13204.8</v>
      </c>
      <c r="P491" s="40" t="str">
        <f t="shared" ca="1" si="83"/>
        <v>SHIP REGION 4</v>
      </c>
    </row>
    <row r="492" spans="1:16" x14ac:dyDescent="0.35">
      <c r="A492" s="9">
        <f t="shared" si="86"/>
        <v>486</v>
      </c>
      <c r="B492" s="6">
        <f t="shared" si="86"/>
        <v>486</v>
      </c>
      <c r="C492" s="7" t="str">
        <f t="shared" ca="1" si="77"/>
        <v>CUSTID 147</v>
      </c>
      <c r="D492" s="7" t="str">
        <f ca="1">CONCATENATE(D$6," ",SUMIF('CUST AND PROD REFS'!$C$7:$C$206,'DATA GENERATOR'!$C492,'CUST AND PROD REFS'!D$7:D$206))</f>
        <v>CUSTTYPE 1</v>
      </c>
      <c r="E492" s="7" t="str">
        <f ca="1">CONCATENATE(E$6," ",SUMIF('CUST AND PROD REFS'!$C$7:$C$206,'DATA GENERATOR'!$C492,'CUST AND PROD REFS'!E$7:E$206))</f>
        <v>CUSTIND 1</v>
      </c>
      <c r="F492" s="7" t="str">
        <f ca="1">CONCATENATE(F$6," ",SUMIF('CUST AND PROD REFS'!$C$7:$C$206,'DATA GENERATOR'!$C492,'CUST AND PROD REFS'!F$7:F$206))</f>
        <v>REGION 7</v>
      </c>
      <c r="G492" s="6" t="str">
        <f t="shared" ca="1" si="78"/>
        <v>SALESMAN 2</v>
      </c>
      <c r="H492" s="6" t="str">
        <f t="shared" ca="1" si="79"/>
        <v>PRODID 17</v>
      </c>
      <c r="I492" s="6" t="str">
        <f ca="1">CONCATENATE(I$6," ",SUMIF('CUST AND PROD REFS'!$H$7:$H$26,'DATA GENERATOR'!$H492,'CUST AND PROD REFS'!I$7:I$26))</f>
        <v>PRODTYPE 3</v>
      </c>
      <c r="J492" s="6" t="str">
        <f ca="1">CONCATENATE(J$6," ",SUMIF('CUST AND PROD REFS'!$H$7:$H$26,'DATA GENERATOR'!$H492,'CUST AND PROD REFS'!J$7:J$26))</f>
        <v>PRODMKT 7</v>
      </c>
      <c r="K492" s="6">
        <f ca="1">SUMIF('CUST AND PROD REFS'!$H$7:$H$26,'DATA GENERATOR'!$H492,'CUST AND PROD REFS'!K$7:K$26)</f>
        <v>8017</v>
      </c>
      <c r="L492" s="6">
        <f ca="1">SUMIF('CUST AND PROD REFS'!$H$7:$H$26,'DATA GENERATOR'!$H492,'CUST AND PROD REFS'!L$7:L$26)</f>
        <v>4569.6899999999996</v>
      </c>
      <c r="M492" s="7">
        <f t="shared" ca="1" si="80"/>
        <v>4</v>
      </c>
      <c r="N492" s="23">
        <f t="shared" ca="1" si="81"/>
        <v>7455.8099999999995</v>
      </c>
      <c r="O492" s="8">
        <f t="shared" ca="1" si="82"/>
        <v>29823.239999999998</v>
      </c>
      <c r="P492" s="40" t="str">
        <f t="shared" ca="1" si="83"/>
        <v>SHIP REGION 3</v>
      </c>
    </row>
    <row r="493" spans="1:16" x14ac:dyDescent="0.35">
      <c r="A493" s="9">
        <f t="shared" si="86"/>
        <v>487</v>
      </c>
      <c r="B493" s="6">
        <f t="shared" si="86"/>
        <v>487</v>
      </c>
      <c r="C493" s="7" t="str">
        <f t="shared" ca="1" si="77"/>
        <v>CUSTID 165</v>
      </c>
      <c r="D493" s="7" t="str">
        <f ca="1">CONCATENATE(D$6," ",SUMIF('CUST AND PROD REFS'!$C$7:$C$206,'DATA GENERATOR'!$C493,'CUST AND PROD REFS'!D$7:D$206))</f>
        <v>CUSTTYPE 5</v>
      </c>
      <c r="E493" s="7" t="str">
        <f ca="1">CONCATENATE(E$6," ",SUMIF('CUST AND PROD REFS'!$C$7:$C$206,'DATA GENERATOR'!$C493,'CUST AND PROD REFS'!E$7:E$206))</f>
        <v>CUSTIND 1</v>
      </c>
      <c r="F493" s="7" t="str">
        <f ca="1">CONCATENATE(F$6," ",SUMIF('CUST AND PROD REFS'!$C$7:$C$206,'DATA GENERATOR'!$C493,'CUST AND PROD REFS'!F$7:F$206))</f>
        <v>REGION 4</v>
      </c>
      <c r="G493" s="6" t="str">
        <f t="shared" ca="1" si="78"/>
        <v>SALESMAN 3</v>
      </c>
      <c r="H493" s="6" t="str">
        <f t="shared" ca="1" si="79"/>
        <v>PRODID 4</v>
      </c>
      <c r="I493" s="6" t="str">
        <f ca="1">CONCATENATE(I$6," ",SUMIF('CUST AND PROD REFS'!$H$7:$H$26,'DATA GENERATOR'!$H493,'CUST AND PROD REFS'!I$7:I$26))</f>
        <v>PRODTYPE 2</v>
      </c>
      <c r="J493" s="6" t="str">
        <f ca="1">CONCATENATE(J$6," ",SUMIF('CUST AND PROD REFS'!$H$7:$H$26,'DATA GENERATOR'!$H493,'CUST AND PROD REFS'!J$7:J$26))</f>
        <v>PRODMKT 4</v>
      </c>
      <c r="K493" s="6">
        <f ca="1">SUMIF('CUST AND PROD REFS'!$H$7:$H$26,'DATA GENERATOR'!$H493,'CUST AND PROD REFS'!K$7:K$26)</f>
        <v>6175</v>
      </c>
      <c r="L493" s="6">
        <f ca="1">SUMIF('CUST AND PROD REFS'!$H$7:$H$26,'DATA GENERATOR'!$H493,'CUST AND PROD REFS'!L$7:L$26)</f>
        <v>3828.5</v>
      </c>
      <c r="M493" s="7">
        <f t="shared" ca="1" si="80"/>
        <v>6</v>
      </c>
      <c r="N493" s="23">
        <f t="shared" ca="1" si="81"/>
        <v>5928</v>
      </c>
      <c r="O493" s="8">
        <f t="shared" ca="1" si="82"/>
        <v>35568</v>
      </c>
      <c r="P493" s="40" t="str">
        <f t="shared" ca="1" si="83"/>
        <v>SHIP REGION 1</v>
      </c>
    </row>
    <row r="494" spans="1:16" x14ac:dyDescent="0.35">
      <c r="A494" s="9">
        <f t="shared" si="86"/>
        <v>488</v>
      </c>
      <c r="B494" s="6">
        <f t="shared" si="86"/>
        <v>488</v>
      </c>
      <c r="C494" s="7" t="str">
        <f t="shared" ca="1" si="77"/>
        <v>CUSTID 22</v>
      </c>
      <c r="D494" s="7" t="str">
        <f ca="1">CONCATENATE(D$6," ",SUMIF('CUST AND PROD REFS'!$C$7:$C$206,'DATA GENERATOR'!$C494,'CUST AND PROD REFS'!D$7:D$206))</f>
        <v>CUSTTYPE 1</v>
      </c>
      <c r="E494" s="7" t="str">
        <f ca="1">CONCATENATE(E$6," ",SUMIF('CUST AND PROD REFS'!$C$7:$C$206,'DATA GENERATOR'!$C494,'CUST AND PROD REFS'!E$7:E$206))</f>
        <v>CUSTIND 4</v>
      </c>
      <c r="F494" s="7" t="str">
        <f ca="1">CONCATENATE(F$6," ",SUMIF('CUST AND PROD REFS'!$C$7:$C$206,'DATA GENERATOR'!$C494,'CUST AND PROD REFS'!F$7:F$206))</f>
        <v>REGION 2</v>
      </c>
      <c r="G494" s="6" t="str">
        <f t="shared" ca="1" si="78"/>
        <v>SALESMAN 4</v>
      </c>
      <c r="H494" s="6" t="str">
        <f t="shared" ca="1" si="79"/>
        <v>PRODID 14</v>
      </c>
      <c r="I494" s="6" t="str">
        <f ca="1">CONCATENATE(I$6," ",SUMIF('CUST AND PROD REFS'!$H$7:$H$26,'DATA GENERATOR'!$H494,'CUST AND PROD REFS'!I$7:I$26))</f>
        <v>PRODTYPE 2</v>
      </c>
      <c r="J494" s="6" t="str">
        <f ca="1">CONCATENATE(J$6," ",SUMIF('CUST AND PROD REFS'!$H$7:$H$26,'DATA GENERATOR'!$H494,'CUST AND PROD REFS'!J$7:J$26))</f>
        <v>PRODMKT 7</v>
      </c>
      <c r="K494" s="6">
        <f ca="1">SUMIF('CUST AND PROD REFS'!$H$7:$H$26,'DATA GENERATOR'!$H494,'CUST AND PROD REFS'!K$7:K$26)</f>
        <v>20943</v>
      </c>
      <c r="L494" s="6">
        <f ca="1">SUMIF('CUST AND PROD REFS'!$H$7:$H$26,'DATA GENERATOR'!$H494,'CUST AND PROD REFS'!L$7:L$26)</f>
        <v>12984.66</v>
      </c>
      <c r="M494" s="7">
        <f t="shared" ca="1" si="80"/>
        <v>5</v>
      </c>
      <c r="N494" s="23">
        <f t="shared" ca="1" si="81"/>
        <v>18639.27</v>
      </c>
      <c r="O494" s="8">
        <f t="shared" ca="1" si="82"/>
        <v>93196.35</v>
      </c>
      <c r="P494" s="40" t="str">
        <f t="shared" ca="1" si="83"/>
        <v>SHIP REGION 8</v>
      </c>
    </row>
    <row r="495" spans="1:16" x14ac:dyDescent="0.35">
      <c r="A495" s="9">
        <f t="shared" si="86"/>
        <v>489</v>
      </c>
      <c r="B495" s="6">
        <f t="shared" si="86"/>
        <v>489</v>
      </c>
      <c r="C495" s="7" t="str">
        <f t="shared" ca="1" si="77"/>
        <v>CUSTID 26</v>
      </c>
      <c r="D495" s="7" t="str">
        <f ca="1">CONCATENATE(D$6," ",SUMIF('CUST AND PROD REFS'!$C$7:$C$206,'DATA GENERATOR'!$C495,'CUST AND PROD REFS'!D$7:D$206))</f>
        <v>CUSTTYPE 2</v>
      </c>
      <c r="E495" s="7" t="str">
        <f ca="1">CONCATENATE(E$6," ",SUMIF('CUST AND PROD REFS'!$C$7:$C$206,'DATA GENERATOR'!$C495,'CUST AND PROD REFS'!E$7:E$206))</f>
        <v>CUSTIND 2</v>
      </c>
      <c r="F495" s="7" t="str">
        <f ca="1">CONCATENATE(F$6," ",SUMIF('CUST AND PROD REFS'!$C$7:$C$206,'DATA GENERATOR'!$C495,'CUST AND PROD REFS'!F$7:F$206))</f>
        <v>REGION 4</v>
      </c>
      <c r="G495" s="6" t="str">
        <f t="shared" ca="1" si="78"/>
        <v>SALESMAN 4</v>
      </c>
      <c r="H495" s="6" t="str">
        <f t="shared" ca="1" si="79"/>
        <v>PRODID 6</v>
      </c>
      <c r="I495" s="6" t="str">
        <f ca="1">CONCATENATE(I$6," ",SUMIF('CUST AND PROD REFS'!$H$7:$H$26,'DATA GENERATOR'!$H495,'CUST AND PROD REFS'!I$7:I$26))</f>
        <v>PRODTYPE 1</v>
      </c>
      <c r="J495" s="6" t="str">
        <f ca="1">CONCATENATE(J$6," ",SUMIF('CUST AND PROD REFS'!$H$7:$H$26,'DATA GENERATOR'!$H495,'CUST AND PROD REFS'!J$7:J$26))</f>
        <v>PRODMKT 3</v>
      </c>
      <c r="K495" s="6">
        <f ca="1">SUMIF('CUST AND PROD REFS'!$H$7:$H$26,'DATA GENERATOR'!$H495,'CUST AND PROD REFS'!K$7:K$26)</f>
        <v>13657</v>
      </c>
      <c r="L495" s="6">
        <f ca="1">SUMIF('CUST AND PROD REFS'!$H$7:$H$26,'DATA GENERATOR'!$H495,'CUST AND PROD REFS'!L$7:L$26)</f>
        <v>9150.19</v>
      </c>
      <c r="M495" s="7">
        <f t="shared" ca="1" si="80"/>
        <v>9</v>
      </c>
      <c r="N495" s="23">
        <f t="shared" ca="1" si="81"/>
        <v>12837.58</v>
      </c>
      <c r="O495" s="8">
        <f t="shared" ca="1" si="82"/>
        <v>115538.22</v>
      </c>
      <c r="P495" s="40" t="str">
        <f t="shared" ca="1" si="83"/>
        <v>SHIP REGION 6</v>
      </c>
    </row>
    <row r="496" spans="1:16" x14ac:dyDescent="0.35">
      <c r="A496" s="9">
        <f t="shared" si="86"/>
        <v>490</v>
      </c>
      <c r="B496" s="6">
        <f t="shared" si="86"/>
        <v>490</v>
      </c>
      <c r="C496" s="7" t="str">
        <f t="shared" ca="1" si="77"/>
        <v>CUSTID 96</v>
      </c>
      <c r="D496" s="7" t="str">
        <f ca="1">CONCATENATE(D$6," ",SUMIF('CUST AND PROD REFS'!$C$7:$C$206,'DATA GENERATOR'!$C496,'CUST AND PROD REFS'!D$7:D$206))</f>
        <v>CUSTTYPE 4</v>
      </c>
      <c r="E496" s="7" t="str">
        <f ca="1">CONCATENATE(E$6," ",SUMIF('CUST AND PROD REFS'!$C$7:$C$206,'DATA GENERATOR'!$C496,'CUST AND PROD REFS'!E$7:E$206))</f>
        <v>CUSTIND 1</v>
      </c>
      <c r="F496" s="7" t="str">
        <f ca="1">CONCATENATE(F$6," ",SUMIF('CUST AND PROD REFS'!$C$7:$C$206,'DATA GENERATOR'!$C496,'CUST AND PROD REFS'!F$7:F$206))</f>
        <v>REGION 5</v>
      </c>
      <c r="G496" s="6" t="str">
        <f t="shared" ca="1" si="78"/>
        <v>SALESMAN 3</v>
      </c>
      <c r="H496" s="6" t="str">
        <f t="shared" ca="1" si="79"/>
        <v>PRODID 1</v>
      </c>
      <c r="I496" s="6" t="str">
        <f ca="1">CONCATENATE(I$6," ",SUMIF('CUST AND PROD REFS'!$H$7:$H$26,'DATA GENERATOR'!$H496,'CUST AND PROD REFS'!I$7:I$26))</f>
        <v>PRODTYPE 2</v>
      </c>
      <c r="J496" s="6" t="str">
        <f ca="1">CONCATENATE(J$6," ",SUMIF('CUST AND PROD REFS'!$H$7:$H$26,'DATA GENERATOR'!$H496,'CUST AND PROD REFS'!J$7:J$26))</f>
        <v>PRODMKT 7</v>
      </c>
      <c r="K496" s="6">
        <f ca="1">SUMIF('CUST AND PROD REFS'!$H$7:$H$26,'DATA GENERATOR'!$H496,'CUST AND PROD REFS'!K$7:K$26)</f>
        <v>1355</v>
      </c>
      <c r="L496" s="6">
        <f ca="1">SUMIF('CUST AND PROD REFS'!$H$7:$H$26,'DATA GENERATOR'!$H496,'CUST AND PROD REFS'!L$7:L$26)</f>
        <v>840.1</v>
      </c>
      <c r="M496" s="7">
        <f t="shared" ca="1" si="80"/>
        <v>7</v>
      </c>
      <c r="N496" s="23">
        <f t="shared" ca="1" si="81"/>
        <v>1273.6999999999998</v>
      </c>
      <c r="O496" s="8">
        <f t="shared" ca="1" si="82"/>
        <v>8915.8999999999978</v>
      </c>
      <c r="P496" s="40" t="str">
        <f t="shared" ca="1" si="83"/>
        <v>SHIP REGION 6</v>
      </c>
    </row>
    <row r="497" spans="1:16" x14ac:dyDescent="0.35">
      <c r="A497" s="9">
        <f t="shared" si="86"/>
        <v>491</v>
      </c>
      <c r="B497" s="6">
        <f t="shared" si="86"/>
        <v>491</v>
      </c>
      <c r="C497" s="7" t="str">
        <f t="shared" ca="1" si="77"/>
        <v>CUSTID 67</v>
      </c>
      <c r="D497" s="7" t="str">
        <f ca="1">CONCATENATE(D$6," ",SUMIF('CUST AND PROD REFS'!$C$7:$C$206,'DATA GENERATOR'!$C497,'CUST AND PROD REFS'!D$7:D$206))</f>
        <v>CUSTTYPE 3</v>
      </c>
      <c r="E497" s="7" t="str">
        <f ca="1">CONCATENATE(E$6," ",SUMIF('CUST AND PROD REFS'!$C$7:$C$206,'DATA GENERATOR'!$C497,'CUST AND PROD REFS'!E$7:E$206))</f>
        <v>CUSTIND 5</v>
      </c>
      <c r="F497" s="7" t="str">
        <f ca="1">CONCATENATE(F$6," ",SUMIF('CUST AND PROD REFS'!$C$7:$C$206,'DATA GENERATOR'!$C497,'CUST AND PROD REFS'!F$7:F$206))</f>
        <v>REGION 3</v>
      </c>
      <c r="G497" s="6" t="str">
        <f t="shared" ca="1" si="78"/>
        <v>SALESMAN 3</v>
      </c>
      <c r="H497" s="6" t="str">
        <f t="shared" ca="1" si="79"/>
        <v>PRODID 8</v>
      </c>
      <c r="I497" s="6" t="str">
        <f ca="1">CONCATENATE(I$6," ",SUMIF('CUST AND PROD REFS'!$H$7:$H$26,'DATA GENERATOR'!$H497,'CUST AND PROD REFS'!I$7:I$26))</f>
        <v>PRODTYPE 1</v>
      </c>
      <c r="J497" s="6" t="str">
        <f ca="1">CONCATENATE(J$6," ",SUMIF('CUST AND PROD REFS'!$H$7:$H$26,'DATA GENERATOR'!$H497,'CUST AND PROD REFS'!J$7:J$26))</f>
        <v>PRODMKT 7</v>
      </c>
      <c r="K497" s="6">
        <f ca="1">SUMIF('CUST AND PROD REFS'!$H$7:$H$26,'DATA GENERATOR'!$H497,'CUST AND PROD REFS'!K$7:K$26)</f>
        <v>9424</v>
      </c>
      <c r="L497" s="6">
        <f ca="1">SUMIF('CUST AND PROD REFS'!$H$7:$H$26,'DATA GENERATOR'!$H497,'CUST AND PROD REFS'!L$7:L$26)</f>
        <v>6031.36</v>
      </c>
      <c r="M497" s="7">
        <f t="shared" ca="1" si="80"/>
        <v>1</v>
      </c>
      <c r="N497" s="23">
        <f t="shared" ca="1" si="81"/>
        <v>8764.32</v>
      </c>
      <c r="O497" s="8">
        <f t="shared" ca="1" si="82"/>
        <v>8764.32</v>
      </c>
      <c r="P497" s="40" t="str">
        <f t="shared" ca="1" si="83"/>
        <v>SHIP REGION 6</v>
      </c>
    </row>
    <row r="498" spans="1:16" x14ac:dyDescent="0.35">
      <c r="A498" s="9">
        <f t="shared" si="86"/>
        <v>492</v>
      </c>
      <c r="B498" s="6">
        <f t="shared" si="86"/>
        <v>492</v>
      </c>
      <c r="C498" s="7" t="str">
        <f t="shared" ca="1" si="77"/>
        <v>CUSTID 19</v>
      </c>
      <c r="D498" s="7" t="str">
        <f ca="1">CONCATENATE(D$6," ",SUMIF('CUST AND PROD REFS'!$C$7:$C$206,'DATA GENERATOR'!$C498,'CUST AND PROD REFS'!D$7:D$206))</f>
        <v>CUSTTYPE 2</v>
      </c>
      <c r="E498" s="7" t="str">
        <f ca="1">CONCATENATE(E$6," ",SUMIF('CUST AND PROD REFS'!$C$7:$C$206,'DATA GENERATOR'!$C498,'CUST AND PROD REFS'!E$7:E$206))</f>
        <v>CUSTIND 2</v>
      </c>
      <c r="F498" s="7" t="str">
        <f ca="1">CONCATENATE(F$6," ",SUMIF('CUST AND PROD REFS'!$C$7:$C$206,'DATA GENERATOR'!$C498,'CUST AND PROD REFS'!F$7:F$206))</f>
        <v>REGION 4</v>
      </c>
      <c r="G498" s="6" t="str">
        <f t="shared" ca="1" si="78"/>
        <v>SALESMAN 3</v>
      </c>
      <c r="H498" s="6" t="str">
        <f t="shared" ca="1" si="79"/>
        <v>PRODID 4</v>
      </c>
      <c r="I498" s="6" t="str">
        <f ca="1">CONCATENATE(I$6," ",SUMIF('CUST AND PROD REFS'!$H$7:$H$26,'DATA GENERATOR'!$H498,'CUST AND PROD REFS'!I$7:I$26))</f>
        <v>PRODTYPE 2</v>
      </c>
      <c r="J498" s="6" t="str">
        <f ca="1">CONCATENATE(J$6," ",SUMIF('CUST AND PROD REFS'!$H$7:$H$26,'DATA GENERATOR'!$H498,'CUST AND PROD REFS'!J$7:J$26))</f>
        <v>PRODMKT 4</v>
      </c>
      <c r="K498" s="6">
        <f ca="1">SUMIF('CUST AND PROD REFS'!$H$7:$H$26,'DATA GENERATOR'!$H498,'CUST AND PROD REFS'!K$7:K$26)</f>
        <v>6175</v>
      </c>
      <c r="L498" s="6">
        <f ca="1">SUMIF('CUST AND PROD REFS'!$H$7:$H$26,'DATA GENERATOR'!$H498,'CUST AND PROD REFS'!L$7:L$26)</f>
        <v>3828.5</v>
      </c>
      <c r="M498" s="7">
        <f t="shared" ca="1" si="80"/>
        <v>3</v>
      </c>
      <c r="N498" s="23">
        <f t="shared" ca="1" si="81"/>
        <v>5310.5</v>
      </c>
      <c r="O498" s="8">
        <f t="shared" ca="1" si="82"/>
        <v>15931.5</v>
      </c>
      <c r="P498" s="40" t="str">
        <f t="shared" ca="1" si="83"/>
        <v>SHIP REGION 1</v>
      </c>
    </row>
    <row r="499" spans="1:16" x14ac:dyDescent="0.35">
      <c r="A499" s="9">
        <f t="shared" si="86"/>
        <v>493</v>
      </c>
      <c r="B499" s="6">
        <f t="shared" si="86"/>
        <v>493</v>
      </c>
      <c r="C499" s="7" t="str">
        <f t="shared" ca="1" si="77"/>
        <v>CUSTID 197</v>
      </c>
      <c r="D499" s="7" t="str">
        <f ca="1">CONCATENATE(D$6," ",SUMIF('CUST AND PROD REFS'!$C$7:$C$206,'DATA GENERATOR'!$C499,'CUST AND PROD REFS'!D$7:D$206))</f>
        <v>CUSTTYPE 1</v>
      </c>
      <c r="E499" s="7" t="str">
        <f ca="1">CONCATENATE(E$6," ",SUMIF('CUST AND PROD REFS'!$C$7:$C$206,'DATA GENERATOR'!$C499,'CUST AND PROD REFS'!E$7:E$206))</f>
        <v>CUSTIND 5</v>
      </c>
      <c r="F499" s="7" t="str">
        <f ca="1">CONCATENATE(F$6," ",SUMIF('CUST AND PROD REFS'!$C$7:$C$206,'DATA GENERATOR'!$C499,'CUST AND PROD REFS'!F$7:F$206))</f>
        <v>REGION 6</v>
      </c>
      <c r="G499" s="6" t="str">
        <f t="shared" ca="1" si="78"/>
        <v>SALESMAN 1</v>
      </c>
      <c r="H499" s="6" t="str">
        <f t="shared" ca="1" si="79"/>
        <v>PRODID 11</v>
      </c>
      <c r="I499" s="6" t="str">
        <f ca="1">CONCATENATE(I$6," ",SUMIF('CUST AND PROD REFS'!$H$7:$H$26,'DATA GENERATOR'!$H499,'CUST AND PROD REFS'!I$7:I$26))</f>
        <v>PRODTYPE 1</v>
      </c>
      <c r="J499" s="6" t="str">
        <f ca="1">CONCATENATE(J$6," ",SUMIF('CUST AND PROD REFS'!$H$7:$H$26,'DATA GENERATOR'!$H499,'CUST AND PROD REFS'!J$7:J$26))</f>
        <v>PRODMKT 5</v>
      </c>
      <c r="K499" s="6">
        <f ca="1">SUMIF('CUST AND PROD REFS'!$H$7:$H$26,'DATA GENERATOR'!$H499,'CUST AND PROD REFS'!K$7:K$26)</f>
        <v>10318</v>
      </c>
      <c r="L499" s="6">
        <f ca="1">SUMIF('CUST AND PROD REFS'!$H$7:$H$26,'DATA GENERATOR'!$H499,'CUST AND PROD REFS'!L$7:L$26)</f>
        <v>6913.06</v>
      </c>
      <c r="M499" s="7">
        <f t="shared" ca="1" si="80"/>
        <v>6</v>
      </c>
      <c r="N499" s="23">
        <f t="shared" ca="1" si="81"/>
        <v>10008.459999999999</v>
      </c>
      <c r="O499" s="8">
        <f t="shared" ca="1" si="82"/>
        <v>60050.759999999995</v>
      </c>
      <c r="P499" s="40" t="str">
        <f t="shared" ca="1" si="83"/>
        <v>SHIP REGION 7</v>
      </c>
    </row>
    <row r="500" spans="1:16" x14ac:dyDescent="0.35">
      <c r="A500" s="9">
        <f t="shared" si="86"/>
        <v>494</v>
      </c>
      <c r="B500" s="6">
        <f t="shared" si="86"/>
        <v>494</v>
      </c>
      <c r="C500" s="7" t="str">
        <f t="shared" ca="1" si="77"/>
        <v>CUSTID 198</v>
      </c>
      <c r="D500" s="7" t="str">
        <f ca="1">CONCATENATE(D$6," ",SUMIF('CUST AND PROD REFS'!$C$7:$C$206,'DATA GENERATOR'!$C500,'CUST AND PROD REFS'!D$7:D$206))</f>
        <v>CUSTTYPE 1</v>
      </c>
      <c r="E500" s="7" t="str">
        <f ca="1">CONCATENATE(E$6," ",SUMIF('CUST AND PROD REFS'!$C$7:$C$206,'DATA GENERATOR'!$C500,'CUST AND PROD REFS'!E$7:E$206))</f>
        <v>CUSTIND 5</v>
      </c>
      <c r="F500" s="7" t="str">
        <f ca="1">CONCATENATE(F$6," ",SUMIF('CUST AND PROD REFS'!$C$7:$C$206,'DATA GENERATOR'!$C500,'CUST AND PROD REFS'!F$7:F$206))</f>
        <v>REGION 4</v>
      </c>
      <c r="G500" s="6" t="str">
        <f t="shared" ca="1" si="78"/>
        <v>SALESMAN 4</v>
      </c>
      <c r="H500" s="6" t="str">
        <f t="shared" ca="1" si="79"/>
        <v>PRODID 4</v>
      </c>
      <c r="I500" s="6" t="str">
        <f ca="1">CONCATENATE(I$6," ",SUMIF('CUST AND PROD REFS'!$H$7:$H$26,'DATA GENERATOR'!$H500,'CUST AND PROD REFS'!I$7:I$26))</f>
        <v>PRODTYPE 2</v>
      </c>
      <c r="J500" s="6" t="str">
        <f ca="1">CONCATENATE(J$6," ",SUMIF('CUST AND PROD REFS'!$H$7:$H$26,'DATA GENERATOR'!$H500,'CUST AND PROD REFS'!J$7:J$26))</f>
        <v>PRODMKT 4</v>
      </c>
      <c r="K500" s="6">
        <f ca="1">SUMIF('CUST AND PROD REFS'!$H$7:$H$26,'DATA GENERATOR'!$H500,'CUST AND PROD REFS'!K$7:K$26)</f>
        <v>6175</v>
      </c>
      <c r="L500" s="6">
        <f ca="1">SUMIF('CUST AND PROD REFS'!$H$7:$H$26,'DATA GENERATOR'!$H500,'CUST AND PROD REFS'!L$7:L$26)</f>
        <v>3828.5</v>
      </c>
      <c r="M500" s="7">
        <f t="shared" ca="1" si="80"/>
        <v>8</v>
      </c>
      <c r="N500" s="23">
        <f t="shared" ca="1" si="81"/>
        <v>5742.75</v>
      </c>
      <c r="O500" s="8">
        <f t="shared" ca="1" si="82"/>
        <v>45942</v>
      </c>
      <c r="P500" s="40" t="str">
        <f t="shared" ca="1" si="83"/>
        <v>SHIP REGION 5</v>
      </c>
    </row>
    <row r="501" spans="1:16" x14ac:dyDescent="0.35">
      <c r="A501" s="9">
        <f t="shared" si="86"/>
        <v>495</v>
      </c>
      <c r="B501" s="6">
        <f t="shared" si="86"/>
        <v>495</v>
      </c>
      <c r="C501" s="7" t="str">
        <f t="shared" ca="1" si="77"/>
        <v>CUSTID 58</v>
      </c>
      <c r="D501" s="7" t="str">
        <f ca="1">CONCATENATE(D$6," ",SUMIF('CUST AND PROD REFS'!$C$7:$C$206,'DATA GENERATOR'!$C501,'CUST AND PROD REFS'!D$7:D$206))</f>
        <v>CUSTTYPE 1</v>
      </c>
      <c r="E501" s="7" t="str">
        <f ca="1">CONCATENATE(E$6," ",SUMIF('CUST AND PROD REFS'!$C$7:$C$206,'DATA GENERATOR'!$C501,'CUST AND PROD REFS'!E$7:E$206))</f>
        <v>CUSTIND 2</v>
      </c>
      <c r="F501" s="7" t="str">
        <f ca="1">CONCATENATE(F$6," ",SUMIF('CUST AND PROD REFS'!$C$7:$C$206,'DATA GENERATOR'!$C501,'CUST AND PROD REFS'!F$7:F$206))</f>
        <v>REGION 3</v>
      </c>
      <c r="G501" s="6" t="str">
        <f t="shared" ca="1" si="78"/>
        <v>SALESMAN 1</v>
      </c>
      <c r="H501" s="6" t="str">
        <f t="shared" ca="1" si="79"/>
        <v>PRODID 2</v>
      </c>
      <c r="I501" s="6" t="str">
        <f ca="1">CONCATENATE(I$6," ",SUMIF('CUST AND PROD REFS'!$H$7:$H$26,'DATA GENERATOR'!$H501,'CUST AND PROD REFS'!I$7:I$26))</f>
        <v>PRODTYPE 4</v>
      </c>
      <c r="J501" s="6" t="str">
        <f ca="1">CONCATENATE(J$6," ",SUMIF('CUST AND PROD REFS'!$H$7:$H$26,'DATA GENERATOR'!$H501,'CUST AND PROD REFS'!J$7:J$26))</f>
        <v>PRODMKT 6</v>
      </c>
      <c r="K501" s="6">
        <f ca="1">SUMIF('CUST AND PROD REFS'!$H$7:$H$26,'DATA GENERATOR'!$H501,'CUST AND PROD REFS'!K$7:K$26)</f>
        <v>5283</v>
      </c>
      <c r="L501" s="6">
        <f ca="1">SUMIF('CUST AND PROD REFS'!$H$7:$H$26,'DATA GENERATOR'!$H501,'CUST AND PROD REFS'!L$7:L$26)</f>
        <v>3169.8</v>
      </c>
      <c r="M501" s="7">
        <f t="shared" ca="1" si="80"/>
        <v>7</v>
      </c>
      <c r="N501" s="23">
        <f t="shared" ca="1" si="81"/>
        <v>5018.8499999999995</v>
      </c>
      <c r="O501" s="8">
        <f t="shared" ca="1" si="82"/>
        <v>35131.949999999997</v>
      </c>
      <c r="P501" s="40" t="str">
        <f t="shared" ca="1" si="83"/>
        <v>SHIP REGION 8</v>
      </c>
    </row>
    <row r="502" spans="1:16" x14ac:dyDescent="0.35">
      <c r="A502" s="9">
        <f t="shared" si="86"/>
        <v>496</v>
      </c>
      <c r="B502" s="6">
        <f t="shared" si="86"/>
        <v>496</v>
      </c>
      <c r="C502" s="7" t="str">
        <f t="shared" ca="1" si="77"/>
        <v>CUSTID 40</v>
      </c>
      <c r="D502" s="7" t="str">
        <f ca="1">CONCATENATE(D$6," ",SUMIF('CUST AND PROD REFS'!$C$7:$C$206,'DATA GENERATOR'!$C502,'CUST AND PROD REFS'!D$7:D$206))</f>
        <v>CUSTTYPE 3</v>
      </c>
      <c r="E502" s="7" t="str">
        <f ca="1">CONCATENATE(E$6," ",SUMIF('CUST AND PROD REFS'!$C$7:$C$206,'DATA GENERATOR'!$C502,'CUST AND PROD REFS'!E$7:E$206))</f>
        <v>CUSTIND 5</v>
      </c>
      <c r="F502" s="7" t="str">
        <f ca="1">CONCATENATE(F$6," ",SUMIF('CUST AND PROD REFS'!$C$7:$C$206,'DATA GENERATOR'!$C502,'CUST AND PROD REFS'!F$7:F$206))</f>
        <v>REGION 5</v>
      </c>
      <c r="G502" s="6" t="str">
        <f t="shared" ca="1" si="78"/>
        <v>SALESMAN 1</v>
      </c>
      <c r="H502" s="6" t="str">
        <f t="shared" ca="1" si="79"/>
        <v>PRODID 5</v>
      </c>
      <c r="I502" s="6" t="str">
        <f ca="1">CONCATENATE(I$6," ",SUMIF('CUST AND PROD REFS'!$H$7:$H$26,'DATA GENERATOR'!$H502,'CUST AND PROD REFS'!I$7:I$26))</f>
        <v>PRODTYPE 3</v>
      </c>
      <c r="J502" s="6" t="str">
        <f ca="1">CONCATENATE(J$6," ",SUMIF('CUST AND PROD REFS'!$H$7:$H$26,'DATA GENERATOR'!$H502,'CUST AND PROD REFS'!J$7:J$26))</f>
        <v>PRODMKT 3</v>
      </c>
      <c r="K502" s="6">
        <f ca="1">SUMIF('CUST AND PROD REFS'!$H$7:$H$26,'DATA GENERATOR'!$H502,'CUST AND PROD REFS'!K$7:K$26)</f>
        <v>21215</v>
      </c>
      <c r="L502" s="6">
        <f ca="1">SUMIF('CUST AND PROD REFS'!$H$7:$H$26,'DATA GENERATOR'!$H502,'CUST AND PROD REFS'!L$7:L$26)</f>
        <v>14001.9</v>
      </c>
      <c r="M502" s="7">
        <f t="shared" ca="1" si="80"/>
        <v>1</v>
      </c>
      <c r="N502" s="23">
        <f t="shared" ca="1" si="81"/>
        <v>18881.349999999999</v>
      </c>
      <c r="O502" s="8">
        <f t="shared" ca="1" si="82"/>
        <v>18881.349999999999</v>
      </c>
      <c r="P502" s="40" t="str">
        <f t="shared" ca="1" si="83"/>
        <v>SHIP REGION 8</v>
      </c>
    </row>
    <row r="503" spans="1:16" x14ac:dyDescent="0.35">
      <c r="A503" s="9">
        <f t="shared" si="86"/>
        <v>497</v>
      </c>
      <c r="B503" s="6">
        <f t="shared" si="86"/>
        <v>497</v>
      </c>
      <c r="C503" s="7" t="str">
        <f t="shared" ca="1" si="77"/>
        <v>CUSTID 186</v>
      </c>
      <c r="D503" s="7" t="str">
        <f ca="1">CONCATENATE(D$6," ",SUMIF('CUST AND PROD REFS'!$C$7:$C$206,'DATA GENERATOR'!$C503,'CUST AND PROD REFS'!D$7:D$206))</f>
        <v>CUSTTYPE 5</v>
      </c>
      <c r="E503" s="7" t="str">
        <f ca="1">CONCATENATE(E$6," ",SUMIF('CUST AND PROD REFS'!$C$7:$C$206,'DATA GENERATOR'!$C503,'CUST AND PROD REFS'!E$7:E$206))</f>
        <v>CUSTIND 4</v>
      </c>
      <c r="F503" s="7" t="str">
        <f ca="1">CONCATENATE(F$6," ",SUMIF('CUST AND PROD REFS'!$C$7:$C$206,'DATA GENERATOR'!$C503,'CUST AND PROD REFS'!F$7:F$206))</f>
        <v>REGION 5</v>
      </c>
      <c r="G503" s="6" t="str">
        <f t="shared" ca="1" si="78"/>
        <v>SALESMAN 1</v>
      </c>
      <c r="H503" s="6" t="str">
        <f t="shared" ca="1" si="79"/>
        <v>PRODID 16</v>
      </c>
      <c r="I503" s="6" t="str">
        <f ca="1">CONCATENATE(I$6," ",SUMIF('CUST AND PROD REFS'!$H$7:$H$26,'DATA GENERATOR'!$H503,'CUST AND PROD REFS'!I$7:I$26))</f>
        <v>PRODTYPE 4</v>
      </c>
      <c r="J503" s="6" t="str">
        <f ca="1">CONCATENATE(J$6," ",SUMIF('CUST AND PROD REFS'!$H$7:$H$26,'DATA GENERATOR'!$H503,'CUST AND PROD REFS'!J$7:J$26))</f>
        <v>PRODMKT 6</v>
      </c>
      <c r="K503" s="6">
        <f ca="1">SUMIF('CUST AND PROD REFS'!$H$7:$H$26,'DATA GENERATOR'!$H503,'CUST AND PROD REFS'!K$7:K$26)</f>
        <v>13342</v>
      </c>
      <c r="L503" s="6">
        <f ca="1">SUMIF('CUST AND PROD REFS'!$H$7:$H$26,'DATA GENERATOR'!$H503,'CUST AND PROD REFS'!L$7:L$26)</f>
        <v>7738.36</v>
      </c>
      <c r="M503" s="7">
        <f t="shared" ca="1" si="80"/>
        <v>2</v>
      </c>
      <c r="N503" s="23">
        <f t="shared" ca="1" si="81"/>
        <v>12408.06</v>
      </c>
      <c r="O503" s="8">
        <f t="shared" ca="1" si="82"/>
        <v>24816.12</v>
      </c>
      <c r="P503" s="40" t="str">
        <f t="shared" ca="1" si="83"/>
        <v>SHIP REGION 8</v>
      </c>
    </row>
    <row r="504" spans="1:16" x14ac:dyDescent="0.35">
      <c r="A504" s="9">
        <f t="shared" si="86"/>
        <v>498</v>
      </c>
      <c r="B504" s="6">
        <f t="shared" si="86"/>
        <v>498</v>
      </c>
      <c r="C504" s="7" t="str">
        <f t="shared" ca="1" si="77"/>
        <v>CUSTID 29</v>
      </c>
      <c r="D504" s="7" t="str">
        <f ca="1">CONCATENATE(D$6," ",SUMIF('CUST AND PROD REFS'!$C$7:$C$206,'DATA GENERATOR'!$C504,'CUST AND PROD REFS'!D$7:D$206))</f>
        <v>CUSTTYPE 4</v>
      </c>
      <c r="E504" s="7" t="str">
        <f ca="1">CONCATENATE(E$6," ",SUMIF('CUST AND PROD REFS'!$C$7:$C$206,'DATA GENERATOR'!$C504,'CUST AND PROD REFS'!E$7:E$206))</f>
        <v>CUSTIND 4</v>
      </c>
      <c r="F504" s="7" t="str">
        <f ca="1">CONCATENATE(F$6," ",SUMIF('CUST AND PROD REFS'!$C$7:$C$206,'DATA GENERATOR'!$C504,'CUST AND PROD REFS'!F$7:F$206))</f>
        <v>REGION 5</v>
      </c>
      <c r="G504" s="6" t="str">
        <f t="shared" ca="1" si="78"/>
        <v>SALESMAN 4</v>
      </c>
      <c r="H504" s="6" t="str">
        <f t="shared" ca="1" si="79"/>
        <v>PRODID 4</v>
      </c>
      <c r="I504" s="6" t="str">
        <f ca="1">CONCATENATE(I$6," ",SUMIF('CUST AND PROD REFS'!$H$7:$H$26,'DATA GENERATOR'!$H504,'CUST AND PROD REFS'!I$7:I$26))</f>
        <v>PRODTYPE 2</v>
      </c>
      <c r="J504" s="6" t="str">
        <f ca="1">CONCATENATE(J$6," ",SUMIF('CUST AND PROD REFS'!$H$7:$H$26,'DATA GENERATOR'!$H504,'CUST AND PROD REFS'!J$7:J$26))</f>
        <v>PRODMKT 4</v>
      </c>
      <c r="K504" s="6">
        <f ca="1">SUMIF('CUST AND PROD REFS'!$H$7:$H$26,'DATA GENERATOR'!$H504,'CUST AND PROD REFS'!K$7:K$26)</f>
        <v>6175</v>
      </c>
      <c r="L504" s="6">
        <f ca="1">SUMIF('CUST AND PROD REFS'!$H$7:$H$26,'DATA GENERATOR'!$H504,'CUST AND PROD REFS'!L$7:L$26)</f>
        <v>3828.5</v>
      </c>
      <c r="M504" s="7">
        <f t="shared" ca="1" si="80"/>
        <v>5</v>
      </c>
      <c r="N504" s="23">
        <f t="shared" ca="1" si="81"/>
        <v>5619.25</v>
      </c>
      <c r="O504" s="8">
        <f t="shared" ca="1" si="82"/>
        <v>28096.25</v>
      </c>
      <c r="P504" s="40" t="str">
        <f t="shared" ca="1" si="83"/>
        <v>SHIP REGION 5</v>
      </c>
    </row>
    <row r="505" spans="1:16" x14ac:dyDescent="0.35">
      <c r="A505" s="9">
        <f t="shared" ref="A505:B520" si="87">A504+1</f>
        <v>499</v>
      </c>
      <c r="B505" s="6">
        <f t="shared" si="87"/>
        <v>499</v>
      </c>
      <c r="C505" s="7" t="str">
        <f t="shared" ca="1" si="77"/>
        <v>CUSTID 115</v>
      </c>
      <c r="D505" s="7" t="str">
        <f ca="1">CONCATENATE(D$6," ",SUMIF('CUST AND PROD REFS'!$C$7:$C$206,'DATA GENERATOR'!$C505,'CUST AND PROD REFS'!D$7:D$206))</f>
        <v>CUSTTYPE 3</v>
      </c>
      <c r="E505" s="7" t="str">
        <f ca="1">CONCATENATE(E$6," ",SUMIF('CUST AND PROD REFS'!$C$7:$C$206,'DATA GENERATOR'!$C505,'CUST AND PROD REFS'!E$7:E$206))</f>
        <v>CUSTIND 1</v>
      </c>
      <c r="F505" s="7" t="str">
        <f ca="1">CONCATENATE(F$6," ",SUMIF('CUST AND PROD REFS'!$C$7:$C$206,'DATA GENERATOR'!$C505,'CUST AND PROD REFS'!F$7:F$206))</f>
        <v>REGION 2</v>
      </c>
      <c r="G505" s="6" t="str">
        <f t="shared" ca="1" si="78"/>
        <v>SALESMAN 4</v>
      </c>
      <c r="H505" s="6" t="str">
        <f t="shared" ca="1" si="79"/>
        <v>PRODID 10</v>
      </c>
      <c r="I505" s="6" t="str">
        <f ca="1">CONCATENATE(I$6," ",SUMIF('CUST AND PROD REFS'!$H$7:$H$26,'DATA GENERATOR'!$H505,'CUST AND PROD REFS'!I$7:I$26))</f>
        <v>PRODTYPE 3</v>
      </c>
      <c r="J505" s="6" t="str">
        <f ca="1">CONCATENATE(J$6," ",SUMIF('CUST AND PROD REFS'!$H$7:$H$26,'DATA GENERATOR'!$H505,'CUST AND PROD REFS'!J$7:J$26))</f>
        <v>PRODMKT 3</v>
      </c>
      <c r="K505" s="6">
        <f ca="1">SUMIF('CUST AND PROD REFS'!$H$7:$H$26,'DATA GENERATOR'!$H505,'CUST AND PROD REFS'!K$7:K$26)</f>
        <v>21715</v>
      </c>
      <c r="L505" s="6">
        <f ca="1">SUMIF('CUST AND PROD REFS'!$H$7:$H$26,'DATA GENERATOR'!$H505,'CUST AND PROD REFS'!L$7:L$26)</f>
        <v>14549.05</v>
      </c>
      <c r="M505" s="7">
        <f t="shared" ca="1" si="80"/>
        <v>9</v>
      </c>
      <c r="N505" s="23">
        <f t="shared" ca="1" si="81"/>
        <v>21280.7</v>
      </c>
      <c r="O505" s="8">
        <f t="shared" ca="1" si="82"/>
        <v>191526.30000000002</v>
      </c>
      <c r="P505" s="40" t="str">
        <f t="shared" ca="1" si="83"/>
        <v>SHIP REGION 3</v>
      </c>
    </row>
    <row r="506" spans="1:16" x14ac:dyDescent="0.35">
      <c r="A506" s="9">
        <f t="shared" si="87"/>
        <v>500</v>
      </c>
      <c r="B506" s="6">
        <f t="shared" si="87"/>
        <v>500</v>
      </c>
      <c r="C506" s="7" t="str">
        <f t="shared" ca="1" si="77"/>
        <v>CUSTID 186</v>
      </c>
      <c r="D506" s="7" t="str">
        <f ca="1">CONCATENATE(D$6," ",SUMIF('CUST AND PROD REFS'!$C$7:$C$206,'DATA GENERATOR'!$C506,'CUST AND PROD REFS'!D$7:D$206))</f>
        <v>CUSTTYPE 5</v>
      </c>
      <c r="E506" s="7" t="str">
        <f ca="1">CONCATENATE(E$6," ",SUMIF('CUST AND PROD REFS'!$C$7:$C$206,'DATA GENERATOR'!$C506,'CUST AND PROD REFS'!E$7:E$206))</f>
        <v>CUSTIND 4</v>
      </c>
      <c r="F506" s="7" t="str">
        <f ca="1">CONCATENATE(F$6," ",SUMIF('CUST AND PROD REFS'!$C$7:$C$206,'DATA GENERATOR'!$C506,'CUST AND PROD REFS'!F$7:F$206))</f>
        <v>REGION 5</v>
      </c>
      <c r="G506" s="6" t="str">
        <f t="shared" ca="1" si="78"/>
        <v>SALESMAN 4</v>
      </c>
      <c r="H506" s="6" t="str">
        <f t="shared" ca="1" si="79"/>
        <v>PRODID 11</v>
      </c>
      <c r="I506" s="6" t="str">
        <f ca="1">CONCATENATE(I$6," ",SUMIF('CUST AND PROD REFS'!$H$7:$H$26,'DATA GENERATOR'!$H506,'CUST AND PROD REFS'!I$7:I$26))</f>
        <v>PRODTYPE 1</v>
      </c>
      <c r="J506" s="6" t="str">
        <f ca="1">CONCATENATE(J$6," ",SUMIF('CUST AND PROD REFS'!$H$7:$H$26,'DATA GENERATOR'!$H506,'CUST AND PROD REFS'!J$7:J$26))</f>
        <v>PRODMKT 5</v>
      </c>
      <c r="K506" s="6">
        <f ca="1">SUMIF('CUST AND PROD REFS'!$H$7:$H$26,'DATA GENERATOR'!$H506,'CUST AND PROD REFS'!K$7:K$26)</f>
        <v>10318</v>
      </c>
      <c r="L506" s="6">
        <f ca="1">SUMIF('CUST AND PROD REFS'!$H$7:$H$26,'DATA GENERATOR'!$H506,'CUST AND PROD REFS'!L$7:L$26)</f>
        <v>6913.06</v>
      </c>
      <c r="M506" s="7">
        <f t="shared" ca="1" si="80"/>
        <v>6</v>
      </c>
      <c r="N506" s="23">
        <f t="shared" ca="1" si="81"/>
        <v>8873.48</v>
      </c>
      <c r="O506" s="8">
        <f t="shared" ca="1" si="82"/>
        <v>53240.88</v>
      </c>
      <c r="P506" s="40" t="str">
        <f t="shared" ca="1" si="83"/>
        <v>SHIP REGION 3</v>
      </c>
    </row>
    <row r="507" spans="1:16" x14ac:dyDescent="0.35">
      <c r="A507" s="9">
        <f t="shared" si="87"/>
        <v>501</v>
      </c>
      <c r="B507" s="6">
        <f t="shared" si="87"/>
        <v>501</v>
      </c>
      <c r="C507" s="7" t="str">
        <f t="shared" ca="1" si="77"/>
        <v>CUSTID 139</v>
      </c>
      <c r="D507" s="7" t="str">
        <f ca="1">CONCATENATE(D$6," ",SUMIF('CUST AND PROD REFS'!$C$7:$C$206,'DATA GENERATOR'!$C507,'CUST AND PROD REFS'!D$7:D$206))</f>
        <v>CUSTTYPE 2</v>
      </c>
      <c r="E507" s="7" t="str">
        <f ca="1">CONCATENATE(E$6," ",SUMIF('CUST AND PROD REFS'!$C$7:$C$206,'DATA GENERATOR'!$C507,'CUST AND PROD REFS'!E$7:E$206))</f>
        <v>CUSTIND 2</v>
      </c>
      <c r="F507" s="7" t="str">
        <f ca="1">CONCATENATE(F$6," ",SUMIF('CUST AND PROD REFS'!$C$7:$C$206,'DATA GENERATOR'!$C507,'CUST AND PROD REFS'!F$7:F$206))</f>
        <v>REGION 5</v>
      </c>
      <c r="G507" s="6" t="str">
        <f t="shared" ca="1" si="78"/>
        <v>SALESMAN 1</v>
      </c>
      <c r="H507" s="6" t="str">
        <f t="shared" ca="1" si="79"/>
        <v>PRODID 8</v>
      </c>
      <c r="I507" s="6" t="str">
        <f ca="1">CONCATENATE(I$6," ",SUMIF('CUST AND PROD REFS'!$H$7:$H$26,'DATA GENERATOR'!$H507,'CUST AND PROD REFS'!I$7:I$26))</f>
        <v>PRODTYPE 1</v>
      </c>
      <c r="J507" s="6" t="str">
        <f ca="1">CONCATENATE(J$6," ",SUMIF('CUST AND PROD REFS'!$H$7:$H$26,'DATA GENERATOR'!$H507,'CUST AND PROD REFS'!J$7:J$26))</f>
        <v>PRODMKT 7</v>
      </c>
      <c r="K507" s="6">
        <f ca="1">SUMIF('CUST AND PROD REFS'!$H$7:$H$26,'DATA GENERATOR'!$H507,'CUST AND PROD REFS'!K$7:K$26)</f>
        <v>9424</v>
      </c>
      <c r="L507" s="6">
        <f ca="1">SUMIF('CUST AND PROD REFS'!$H$7:$H$26,'DATA GENERATOR'!$H507,'CUST AND PROD REFS'!L$7:L$26)</f>
        <v>6031.36</v>
      </c>
      <c r="M507" s="7">
        <f t="shared" ca="1" si="80"/>
        <v>6</v>
      </c>
      <c r="N507" s="23">
        <f t="shared" ca="1" si="81"/>
        <v>9235.52</v>
      </c>
      <c r="O507" s="8">
        <f t="shared" ca="1" si="82"/>
        <v>55413.120000000003</v>
      </c>
      <c r="P507" s="40" t="str">
        <f t="shared" ca="1" si="83"/>
        <v>SHIP REGION 7</v>
      </c>
    </row>
    <row r="508" spans="1:16" x14ac:dyDescent="0.35">
      <c r="A508" s="9">
        <f t="shared" si="87"/>
        <v>502</v>
      </c>
      <c r="B508" s="6">
        <f t="shared" si="87"/>
        <v>502</v>
      </c>
      <c r="C508" s="7" t="str">
        <f t="shared" ca="1" si="77"/>
        <v>CUSTID 24</v>
      </c>
      <c r="D508" s="7" t="str">
        <f ca="1">CONCATENATE(D$6," ",SUMIF('CUST AND PROD REFS'!$C$7:$C$206,'DATA GENERATOR'!$C508,'CUST AND PROD REFS'!D$7:D$206))</f>
        <v>CUSTTYPE 2</v>
      </c>
      <c r="E508" s="7" t="str">
        <f ca="1">CONCATENATE(E$6," ",SUMIF('CUST AND PROD REFS'!$C$7:$C$206,'DATA GENERATOR'!$C508,'CUST AND PROD REFS'!E$7:E$206))</f>
        <v>CUSTIND 5</v>
      </c>
      <c r="F508" s="7" t="str">
        <f ca="1">CONCATENATE(F$6," ",SUMIF('CUST AND PROD REFS'!$C$7:$C$206,'DATA GENERATOR'!$C508,'CUST AND PROD REFS'!F$7:F$206))</f>
        <v>REGION 8</v>
      </c>
      <c r="G508" s="6" t="str">
        <f t="shared" ca="1" si="78"/>
        <v>SALESMAN 4</v>
      </c>
      <c r="H508" s="6" t="str">
        <f t="shared" ca="1" si="79"/>
        <v>PRODID 17</v>
      </c>
      <c r="I508" s="6" t="str">
        <f ca="1">CONCATENATE(I$6," ",SUMIF('CUST AND PROD REFS'!$H$7:$H$26,'DATA GENERATOR'!$H508,'CUST AND PROD REFS'!I$7:I$26))</f>
        <v>PRODTYPE 3</v>
      </c>
      <c r="J508" s="6" t="str">
        <f ca="1">CONCATENATE(J$6," ",SUMIF('CUST AND PROD REFS'!$H$7:$H$26,'DATA GENERATOR'!$H508,'CUST AND PROD REFS'!J$7:J$26))</f>
        <v>PRODMKT 7</v>
      </c>
      <c r="K508" s="6">
        <f ca="1">SUMIF('CUST AND PROD REFS'!$H$7:$H$26,'DATA GENERATOR'!$H508,'CUST AND PROD REFS'!K$7:K$26)</f>
        <v>8017</v>
      </c>
      <c r="L508" s="6">
        <f ca="1">SUMIF('CUST AND PROD REFS'!$H$7:$H$26,'DATA GENERATOR'!$H508,'CUST AND PROD REFS'!L$7:L$26)</f>
        <v>4569.6899999999996</v>
      </c>
      <c r="M508" s="7">
        <f t="shared" ca="1" si="80"/>
        <v>7</v>
      </c>
      <c r="N508" s="23">
        <f t="shared" ca="1" si="81"/>
        <v>6894.62</v>
      </c>
      <c r="O508" s="8">
        <f t="shared" ca="1" si="82"/>
        <v>48262.34</v>
      </c>
      <c r="P508" s="40" t="str">
        <f t="shared" ca="1" si="83"/>
        <v>SHIP REGION 2</v>
      </c>
    </row>
    <row r="509" spans="1:16" x14ac:dyDescent="0.35">
      <c r="A509" s="9">
        <f t="shared" si="87"/>
        <v>503</v>
      </c>
      <c r="B509" s="6">
        <f t="shared" si="87"/>
        <v>503</v>
      </c>
      <c r="C509" s="7" t="str">
        <f t="shared" ca="1" si="77"/>
        <v>CUSTID 55</v>
      </c>
      <c r="D509" s="7" t="str">
        <f ca="1">CONCATENATE(D$6," ",SUMIF('CUST AND PROD REFS'!$C$7:$C$206,'DATA GENERATOR'!$C509,'CUST AND PROD REFS'!D$7:D$206))</f>
        <v>CUSTTYPE 5</v>
      </c>
      <c r="E509" s="7" t="str">
        <f ca="1">CONCATENATE(E$6," ",SUMIF('CUST AND PROD REFS'!$C$7:$C$206,'DATA GENERATOR'!$C509,'CUST AND PROD REFS'!E$7:E$206))</f>
        <v>CUSTIND 5</v>
      </c>
      <c r="F509" s="7" t="str">
        <f ca="1">CONCATENATE(F$6," ",SUMIF('CUST AND PROD REFS'!$C$7:$C$206,'DATA GENERATOR'!$C509,'CUST AND PROD REFS'!F$7:F$206))</f>
        <v>REGION 3</v>
      </c>
      <c r="G509" s="6" t="str">
        <f t="shared" ca="1" si="78"/>
        <v>SALESMAN 3</v>
      </c>
      <c r="H509" s="6" t="str">
        <f t="shared" ca="1" si="79"/>
        <v>PRODID 18</v>
      </c>
      <c r="I509" s="6" t="str">
        <f ca="1">CONCATENATE(I$6," ",SUMIF('CUST AND PROD REFS'!$H$7:$H$26,'DATA GENERATOR'!$H509,'CUST AND PROD REFS'!I$7:I$26))</f>
        <v>PRODTYPE 1</v>
      </c>
      <c r="J509" s="6" t="str">
        <f ca="1">CONCATENATE(J$6," ",SUMIF('CUST AND PROD REFS'!$H$7:$H$26,'DATA GENERATOR'!$H509,'CUST AND PROD REFS'!J$7:J$26))</f>
        <v>PRODMKT 2</v>
      </c>
      <c r="K509" s="6">
        <f ca="1">SUMIF('CUST AND PROD REFS'!$H$7:$H$26,'DATA GENERATOR'!$H509,'CUST AND PROD REFS'!K$7:K$26)</f>
        <v>5325</v>
      </c>
      <c r="L509" s="6">
        <f ca="1">SUMIF('CUST AND PROD REFS'!$H$7:$H$26,'DATA GENERATOR'!$H509,'CUST AND PROD REFS'!L$7:L$26)</f>
        <v>3408</v>
      </c>
      <c r="M509" s="7">
        <f t="shared" ca="1" si="80"/>
        <v>9</v>
      </c>
      <c r="N509" s="23">
        <f t="shared" ca="1" si="81"/>
        <v>4952.25</v>
      </c>
      <c r="O509" s="8">
        <f t="shared" ca="1" si="82"/>
        <v>44570.25</v>
      </c>
      <c r="P509" s="40" t="str">
        <f t="shared" ca="1" si="83"/>
        <v>SHIP REGION 6</v>
      </c>
    </row>
    <row r="510" spans="1:16" x14ac:dyDescent="0.35">
      <c r="A510" s="9">
        <f t="shared" si="87"/>
        <v>504</v>
      </c>
      <c r="B510" s="6">
        <f t="shared" si="87"/>
        <v>504</v>
      </c>
      <c r="C510" s="7" t="str">
        <f t="shared" ca="1" si="77"/>
        <v>CUSTID 28</v>
      </c>
      <c r="D510" s="7" t="str">
        <f ca="1">CONCATENATE(D$6," ",SUMIF('CUST AND PROD REFS'!$C$7:$C$206,'DATA GENERATOR'!$C510,'CUST AND PROD REFS'!D$7:D$206))</f>
        <v>CUSTTYPE 3</v>
      </c>
      <c r="E510" s="7" t="str">
        <f ca="1">CONCATENATE(E$6," ",SUMIF('CUST AND PROD REFS'!$C$7:$C$206,'DATA GENERATOR'!$C510,'CUST AND PROD REFS'!E$7:E$206))</f>
        <v>CUSTIND 1</v>
      </c>
      <c r="F510" s="7" t="str">
        <f ca="1">CONCATENATE(F$6," ",SUMIF('CUST AND PROD REFS'!$C$7:$C$206,'DATA GENERATOR'!$C510,'CUST AND PROD REFS'!F$7:F$206))</f>
        <v>REGION 2</v>
      </c>
      <c r="G510" s="6" t="str">
        <f t="shared" ca="1" si="78"/>
        <v>SALESMAN 1</v>
      </c>
      <c r="H510" s="6" t="str">
        <f t="shared" ca="1" si="79"/>
        <v>PRODID 13</v>
      </c>
      <c r="I510" s="6" t="str">
        <f ca="1">CONCATENATE(I$6," ",SUMIF('CUST AND PROD REFS'!$H$7:$H$26,'DATA GENERATOR'!$H510,'CUST AND PROD REFS'!I$7:I$26))</f>
        <v>PRODTYPE 4</v>
      </c>
      <c r="J510" s="6" t="str">
        <f ca="1">CONCATENATE(J$6," ",SUMIF('CUST AND PROD REFS'!$H$7:$H$26,'DATA GENERATOR'!$H510,'CUST AND PROD REFS'!J$7:J$26))</f>
        <v>PRODMKT 4</v>
      </c>
      <c r="K510" s="6">
        <f ca="1">SUMIF('CUST AND PROD REFS'!$H$7:$H$26,'DATA GENERATOR'!$H510,'CUST AND PROD REFS'!K$7:K$26)</f>
        <v>12711</v>
      </c>
      <c r="L510" s="6">
        <f ca="1">SUMIF('CUST AND PROD REFS'!$H$7:$H$26,'DATA GENERATOR'!$H510,'CUST AND PROD REFS'!L$7:L$26)</f>
        <v>7245.27</v>
      </c>
      <c r="M510" s="7">
        <f t="shared" ca="1" si="80"/>
        <v>2</v>
      </c>
      <c r="N510" s="23">
        <f t="shared" ca="1" si="81"/>
        <v>11312.79</v>
      </c>
      <c r="O510" s="8">
        <f t="shared" ca="1" si="82"/>
        <v>22625.58</v>
      </c>
      <c r="P510" s="40" t="str">
        <f t="shared" ca="1" si="83"/>
        <v>SHIP REGION 4</v>
      </c>
    </row>
    <row r="511" spans="1:16" x14ac:dyDescent="0.35">
      <c r="A511" s="9">
        <f t="shared" si="87"/>
        <v>505</v>
      </c>
      <c r="B511" s="6">
        <f t="shared" si="87"/>
        <v>505</v>
      </c>
      <c r="C511" s="7" t="str">
        <f t="shared" ca="1" si="77"/>
        <v>CUSTID 49</v>
      </c>
      <c r="D511" s="7" t="str">
        <f ca="1">CONCATENATE(D$6," ",SUMIF('CUST AND PROD REFS'!$C$7:$C$206,'DATA GENERATOR'!$C511,'CUST AND PROD REFS'!D$7:D$206))</f>
        <v>CUSTTYPE 5</v>
      </c>
      <c r="E511" s="7" t="str">
        <f ca="1">CONCATENATE(E$6," ",SUMIF('CUST AND PROD REFS'!$C$7:$C$206,'DATA GENERATOR'!$C511,'CUST AND PROD REFS'!E$7:E$206))</f>
        <v>CUSTIND 3</v>
      </c>
      <c r="F511" s="7" t="str">
        <f ca="1">CONCATENATE(F$6," ",SUMIF('CUST AND PROD REFS'!$C$7:$C$206,'DATA GENERATOR'!$C511,'CUST AND PROD REFS'!F$7:F$206))</f>
        <v>REGION 5</v>
      </c>
      <c r="G511" s="6" t="str">
        <f t="shared" ca="1" si="78"/>
        <v>SALESMAN 3</v>
      </c>
      <c r="H511" s="6" t="str">
        <f t="shared" ca="1" si="79"/>
        <v>PRODID 12</v>
      </c>
      <c r="I511" s="6" t="str">
        <f ca="1">CONCATENATE(I$6," ",SUMIF('CUST AND PROD REFS'!$H$7:$H$26,'DATA GENERATOR'!$H511,'CUST AND PROD REFS'!I$7:I$26))</f>
        <v>PRODTYPE 3</v>
      </c>
      <c r="J511" s="6" t="str">
        <f ca="1">CONCATENATE(J$6," ",SUMIF('CUST AND PROD REFS'!$H$7:$H$26,'DATA GENERATOR'!$H511,'CUST AND PROD REFS'!J$7:J$26))</f>
        <v>PRODMKT 2</v>
      </c>
      <c r="K511" s="6">
        <f ca="1">SUMIF('CUST AND PROD REFS'!$H$7:$H$26,'DATA GENERATOR'!$H511,'CUST AND PROD REFS'!K$7:K$26)</f>
        <v>17347</v>
      </c>
      <c r="L511" s="6">
        <f ca="1">SUMIF('CUST AND PROD REFS'!$H$7:$H$26,'DATA GENERATOR'!$H511,'CUST AND PROD REFS'!L$7:L$26)</f>
        <v>10928.61</v>
      </c>
      <c r="M511" s="7">
        <f t="shared" ca="1" si="80"/>
        <v>1</v>
      </c>
      <c r="N511" s="23">
        <f t="shared" ca="1" si="81"/>
        <v>15265.36</v>
      </c>
      <c r="O511" s="8">
        <f t="shared" ca="1" si="82"/>
        <v>15265.36</v>
      </c>
      <c r="P511" s="40" t="str">
        <f t="shared" ca="1" si="83"/>
        <v>SHIP REGION 8</v>
      </c>
    </row>
    <row r="512" spans="1:16" x14ac:dyDescent="0.35">
      <c r="A512" s="9">
        <f t="shared" si="87"/>
        <v>506</v>
      </c>
      <c r="B512" s="6">
        <f t="shared" si="87"/>
        <v>506</v>
      </c>
      <c r="C512" s="7" t="str">
        <f t="shared" ca="1" si="77"/>
        <v>CUSTID 113</v>
      </c>
      <c r="D512" s="7" t="str">
        <f ca="1">CONCATENATE(D$6," ",SUMIF('CUST AND PROD REFS'!$C$7:$C$206,'DATA GENERATOR'!$C512,'CUST AND PROD REFS'!D$7:D$206))</f>
        <v>CUSTTYPE 4</v>
      </c>
      <c r="E512" s="7" t="str">
        <f ca="1">CONCATENATE(E$6," ",SUMIF('CUST AND PROD REFS'!$C$7:$C$206,'DATA GENERATOR'!$C512,'CUST AND PROD REFS'!E$7:E$206))</f>
        <v>CUSTIND 3</v>
      </c>
      <c r="F512" s="7" t="str">
        <f ca="1">CONCATENATE(F$6," ",SUMIF('CUST AND PROD REFS'!$C$7:$C$206,'DATA GENERATOR'!$C512,'CUST AND PROD REFS'!F$7:F$206))</f>
        <v>REGION 1</v>
      </c>
      <c r="G512" s="6" t="str">
        <f t="shared" ca="1" si="78"/>
        <v>SALESMAN 4</v>
      </c>
      <c r="H512" s="6" t="str">
        <f t="shared" ca="1" si="79"/>
        <v>PRODID 20</v>
      </c>
      <c r="I512" s="6" t="str">
        <f ca="1">CONCATENATE(I$6," ",SUMIF('CUST AND PROD REFS'!$H$7:$H$26,'DATA GENERATOR'!$H512,'CUST AND PROD REFS'!I$7:I$26))</f>
        <v>PRODTYPE 4</v>
      </c>
      <c r="J512" s="6" t="str">
        <f ca="1">CONCATENATE(J$6," ",SUMIF('CUST AND PROD REFS'!$H$7:$H$26,'DATA GENERATOR'!$H512,'CUST AND PROD REFS'!J$7:J$26))</f>
        <v>PRODMKT 1</v>
      </c>
      <c r="K512" s="6">
        <f ca="1">SUMIF('CUST AND PROD REFS'!$H$7:$H$26,'DATA GENERATOR'!$H512,'CUST AND PROD REFS'!K$7:K$26)</f>
        <v>2665</v>
      </c>
      <c r="L512" s="6">
        <f ca="1">SUMIF('CUST AND PROD REFS'!$H$7:$H$26,'DATA GENERATOR'!$H512,'CUST AND PROD REFS'!L$7:L$26)</f>
        <v>1732.25</v>
      </c>
      <c r="M512" s="7">
        <f t="shared" ca="1" si="80"/>
        <v>6</v>
      </c>
      <c r="N512" s="23">
        <f t="shared" ca="1" si="81"/>
        <v>2345.1999999999998</v>
      </c>
      <c r="O512" s="8">
        <f t="shared" ca="1" si="82"/>
        <v>14071.199999999999</v>
      </c>
      <c r="P512" s="40" t="str">
        <f t="shared" ca="1" si="83"/>
        <v>SHIP REGION 8</v>
      </c>
    </row>
    <row r="513" spans="1:16" x14ac:dyDescent="0.35">
      <c r="A513" s="9">
        <f t="shared" si="87"/>
        <v>507</v>
      </c>
      <c r="B513" s="6">
        <f t="shared" si="87"/>
        <v>507</v>
      </c>
      <c r="C513" s="7" t="str">
        <f t="shared" ca="1" si="77"/>
        <v>CUSTID 70</v>
      </c>
      <c r="D513" s="7" t="str">
        <f ca="1">CONCATENATE(D$6," ",SUMIF('CUST AND PROD REFS'!$C$7:$C$206,'DATA GENERATOR'!$C513,'CUST AND PROD REFS'!D$7:D$206))</f>
        <v>CUSTTYPE 3</v>
      </c>
      <c r="E513" s="7" t="str">
        <f ca="1">CONCATENATE(E$6," ",SUMIF('CUST AND PROD REFS'!$C$7:$C$206,'DATA GENERATOR'!$C513,'CUST AND PROD REFS'!E$7:E$206))</f>
        <v>CUSTIND 3</v>
      </c>
      <c r="F513" s="7" t="str">
        <f ca="1">CONCATENATE(F$6," ",SUMIF('CUST AND PROD REFS'!$C$7:$C$206,'DATA GENERATOR'!$C513,'CUST AND PROD REFS'!F$7:F$206))</f>
        <v>REGION 1</v>
      </c>
      <c r="G513" s="6" t="str">
        <f t="shared" ca="1" si="78"/>
        <v>SALESMAN 2</v>
      </c>
      <c r="H513" s="6" t="str">
        <f t="shared" ca="1" si="79"/>
        <v>PRODID 14</v>
      </c>
      <c r="I513" s="6" t="str">
        <f ca="1">CONCATENATE(I$6," ",SUMIF('CUST AND PROD REFS'!$H$7:$H$26,'DATA GENERATOR'!$H513,'CUST AND PROD REFS'!I$7:I$26))</f>
        <v>PRODTYPE 2</v>
      </c>
      <c r="J513" s="6" t="str">
        <f ca="1">CONCATENATE(J$6," ",SUMIF('CUST AND PROD REFS'!$H$7:$H$26,'DATA GENERATOR'!$H513,'CUST AND PROD REFS'!J$7:J$26))</f>
        <v>PRODMKT 7</v>
      </c>
      <c r="K513" s="6">
        <f ca="1">SUMIF('CUST AND PROD REFS'!$H$7:$H$26,'DATA GENERATOR'!$H513,'CUST AND PROD REFS'!K$7:K$26)</f>
        <v>20943</v>
      </c>
      <c r="L513" s="6">
        <f ca="1">SUMIF('CUST AND PROD REFS'!$H$7:$H$26,'DATA GENERATOR'!$H513,'CUST AND PROD REFS'!L$7:L$26)</f>
        <v>12984.66</v>
      </c>
      <c r="M513" s="7">
        <f t="shared" ca="1" si="80"/>
        <v>1</v>
      </c>
      <c r="N513" s="23">
        <f t="shared" ca="1" si="81"/>
        <v>19476.989999999998</v>
      </c>
      <c r="O513" s="8">
        <f t="shared" ca="1" si="82"/>
        <v>19476.989999999998</v>
      </c>
      <c r="P513" s="40" t="str">
        <f t="shared" ca="1" si="83"/>
        <v>SHIP REGION 7</v>
      </c>
    </row>
    <row r="514" spans="1:16" x14ac:dyDescent="0.35">
      <c r="A514" s="9">
        <f t="shared" si="87"/>
        <v>508</v>
      </c>
      <c r="B514" s="6">
        <f t="shared" si="87"/>
        <v>508</v>
      </c>
      <c r="C514" s="7" t="str">
        <f t="shared" ca="1" si="77"/>
        <v>CUSTID 7</v>
      </c>
      <c r="D514" s="7" t="str">
        <f ca="1">CONCATENATE(D$6," ",SUMIF('CUST AND PROD REFS'!$C$7:$C$206,'DATA GENERATOR'!$C514,'CUST AND PROD REFS'!D$7:D$206))</f>
        <v>CUSTTYPE 2</v>
      </c>
      <c r="E514" s="7" t="str">
        <f ca="1">CONCATENATE(E$6," ",SUMIF('CUST AND PROD REFS'!$C$7:$C$206,'DATA GENERATOR'!$C514,'CUST AND PROD REFS'!E$7:E$206))</f>
        <v>CUSTIND 5</v>
      </c>
      <c r="F514" s="7" t="str">
        <f ca="1">CONCATENATE(F$6," ",SUMIF('CUST AND PROD REFS'!$C$7:$C$206,'DATA GENERATOR'!$C514,'CUST AND PROD REFS'!F$7:F$206))</f>
        <v>REGION 1</v>
      </c>
      <c r="G514" s="6" t="str">
        <f t="shared" ca="1" si="78"/>
        <v>SALESMAN 1</v>
      </c>
      <c r="H514" s="6" t="str">
        <f t="shared" ca="1" si="79"/>
        <v>PRODID 18</v>
      </c>
      <c r="I514" s="6" t="str">
        <f ca="1">CONCATENATE(I$6," ",SUMIF('CUST AND PROD REFS'!$H$7:$H$26,'DATA GENERATOR'!$H514,'CUST AND PROD REFS'!I$7:I$26))</f>
        <v>PRODTYPE 1</v>
      </c>
      <c r="J514" s="6" t="str">
        <f ca="1">CONCATENATE(J$6," ",SUMIF('CUST AND PROD REFS'!$H$7:$H$26,'DATA GENERATOR'!$H514,'CUST AND PROD REFS'!J$7:J$26))</f>
        <v>PRODMKT 2</v>
      </c>
      <c r="K514" s="6">
        <f ca="1">SUMIF('CUST AND PROD REFS'!$H$7:$H$26,'DATA GENERATOR'!$H514,'CUST AND PROD REFS'!K$7:K$26)</f>
        <v>5325</v>
      </c>
      <c r="L514" s="6">
        <f ca="1">SUMIF('CUST AND PROD REFS'!$H$7:$H$26,'DATA GENERATOR'!$H514,'CUST AND PROD REFS'!L$7:L$26)</f>
        <v>3408</v>
      </c>
      <c r="M514" s="7">
        <f t="shared" ca="1" si="80"/>
        <v>3</v>
      </c>
      <c r="N514" s="23">
        <f t="shared" ca="1" si="81"/>
        <v>5271.75</v>
      </c>
      <c r="O514" s="8">
        <f t="shared" ca="1" si="82"/>
        <v>15815.25</v>
      </c>
      <c r="P514" s="40" t="str">
        <f t="shared" ca="1" si="83"/>
        <v>SHIP REGION 6</v>
      </c>
    </row>
    <row r="515" spans="1:16" x14ac:dyDescent="0.35">
      <c r="A515" s="9">
        <f t="shared" si="87"/>
        <v>509</v>
      </c>
      <c r="B515" s="6">
        <f t="shared" si="87"/>
        <v>509</v>
      </c>
      <c r="C515" s="7" t="str">
        <f t="shared" ca="1" si="77"/>
        <v>CUSTID 98</v>
      </c>
      <c r="D515" s="7" t="str">
        <f ca="1">CONCATENATE(D$6," ",SUMIF('CUST AND PROD REFS'!$C$7:$C$206,'DATA GENERATOR'!$C515,'CUST AND PROD REFS'!D$7:D$206))</f>
        <v>CUSTTYPE 5</v>
      </c>
      <c r="E515" s="7" t="str">
        <f ca="1">CONCATENATE(E$6," ",SUMIF('CUST AND PROD REFS'!$C$7:$C$206,'DATA GENERATOR'!$C515,'CUST AND PROD REFS'!E$7:E$206))</f>
        <v>CUSTIND 2</v>
      </c>
      <c r="F515" s="7" t="str">
        <f ca="1">CONCATENATE(F$6," ",SUMIF('CUST AND PROD REFS'!$C$7:$C$206,'DATA GENERATOR'!$C515,'CUST AND PROD REFS'!F$7:F$206))</f>
        <v>REGION 8</v>
      </c>
      <c r="G515" s="6" t="str">
        <f t="shared" ca="1" si="78"/>
        <v>SALESMAN 4</v>
      </c>
      <c r="H515" s="6" t="str">
        <f t="shared" ca="1" si="79"/>
        <v>PRODID 3</v>
      </c>
      <c r="I515" s="6" t="str">
        <f ca="1">CONCATENATE(I$6," ",SUMIF('CUST AND PROD REFS'!$H$7:$H$26,'DATA GENERATOR'!$H515,'CUST AND PROD REFS'!I$7:I$26))</f>
        <v>PRODTYPE 3</v>
      </c>
      <c r="J515" s="6" t="str">
        <f ca="1">CONCATENATE(J$6," ",SUMIF('CUST AND PROD REFS'!$H$7:$H$26,'DATA GENERATOR'!$H515,'CUST AND PROD REFS'!J$7:J$26))</f>
        <v>PRODMKT 6</v>
      </c>
      <c r="K515" s="6">
        <f ca="1">SUMIF('CUST AND PROD REFS'!$H$7:$H$26,'DATA GENERATOR'!$H515,'CUST AND PROD REFS'!K$7:K$26)</f>
        <v>18632</v>
      </c>
      <c r="L515" s="6">
        <f ca="1">SUMIF('CUST AND PROD REFS'!$H$7:$H$26,'DATA GENERATOR'!$H515,'CUST AND PROD REFS'!L$7:L$26)</f>
        <v>12110.8</v>
      </c>
      <c r="M515" s="7">
        <f t="shared" ca="1" si="80"/>
        <v>4</v>
      </c>
      <c r="N515" s="23">
        <f t="shared" ca="1" si="81"/>
        <v>18259.36</v>
      </c>
      <c r="O515" s="8">
        <f t="shared" ca="1" si="82"/>
        <v>73037.440000000002</v>
      </c>
      <c r="P515" s="40" t="str">
        <f t="shared" ca="1" si="83"/>
        <v>SHIP REGION 5</v>
      </c>
    </row>
    <row r="516" spans="1:16" x14ac:dyDescent="0.35">
      <c r="A516" s="9">
        <f t="shared" si="87"/>
        <v>510</v>
      </c>
      <c r="B516" s="6">
        <f t="shared" si="87"/>
        <v>510</v>
      </c>
      <c r="C516" s="7" t="str">
        <f t="shared" ca="1" si="77"/>
        <v>CUSTID 183</v>
      </c>
      <c r="D516" s="7" t="str">
        <f ca="1">CONCATENATE(D$6," ",SUMIF('CUST AND PROD REFS'!$C$7:$C$206,'DATA GENERATOR'!$C516,'CUST AND PROD REFS'!D$7:D$206))</f>
        <v>CUSTTYPE 2</v>
      </c>
      <c r="E516" s="7" t="str">
        <f ca="1">CONCATENATE(E$6," ",SUMIF('CUST AND PROD REFS'!$C$7:$C$206,'DATA GENERATOR'!$C516,'CUST AND PROD REFS'!E$7:E$206))</f>
        <v>CUSTIND 1</v>
      </c>
      <c r="F516" s="7" t="str">
        <f ca="1">CONCATENATE(F$6," ",SUMIF('CUST AND PROD REFS'!$C$7:$C$206,'DATA GENERATOR'!$C516,'CUST AND PROD REFS'!F$7:F$206))</f>
        <v>REGION 6</v>
      </c>
      <c r="G516" s="6" t="str">
        <f t="shared" ca="1" si="78"/>
        <v>SALESMAN 1</v>
      </c>
      <c r="H516" s="6" t="str">
        <f t="shared" ca="1" si="79"/>
        <v>PRODID 20</v>
      </c>
      <c r="I516" s="6" t="str">
        <f ca="1">CONCATENATE(I$6," ",SUMIF('CUST AND PROD REFS'!$H$7:$H$26,'DATA GENERATOR'!$H516,'CUST AND PROD REFS'!I$7:I$26))</f>
        <v>PRODTYPE 4</v>
      </c>
      <c r="J516" s="6" t="str">
        <f ca="1">CONCATENATE(J$6," ",SUMIF('CUST AND PROD REFS'!$H$7:$H$26,'DATA GENERATOR'!$H516,'CUST AND PROD REFS'!J$7:J$26))</f>
        <v>PRODMKT 1</v>
      </c>
      <c r="K516" s="6">
        <f ca="1">SUMIF('CUST AND PROD REFS'!$H$7:$H$26,'DATA GENERATOR'!$H516,'CUST AND PROD REFS'!K$7:K$26)</f>
        <v>2665</v>
      </c>
      <c r="L516" s="6">
        <f ca="1">SUMIF('CUST AND PROD REFS'!$H$7:$H$26,'DATA GENERATOR'!$H516,'CUST AND PROD REFS'!L$7:L$26)</f>
        <v>1732.25</v>
      </c>
      <c r="M516" s="7">
        <f t="shared" ca="1" si="80"/>
        <v>9</v>
      </c>
      <c r="N516" s="23">
        <f t="shared" ca="1" si="81"/>
        <v>2345.1999999999998</v>
      </c>
      <c r="O516" s="8">
        <f t="shared" ca="1" si="82"/>
        <v>21106.799999999999</v>
      </c>
      <c r="P516" s="40" t="str">
        <f t="shared" ca="1" si="83"/>
        <v>SHIP REGION 5</v>
      </c>
    </row>
    <row r="517" spans="1:16" x14ac:dyDescent="0.35">
      <c r="A517" s="9">
        <f t="shared" si="87"/>
        <v>511</v>
      </c>
      <c r="B517" s="6">
        <f t="shared" si="87"/>
        <v>511</v>
      </c>
      <c r="C517" s="7" t="str">
        <f t="shared" ca="1" si="77"/>
        <v>CUSTID 11</v>
      </c>
      <c r="D517" s="7" t="str">
        <f ca="1">CONCATENATE(D$6," ",SUMIF('CUST AND PROD REFS'!$C$7:$C$206,'DATA GENERATOR'!$C517,'CUST AND PROD REFS'!D$7:D$206))</f>
        <v>CUSTTYPE 2</v>
      </c>
      <c r="E517" s="7" t="str">
        <f ca="1">CONCATENATE(E$6," ",SUMIF('CUST AND PROD REFS'!$C$7:$C$206,'DATA GENERATOR'!$C517,'CUST AND PROD REFS'!E$7:E$206))</f>
        <v>CUSTIND 3</v>
      </c>
      <c r="F517" s="7" t="str">
        <f ca="1">CONCATENATE(F$6," ",SUMIF('CUST AND PROD REFS'!$C$7:$C$206,'DATA GENERATOR'!$C517,'CUST AND PROD REFS'!F$7:F$206))</f>
        <v>REGION 8</v>
      </c>
      <c r="G517" s="6" t="str">
        <f t="shared" ca="1" si="78"/>
        <v>SALESMAN 1</v>
      </c>
      <c r="H517" s="6" t="str">
        <f t="shared" ca="1" si="79"/>
        <v>PRODID 6</v>
      </c>
      <c r="I517" s="6" t="str">
        <f ca="1">CONCATENATE(I$6," ",SUMIF('CUST AND PROD REFS'!$H$7:$H$26,'DATA GENERATOR'!$H517,'CUST AND PROD REFS'!I$7:I$26))</f>
        <v>PRODTYPE 1</v>
      </c>
      <c r="J517" s="6" t="str">
        <f ca="1">CONCATENATE(J$6," ",SUMIF('CUST AND PROD REFS'!$H$7:$H$26,'DATA GENERATOR'!$H517,'CUST AND PROD REFS'!J$7:J$26))</f>
        <v>PRODMKT 3</v>
      </c>
      <c r="K517" s="6">
        <f ca="1">SUMIF('CUST AND PROD REFS'!$H$7:$H$26,'DATA GENERATOR'!$H517,'CUST AND PROD REFS'!K$7:K$26)</f>
        <v>13657</v>
      </c>
      <c r="L517" s="6">
        <f ca="1">SUMIF('CUST AND PROD REFS'!$H$7:$H$26,'DATA GENERATOR'!$H517,'CUST AND PROD REFS'!L$7:L$26)</f>
        <v>9150.19</v>
      </c>
      <c r="M517" s="7">
        <f t="shared" ca="1" si="80"/>
        <v>4</v>
      </c>
      <c r="N517" s="23">
        <f t="shared" ca="1" si="81"/>
        <v>13110.72</v>
      </c>
      <c r="O517" s="8">
        <f t="shared" ca="1" si="82"/>
        <v>52442.879999999997</v>
      </c>
      <c r="P517" s="40" t="str">
        <f t="shared" ca="1" si="83"/>
        <v>SHIP REGION 6</v>
      </c>
    </row>
    <row r="518" spans="1:16" x14ac:dyDescent="0.35">
      <c r="A518" s="9">
        <f t="shared" si="87"/>
        <v>512</v>
      </c>
      <c r="B518" s="6">
        <f t="shared" si="87"/>
        <v>512</v>
      </c>
      <c r="C518" s="7" t="str">
        <f t="shared" ca="1" si="77"/>
        <v>CUSTID 31</v>
      </c>
      <c r="D518" s="7" t="str">
        <f ca="1">CONCATENATE(D$6," ",SUMIF('CUST AND PROD REFS'!$C$7:$C$206,'DATA GENERATOR'!$C518,'CUST AND PROD REFS'!D$7:D$206))</f>
        <v>CUSTTYPE 1</v>
      </c>
      <c r="E518" s="7" t="str">
        <f ca="1">CONCATENATE(E$6," ",SUMIF('CUST AND PROD REFS'!$C$7:$C$206,'DATA GENERATOR'!$C518,'CUST AND PROD REFS'!E$7:E$206))</f>
        <v>CUSTIND 1</v>
      </c>
      <c r="F518" s="7" t="str">
        <f ca="1">CONCATENATE(F$6," ",SUMIF('CUST AND PROD REFS'!$C$7:$C$206,'DATA GENERATOR'!$C518,'CUST AND PROD REFS'!F$7:F$206))</f>
        <v>REGION 4</v>
      </c>
      <c r="G518" s="6" t="str">
        <f t="shared" ca="1" si="78"/>
        <v>SALESMAN 1</v>
      </c>
      <c r="H518" s="6" t="str">
        <f t="shared" ca="1" si="79"/>
        <v>PRODID 16</v>
      </c>
      <c r="I518" s="6" t="str">
        <f ca="1">CONCATENATE(I$6," ",SUMIF('CUST AND PROD REFS'!$H$7:$H$26,'DATA GENERATOR'!$H518,'CUST AND PROD REFS'!I$7:I$26))</f>
        <v>PRODTYPE 4</v>
      </c>
      <c r="J518" s="6" t="str">
        <f ca="1">CONCATENATE(J$6," ",SUMIF('CUST AND PROD REFS'!$H$7:$H$26,'DATA GENERATOR'!$H518,'CUST AND PROD REFS'!J$7:J$26))</f>
        <v>PRODMKT 6</v>
      </c>
      <c r="K518" s="6">
        <f ca="1">SUMIF('CUST AND PROD REFS'!$H$7:$H$26,'DATA GENERATOR'!$H518,'CUST AND PROD REFS'!K$7:K$26)</f>
        <v>13342</v>
      </c>
      <c r="L518" s="6">
        <f ca="1">SUMIF('CUST AND PROD REFS'!$H$7:$H$26,'DATA GENERATOR'!$H518,'CUST AND PROD REFS'!L$7:L$26)</f>
        <v>7738.36</v>
      </c>
      <c r="M518" s="7">
        <f t="shared" ca="1" si="80"/>
        <v>5</v>
      </c>
      <c r="N518" s="23">
        <f t="shared" ca="1" si="81"/>
        <v>12274.640000000001</v>
      </c>
      <c r="O518" s="8">
        <f t="shared" ca="1" si="82"/>
        <v>61373.200000000004</v>
      </c>
      <c r="P518" s="40" t="str">
        <f t="shared" ca="1" si="83"/>
        <v>SHIP REGION 3</v>
      </c>
    </row>
    <row r="519" spans="1:16" x14ac:dyDescent="0.35">
      <c r="A519" s="9">
        <f t="shared" si="87"/>
        <v>513</v>
      </c>
      <c r="B519" s="6">
        <f t="shared" si="87"/>
        <v>513</v>
      </c>
      <c r="C519" s="7" t="str">
        <f t="shared" ca="1" si="77"/>
        <v>CUSTID 67</v>
      </c>
      <c r="D519" s="7" t="str">
        <f ca="1">CONCATENATE(D$6," ",SUMIF('CUST AND PROD REFS'!$C$7:$C$206,'DATA GENERATOR'!$C519,'CUST AND PROD REFS'!D$7:D$206))</f>
        <v>CUSTTYPE 3</v>
      </c>
      <c r="E519" s="7" t="str">
        <f ca="1">CONCATENATE(E$6," ",SUMIF('CUST AND PROD REFS'!$C$7:$C$206,'DATA GENERATOR'!$C519,'CUST AND PROD REFS'!E$7:E$206))</f>
        <v>CUSTIND 5</v>
      </c>
      <c r="F519" s="7" t="str">
        <f ca="1">CONCATENATE(F$6," ",SUMIF('CUST AND PROD REFS'!$C$7:$C$206,'DATA GENERATOR'!$C519,'CUST AND PROD REFS'!F$7:F$206))</f>
        <v>REGION 3</v>
      </c>
      <c r="G519" s="6" t="str">
        <f t="shared" ca="1" si="78"/>
        <v>SALESMAN 1</v>
      </c>
      <c r="H519" s="6" t="str">
        <f t="shared" ca="1" si="79"/>
        <v>PRODID 6</v>
      </c>
      <c r="I519" s="6" t="str">
        <f ca="1">CONCATENATE(I$6," ",SUMIF('CUST AND PROD REFS'!$H$7:$H$26,'DATA GENERATOR'!$H519,'CUST AND PROD REFS'!I$7:I$26))</f>
        <v>PRODTYPE 1</v>
      </c>
      <c r="J519" s="6" t="str">
        <f ca="1">CONCATENATE(J$6," ",SUMIF('CUST AND PROD REFS'!$H$7:$H$26,'DATA GENERATOR'!$H519,'CUST AND PROD REFS'!J$7:J$26))</f>
        <v>PRODMKT 3</v>
      </c>
      <c r="K519" s="6">
        <f ca="1">SUMIF('CUST AND PROD REFS'!$H$7:$H$26,'DATA GENERATOR'!$H519,'CUST AND PROD REFS'!K$7:K$26)</f>
        <v>13657</v>
      </c>
      <c r="L519" s="6">
        <f ca="1">SUMIF('CUST AND PROD REFS'!$H$7:$H$26,'DATA GENERATOR'!$H519,'CUST AND PROD REFS'!L$7:L$26)</f>
        <v>9150.19</v>
      </c>
      <c r="M519" s="7">
        <f t="shared" ca="1" si="80"/>
        <v>9</v>
      </c>
      <c r="N519" s="23">
        <f t="shared" ca="1" si="81"/>
        <v>11608.449999999999</v>
      </c>
      <c r="O519" s="8">
        <f t="shared" ca="1" si="82"/>
        <v>104476.04999999999</v>
      </c>
      <c r="P519" s="40" t="str">
        <f t="shared" ca="1" si="83"/>
        <v>SHIP REGION 4</v>
      </c>
    </row>
    <row r="520" spans="1:16" x14ac:dyDescent="0.35">
      <c r="A520" s="9">
        <f t="shared" si="87"/>
        <v>514</v>
      </c>
      <c r="B520" s="6">
        <f t="shared" si="87"/>
        <v>514</v>
      </c>
      <c r="C520" s="7" t="str">
        <f t="shared" ref="C520:C583" ca="1" si="88">CONCATENATE(C$6," ",INT(RAND()*(C$3-C$2)+C$2))</f>
        <v>CUSTID 15</v>
      </c>
      <c r="D520" s="7" t="str">
        <f ca="1">CONCATENATE(D$6," ",SUMIF('CUST AND PROD REFS'!$C$7:$C$206,'DATA GENERATOR'!$C520,'CUST AND PROD REFS'!D$7:D$206))</f>
        <v>CUSTTYPE 3</v>
      </c>
      <c r="E520" s="7" t="str">
        <f ca="1">CONCATENATE(E$6," ",SUMIF('CUST AND PROD REFS'!$C$7:$C$206,'DATA GENERATOR'!$C520,'CUST AND PROD REFS'!E$7:E$206))</f>
        <v>CUSTIND 3</v>
      </c>
      <c r="F520" s="7" t="str">
        <f ca="1">CONCATENATE(F$6," ",SUMIF('CUST AND PROD REFS'!$C$7:$C$206,'DATA GENERATOR'!$C520,'CUST AND PROD REFS'!F$7:F$206))</f>
        <v>REGION 2</v>
      </c>
      <c r="G520" s="6" t="str">
        <f t="shared" ref="G520:G583" ca="1" si="89">CONCATENATE(G$6," ",INT(RAND()*(G$3-G$2)+G$2))</f>
        <v>SALESMAN 4</v>
      </c>
      <c r="H520" s="6" t="str">
        <f t="shared" ref="H520:H583" ca="1" si="90">CONCATENATE(H$6," ",INT(RAND()*(H$3+1-H$2)+H$2))</f>
        <v>PRODID 15</v>
      </c>
      <c r="I520" s="6" t="str">
        <f ca="1">CONCATENATE(I$6," ",SUMIF('CUST AND PROD REFS'!$H$7:$H$26,'DATA GENERATOR'!$H520,'CUST AND PROD REFS'!I$7:I$26))</f>
        <v>PRODTYPE 3</v>
      </c>
      <c r="J520" s="6" t="str">
        <f ca="1">CONCATENATE(J$6," ",SUMIF('CUST AND PROD REFS'!$H$7:$H$26,'DATA GENERATOR'!$H520,'CUST AND PROD REFS'!J$7:J$26))</f>
        <v>PRODMKT 3</v>
      </c>
      <c r="K520" s="6">
        <f ca="1">SUMIF('CUST AND PROD REFS'!$H$7:$H$26,'DATA GENERATOR'!$H520,'CUST AND PROD REFS'!K$7:K$26)</f>
        <v>1965</v>
      </c>
      <c r="L520" s="6">
        <f ca="1">SUMIF('CUST AND PROD REFS'!$H$7:$H$26,'DATA GENERATOR'!$H520,'CUST AND PROD REFS'!L$7:L$26)</f>
        <v>1257.5999999999999</v>
      </c>
      <c r="M520" s="7">
        <f t="shared" ref="M520:M583" ca="1" si="91">INT(RAND()*(M$3-M$2)+M$2)</f>
        <v>3</v>
      </c>
      <c r="N520" s="23">
        <f t="shared" ref="N520:N583" ca="1" si="92">K520*(1-(INT(RAND()*(N$3+1-N$2)+N$2)/100))</f>
        <v>1748.8500000000001</v>
      </c>
      <c r="O520" s="8">
        <f t="shared" ref="O520:O583" ca="1" si="93">M520*N520</f>
        <v>5246.55</v>
      </c>
      <c r="P520" s="40" t="str">
        <f t="shared" ref="P520:P583" ca="1" si="94">CONCATENATE(P$6," ",INT(RAND()*(P$3+1-P$2)+P$2))</f>
        <v>SHIP REGION 1</v>
      </c>
    </row>
    <row r="521" spans="1:16" x14ac:dyDescent="0.35">
      <c r="A521" s="9">
        <f t="shared" ref="A521:B536" si="95">A520+1</f>
        <v>515</v>
      </c>
      <c r="B521" s="6">
        <f t="shared" si="95"/>
        <v>515</v>
      </c>
      <c r="C521" s="7" t="str">
        <f t="shared" ca="1" si="88"/>
        <v>CUSTID 51</v>
      </c>
      <c r="D521" s="7" t="str">
        <f ca="1">CONCATENATE(D$6," ",SUMIF('CUST AND PROD REFS'!$C$7:$C$206,'DATA GENERATOR'!$C521,'CUST AND PROD REFS'!D$7:D$206))</f>
        <v>CUSTTYPE 4</v>
      </c>
      <c r="E521" s="7" t="str">
        <f ca="1">CONCATENATE(E$6," ",SUMIF('CUST AND PROD REFS'!$C$7:$C$206,'DATA GENERATOR'!$C521,'CUST AND PROD REFS'!E$7:E$206))</f>
        <v>CUSTIND 5</v>
      </c>
      <c r="F521" s="7" t="str">
        <f ca="1">CONCATENATE(F$6," ",SUMIF('CUST AND PROD REFS'!$C$7:$C$206,'DATA GENERATOR'!$C521,'CUST AND PROD REFS'!F$7:F$206))</f>
        <v>REGION 2</v>
      </c>
      <c r="G521" s="6" t="str">
        <f t="shared" ca="1" si="89"/>
        <v>SALESMAN 2</v>
      </c>
      <c r="H521" s="6" t="str">
        <f t="shared" ca="1" si="90"/>
        <v>PRODID 15</v>
      </c>
      <c r="I521" s="6" t="str">
        <f ca="1">CONCATENATE(I$6," ",SUMIF('CUST AND PROD REFS'!$H$7:$H$26,'DATA GENERATOR'!$H521,'CUST AND PROD REFS'!I$7:I$26))</f>
        <v>PRODTYPE 3</v>
      </c>
      <c r="J521" s="6" t="str">
        <f ca="1">CONCATENATE(J$6," ",SUMIF('CUST AND PROD REFS'!$H$7:$H$26,'DATA GENERATOR'!$H521,'CUST AND PROD REFS'!J$7:J$26))</f>
        <v>PRODMKT 3</v>
      </c>
      <c r="K521" s="6">
        <f ca="1">SUMIF('CUST AND PROD REFS'!$H$7:$H$26,'DATA GENERATOR'!$H521,'CUST AND PROD REFS'!K$7:K$26)</f>
        <v>1965</v>
      </c>
      <c r="L521" s="6">
        <f ca="1">SUMIF('CUST AND PROD REFS'!$H$7:$H$26,'DATA GENERATOR'!$H521,'CUST AND PROD REFS'!L$7:L$26)</f>
        <v>1257.5999999999999</v>
      </c>
      <c r="M521" s="7">
        <f t="shared" ca="1" si="91"/>
        <v>5</v>
      </c>
      <c r="N521" s="23">
        <f t="shared" ca="1" si="92"/>
        <v>1945.35</v>
      </c>
      <c r="O521" s="8">
        <f t="shared" ca="1" si="93"/>
        <v>9726.75</v>
      </c>
      <c r="P521" s="40" t="str">
        <f t="shared" ca="1" si="94"/>
        <v>SHIP REGION 4</v>
      </c>
    </row>
    <row r="522" spans="1:16" x14ac:dyDescent="0.35">
      <c r="A522" s="9">
        <f t="shared" si="95"/>
        <v>516</v>
      </c>
      <c r="B522" s="6">
        <f t="shared" si="95"/>
        <v>516</v>
      </c>
      <c r="C522" s="7" t="str">
        <f t="shared" ca="1" si="88"/>
        <v>CUSTID 139</v>
      </c>
      <c r="D522" s="7" t="str">
        <f ca="1">CONCATENATE(D$6," ",SUMIF('CUST AND PROD REFS'!$C$7:$C$206,'DATA GENERATOR'!$C522,'CUST AND PROD REFS'!D$7:D$206))</f>
        <v>CUSTTYPE 2</v>
      </c>
      <c r="E522" s="7" t="str">
        <f ca="1">CONCATENATE(E$6," ",SUMIF('CUST AND PROD REFS'!$C$7:$C$206,'DATA GENERATOR'!$C522,'CUST AND PROD REFS'!E$7:E$206))</f>
        <v>CUSTIND 2</v>
      </c>
      <c r="F522" s="7" t="str">
        <f ca="1">CONCATENATE(F$6," ",SUMIF('CUST AND PROD REFS'!$C$7:$C$206,'DATA GENERATOR'!$C522,'CUST AND PROD REFS'!F$7:F$206))</f>
        <v>REGION 5</v>
      </c>
      <c r="G522" s="6" t="str">
        <f t="shared" ca="1" si="89"/>
        <v>SALESMAN 4</v>
      </c>
      <c r="H522" s="6" t="str">
        <f t="shared" ca="1" si="90"/>
        <v>PRODID 5</v>
      </c>
      <c r="I522" s="6" t="str">
        <f ca="1">CONCATENATE(I$6," ",SUMIF('CUST AND PROD REFS'!$H$7:$H$26,'DATA GENERATOR'!$H522,'CUST AND PROD REFS'!I$7:I$26))</f>
        <v>PRODTYPE 3</v>
      </c>
      <c r="J522" s="6" t="str">
        <f ca="1">CONCATENATE(J$6," ",SUMIF('CUST AND PROD REFS'!$H$7:$H$26,'DATA GENERATOR'!$H522,'CUST AND PROD REFS'!J$7:J$26))</f>
        <v>PRODMKT 3</v>
      </c>
      <c r="K522" s="6">
        <f ca="1">SUMIF('CUST AND PROD REFS'!$H$7:$H$26,'DATA GENERATOR'!$H522,'CUST AND PROD REFS'!K$7:K$26)</f>
        <v>21215</v>
      </c>
      <c r="L522" s="6">
        <f ca="1">SUMIF('CUST AND PROD REFS'!$H$7:$H$26,'DATA GENERATOR'!$H522,'CUST AND PROD REFS'!L$7:L$26)</f>
        <v>14001.9</v>
      </c>
      <c r="M522" s="7">
        <f t="shared" ca="1" si="91"/>
        <v>6</v>
      </c>
      <c r="N522" s="23">
        <f t="shared" ca="1" si="92"/>
        <v>20154.25</v>
      </c>
      <c r="O522" s="8">
        <f t="shared" ca="1" si="93"/>
        <v>120925.5</v>
      </c>
      <c r="P522" s="40" t="str">
        <f t="shared" ca="1" si="94"/>
        <v>SHIP REGION 3</v>
      </c>
    </row>
    <row r="523" spans="1:16" x14ac:dyDescent="0.35">
      <c r="A523" s="9">
        <f t="shared" si="95"/>
        <v>517</v>
      </c>
      <c r="B523" s="6">
        <f t="shared" si="95"/>
        <v>517</v>
      </c>
      <c r="C523" s="7" t="str">
        <f t="shared" ca="1" si="88"/>
        <v>CUSTID 46</v>
      </c>
      <c r="D523" s="7" t="str">
        <f ca="1">CONCATENATE(D$6," ",SUMIF('CUST AND PROD REFS'!$C$7:$C$206,'DATA GENERATOR'!$C523,'CUST AND PROD REFS'!D$7:D$206))</f>
        <v>CUSTTYPE 3</v>
      </c>
      <c r="E523" s="7" t="str">
        <f ca="1">CONCATENATE(E$6," ",SUMIF('CUST AND PROD REFS'!$C$7:$C$206,'DATA GENERATOR'!$C523,'CUST AND PROD REFS'!E$7:E$206))</f>
        <v>CUSTIND 4</v>
      </c>
      <c r="F523" s="7" t="str">
        <f ca="1">CONCATENATE(F$6," ",SUMIF('CUST AND PROD REFS'!$C$7:$C$206,'DATA GENERATOR'!$C523,'CUST AND PROD REFS'!F$7:F$206))</f>
        <v>REGION 4</v>
      </c>
      <c r="G523" s="6" t="str">
        <f t="shared" ca="1" si="89"/>
        <v>SALESMAN 1</v>
      </c>
      <c r="H523" s="6" t="str">
        <f t="shared" ca="1" si="90"/>
        <v>PRODID 2</v>
      </c>
      <c r="I523" s="6" t="str">
        <f ca="1">CONCATENATE(I$6," ",SUMIF('CUST AND PROD REFS'!$H$7:$H$26,'DATA GENERATOR'!$H523,'CUST AND PROD REFS'!I$7:I$26))</f>
        <v>PRODTYPE 4</v>
      </c>
      <c r="J523" s="6" t="str">
        <f ca="1">CONCATENATE(J$6," ",SUMIF('CUST AND PROD REFS'!$H$7:$H$26,'DATA GENERATOR'!$H523,'CUST AND PROD REFS'!J$7:J$26))</f>
        <v>PRODMKT 6</v>
      </c>
      <c r="K523" s="6">
        <f ca="1">SUMIF('CUST AND PROD REFS'!$H$7:$H$26,'DATA GENERATOR'!$H523,'CUST AND PROD REFS'!K$7:K$26)</f>
        <v>5283</v>
      </c>
      <c r="L523" s="6">
        <f ca="1">SUMIF('CUST AND PROD REFS'!$H$7:$H$26,'DATA GENERATOR'!$H523,'CUST AND PROD REFS'!L$7:L$26)</f>
        <v>3169.8</v>
      </c>
      <c r="M523" s="7">
        <f t="shared" ca="1" si="91"/>
        <v>8</v>
      </c>
      <c r="N523" s="23">
        <f t="shared" ca="1" si="92"/>
        <v>5124.51</v>
      </c>
      <c r="O523" s="8">
        <f t="shared" ca="1" si="93"/>
        <v>40996.080000000002</v>
      </c>
      <c r="P523" s="40" t="str">
        <f t="shared" ca="1" si="94"/>
        <v>SHIP REGION 5</v>
      </c>
    </row>
    <row r="524" spans="1:16" x14ac:dyDescent="0.35">
      <c r="A524" s="9">
        <f t="shared" si="95"/>
        <v>518</v>
      </c>
      <c r="B524" s="6">
        <f t="shared" si="95"/>
        <v>518</v>
      </c>
      <c r="C524" s="7" t="str">
        <f t="shared" ca="1" si="88"/>
        <v>CUSTID 67</v>
      </c>
      <c r="D524" s="7" t="str">
        <f ca="1">CONCATENATE(D$6," ",SUMIF('CUST AND PROD REFS'!$C$7:$C$206,'DATA GENERATOR'!$C524,'CUST AND PROD REFS'!D$7:D$206))</f>
        <v>CUSTTYPE 3</v>
      </c>
      <c r="E524" s="7" t="str">
        <f ca="1">CONCATENATE(E$6," ",SUMIF('CUST AND PROD REFS'!$C$7:$C$206,'DATA GENERATOR'!$C524,'CUST AND PROD REFS'!E$7:E$206))</f>
        <v>CUSTIND 5</v>
      </c>
      <c r="F524" s="7" t="str">
        <f ca="1">CONCATENATE(F$6," ",SUMIF('CUST AND PROD REFS'!$C$7:$C$206,'DATA GENERATOR'!$C524,'CUST AND PROD REFS'!F$7:F$206))</f>
        <v>REGION 3</v>
      </c>
      <c r="G524" s="6" t="str">
        <f t="shared" ca="1" si="89"/>
        <v>SALESMAN 3</v>
      </c>
      <c r="H524" s="6" t="str">
        <f t="shared" ca="1" si="90"/>
        <v>PRODID 6</v>
      </c>
      <c r="I524" s="6" t="str">
        <f ca="1">CONCATENATE(I$6," ",SUMIF('CUST AND PROD REFS'!$H$7:$H$26,'DATA GENERATOR'!$H524,'CUST AND PROD REFS'!I$7:I$26))</f>
        <v>PRODTYPE 1</v>
      </c>
      <c r="J524" s="6" t="str">
        <f ca="1">CONCATENATE(J$6," ",SUMIF('CUST AND PROD REFS'!$H$7:$H$26,'DATA GENERATOR'!$H524,'CUST AND PROD REFS'!J$7:J$26))</f>
        <v>PRODMKT 3</v>
      </c>
      <c r="K524" s="6">
        <f ca="1">SUMIF('CUST AND PROD REFS'!$H$7:$H$26,'DATA GENERATOR'!$H524,'CUST AND PROD REFS'!K$7:K$26)</f>
        <v>13657</v>
      </c>
      <c r="L524" s="6">
        <f ca="1">SUMIF('CUST AND PROD REFS'!$H$7:$H$26,'DATA GENERATOR'!$H524,'CUST AND PROD REFS'!L$7:L$26)</f>
        <v>9150.19</v>
      </c>
      <c r="M524" s="7">
        <f t="shared" ca="1" si="91"/>
        <v>2</v>
      </c>
      <c r="N524" s="23">
        <f t="shared" ca="1" si="92"/>
        <v>11881.59</v>
      </c>
      <c r="O524" s="8">
        <f t="shared" ca="1" si="93"/>
        <v>23763.18</v>
      </c>
      <c r="P524" s="40" t="str">
        <f t="shared" ca="1" si="94"/>
        <v>SHIP REGION 7</v>
      </c>
    </row>
    <row r="525" spans="1:16" x14ac:dyDescent="0.35">
      <c r="A525" s="9">
        <f t="shared" si="95"/>
        <v>519</v>
      </c>
      <c r="B525" s="6">
        <f t="shared" si="95"/>
        <v>519</v>
      </c>
      <c r="C525" s="7" t="str">
        <f t="shared" ca="1" si="88"/>
        <v>CUSTID 71</v>
      </c>
      <c r="D525" s="7" t="str">
        <f ca="1">CONCATENATE(D$6," ",SUMIF('CUST AND PROD REFS'!$C$7:$C$206,'DATA GENERATOR'!$C525,'CUST AND PROD REFS'!D$7:D$206))</f>
        <v>CUSTTYPE 2</v>
      </c>
      <c r="E525" s="7" t="str">
        <f ca="1">CONCATENATE(E$6," ",SUMIF('CUST AND PROD REFS'!$C$7:$C$206,'DATA GENERATOR'!$C525,'CUST AND PROD REFS'!E$7:E$206))</f>
        <v>CUSTIND 2</v>
      </c>
      <c r="F525" s="7" t="str">
        <f ca="1">CONCATENATE(F$6," ",SUMIF('CUST AND PROD REFS'!$C$7:$C$206,'DATA GENERATOR'!$C525,'CUST AND PROD REFS'!F$7:F$206))</f>
        <v>REGION 2</v>
      </c>
      <c r="G525" s="6" t="str">
        <f t="shared" ca="1" si="89"/>
        <v>SALESMAN 4</v>
      </c>
      <c r="H525" s="6" t="str">
        <f t="shared" ca="1" si="90"/>
        <v>PRODID 9</v>
      </c>
      <c r="I525" s="6" t="str">
        <f ca="1">CONCATENATE(I$6," ",SUMIF('CUST AND PROD REFS'!$H$7:$H$26,'DATA GENERATOR'!$H525,'CUST AND PROD REFS'!I$7:I$26))</f>
        <v>PRODTYPE 2</v>
      </c>
      <c r="J525" s="6" t="str">
        <f ca="1">CONCATENATE(J$6," ",SUMIF('CUST AND PROD REFS'!$H$7:$H$26,'DATA GENERATOR'!$H525,'CUST AND PROD REFS'!J$7:J$26))</f>
        <v>PRODMKT 2</v>
      </c>
      <c r="K525" s="6">
        <f ca="1">SUMIF('CUST AND PROD REFS'!$H$7:$H$26,'DATA GENERATOR'!$H525,'CUST AND PROD REFS'!K$7:K$26)</f>
        <v>15689</v>
      </c>
      <c r="L525" s="6">
        <f ca="1">SUMIF('CUST AND PROD REFS'!$H$7:$H$26,'DATA GENERATOR'!$H525,'CUST AND PROD REFS'!L$7:L$26)</f>
        <v>10668.52</v>
      </c>
      <c r="M525" s="7">
        <f t="shared" ca="1" si="91"/>
        <v>9</v>
      </c>
      <c r="N525" s="23">
        <f t="shared" ca="1" si="92"/>
        <v>13806.32</v>
      </c>
      <c r="O525" s="8">
        <f t="shared" ca="1" si="93"/>
        <v>124256.88</v>
      </c>
      <c r="P525" s="40" t="str">
        <f t="shared" ca="1" si="94"/>
        <v>SHIP REGION 2</v>
      </c>
    </row>
    <row r="526" spans="1:16" x14ac:dyDescent="0.35">
      <c r="A526" s="9">
        <f t="shared" si="95"/>
        <v>520</v>
      </c>
      <c r="B526" s="6">
        <f t="shared" si="95"/>
        <v>520</v>
      </c>
      <c r="C526" s="7" t="str">
        <f t="shared" ca="1" si="88"/>
        <v>CUSTID 137</v>
      </c>
      <c r="D526" s="7" t="str">
        <f ca="1">CONCATENATE(D$6," ",SUMIF('CUST AND PROD REFS'!$C$7:$C$206,'DATA GENERATOR'!$C526,'CUST AND PROD REFS'!D$7:D$206))</f>
        <v>CUSTTYPE 5</v>
      </c>
      <c r="E526" s="7" t="str">
        <f ca="1">CONCATENATE(E$6," ",SUMIF('CUST AND PROD REFS'!$C$7:$C$206,'DATA GENERATOR'!$C526,'CUST AND PROD REFS'!E$7:E$206))</f>
        <v>CUSTIND 1</v>
      </c>
      <c r="F526" s="7" t="str">
        <f ca="1">CONCATENATE(F$6," ",SUMIF('CUST AND PROD REFS'!$C$7:$C$206,'DATA GENERATOR'!$C526,'CUST AND PROD REFS'!F$7:F$206))</f>
        <v>REGION 2</v>
      </c>
      <c r="G526" s="6" t="str">
        <f t="shared" ca="1" si="89"/>
        <v>SALESMAN 4</v>
      </c>
      <c r="H526" s="6" t="str">
        <f t="shared" ca="1" si="90"/>
        <v>PRODID 14</v>
      </c>
      <c r="I526" s="6" t="str">
        <f ca="1">CONCATENATE(I$6," ",SUMIF('CUST AND PROD REFS'!$H$7:$H$26,'DATA GENERATOR'!$H526,'CUST AND PROD REFS'!I$7:I$26))</f>
        <v>PRODTYPE 2</v>
      </c>
      <c r="J526" s="6" t="str">
        <f ca="1">CONCATENATE(J$6," ",SUMIF('CUST AND PROD REFS'!$H$7:$H$26,'DATA GENERATOR'!$H526,'CUST AND PROD REFS'!J$7:J$26))</f>
        <v>PRODMKT 7</v>
      </c>
      <c r="K526" s="6">
        <f ca="1">SUMIF('CUST AND PROD REFS'!$H$7:$H$26,'DATA GENERATOR'!$H526,'CUST AND PROD REFS'!K$7:K$26)</f>
        <v>20943</v>
      </c>
      <c r="L526" s="6">
        <f ca="1">SUMIF('CUST AND PROD REFS'!$H$7:$H$26,'DATA GENERATOR'!$H526,'CUST AND PROD REFS'!L$7:L$26)</f>
        <v>12984.66</v>
      </c>
      <c r="M526" s="7">
        <f t="shared" ca="1" si="91"/>
        <v>2</v>
      </c>
      <c r="N526" s="23">
        <f t="shared" ca="1" si="92"/>
        <v>20733.57</v>
      </c>
      <c r="O526" s="8">
        <f t="shared" ca="1" si="93"/>
        <v>41467.14</v>
      </c>
      <c r="P526" s="40" t="str">
        <f t="shared" ca="1" si="94"/>
        <v>SHIP REGION 7</v>
      </c>
    </row>
    <row r="527" spans="1:16" x14ac:dyDescent="0.35">
      <c r="A527" s="9">
        <f t="shared" si="95"/>
        <v>521</v>
      </c>
      <c r="B527" s="6">
        <f t="shared" si="95"/>
        <v>521</v>
      </c>
      <c r="C527" s="7" t="str">
        <f t="shared" ca="1" si="88"/>
        <v>CUSTID 125</v>
      </c>
      <c r="D527" s="7" t="str">
        <f ca="1">CONCATENATE(D$6," ",SUMIF('CUST AND PROD REFS'!$C$7:$C$206,'DATA GENERATOR'!$C527,'CUST AND PROD REFS'!D$7:D$206))</f>
        <v>CUSTTYPE 2</v>
      </c>
      <c r="E527" s="7" t="str">
        <f ca="1">CONCATENATE(E$6," ",SUMIF('CUST AND PROD REFS'!$C$7:$C$206,'DATA GENERATOR'!$C527,'CUST AND PROD REFS'!E$7:E$206))</f>
        <v>CUSTIND 5</v>
      </c>
      <c r="F527" s="7" t="str">
        <f ca="1">CONCATENATE(F$6," ",SUMIF('CUST AND PROD REFS'!$C$7:$C$206,'DATA GENERATOR'!$C527,'CUST AND PROD REFS'!F$7:F$206))</f>
        <v>REGION 1</v>
      </c>
      <c r="G527" s="6" t="str">
        <f t="shared" ca="1" si="89"/>
        <v>SALESMAN 4</v>
      </c>
      <c r="H527" s="6" t="str">
        <f t="shared" ca="1" si="90"/>
        <v>PRODID 12</v>
      </c>
      <c r="I527" s="6" t="str">
        <f ca="1">CONCATENATE(I$6," ",SUMIF('CUST AND PROD REFS'!$H$7:$H$26,'DATA GENERATOR'!$H527,'CUST AND PROD REFS'!I$7:I$26))</f>
        <v>PRODTYPE 3</v>
      </c>
      <c r="J527" s="6" t="str">
        <f ca="1">CONCATENATE(J$6," ",SUMIF('CUST AND PROD REFS'!$H$7:$H$26,'DATA GENERATOR'!$H527,'CUST AND PROD REFS'!J$7:J$26))</f>
        <v>PRODMKT 2</v>
      </c>
      <c r="K527" s="6">
        <f ca="1">SUMIF('CUST AND PROD REFS'!$H$7:$H$26,'DATA GENERATOR'!$H527,'CUST AND PROD REFS'!K$7:K$26)</f>
        <v>17347</v>
      </c>
      <c r="L527" s="6">
        <f ca="1">SUMIF('CUST AND PROD REFS'!$H$7:$H$26,'DATA GENERATOR'!$H527,'CUST AND PROD REFS'!L$7:L$26)</f>
        <v>10928.61</v>
      </c>
      <c r="M527" s="7">
        <f t="shared" ca="1" si="91"/>
        <v>9</v>
      </c>
      <c r="N527" s="23">
        <f t="shared" ca="1" si="92"/>
        <v>15612.300000000001</v>
      </c>
      <c r="O527" s="8">
        <f t="shared" ca="1" si="93"/>
        <v>140510.70000000001</v>
      </c>
      <c r="P527" s="40" t="str">
        <f t="shared" ca="1" si="94"/>
        <v>SHIP REGION 7</v>
      </c>
    </row>
    <row r="528" spans="1:16" x14ac:dyDescent="0.35">
      <c r="A528" s="9">
        <f t="shared" si="95"/>
        <v>522</v>
      </c>
      <c r="B528" s="6">
        <f t="shared" si="95"/>
        <v>522</v>
      </c>
      <c r="C528" s="7" t="str">
        <f t="shared" ca="1" si="88"/>
        <v>CUSTID 137</v>
      </c>
      <c r="D528" s="7" t="str">
        <f ca="1">CONCATENATE(D$6," ",SUMIF('CUST AND PROD REFS'!$C$7:$C$206,'DATA GENERATOR'!$C528,'CUST AND PROD REFS'!D$7:D$206))</f>
        <v>CUSTTYPE 5</v>
      </c>
      <c r="E528" s="7" t="str">
        <f ca="1">CONCATENATE(E$6," ",SUMIF('CUST AND PROD REFS'!$C$7:$C$206,'DATA GENERATOR'!$C528,'CUST AND PROD REFS'!E$7:E$206))</f>
        <v>CUSTIND 1</v>
      </c>
      <c r="F528" s="7" t="str">
        <f ca="1">CONCATENATE(F$6," ",SUMIF('CUST AND PROD REFS'!$C$7:$C$206,'DATA GENERATOR'!$C528,'CUST AND PROD REFS'!F$7:F$206))</f>
        <v>REGION 2</v>
      </c>
      <c r="G528" s="6" t="str">
        <f t="shared" ca="1" si="89"/>
        <v>SALESMAN 1</v>
      </c>
      <c r="H528" s="6" t="str">
        <f t="shared" ca="1" si="90"/>
        <v>PRODID 4</v>
      </c>
      <c r="I528" s="6" t="str">
        <f ca="1">CONCATENATE(I$6," ",SUMIF('CUST AND PROD REFS'!$H$7:$H$26,'DATA GENERATOR'!$H528,'CUST AND PROD REFS'!I$7:I$26))</f>
        <v>PRODTYPE 2</v>
      </c>
      <c r="J528" s="6" t="str">
        <f ca="1">CONCATENATE(J$6," ",SUMIF('CUST AND PROD REFS'!$H$7:$H$26,'DATA GENERATOR'!$H528,'CUST AND PROD REFS'!J$7:J$26))</f>
        <v>PRODMKT 4</v>
      </c>
      <c r="K528" s="6">
        <f ca="1">SUMIF('CUST AND PROD REFS'!$H$7:$H$26,'DATA GENERATOR'!$H528,'CUST AND PROD REFS'!K$7:K$26)</f>
        <v>6175</v>
      </c>
      <c r="L528" s="6">
        <f ca="1">SUMIF('CUST AND PROD REFS'!$H$7:$H$26,'DATA GENERATOR'!$H528,'CUST AND PROD REFS'!L$7:L$26)</f>
        <v>3828.5</v>
      </c>
      <c r="M528" s="7">
        <f t="shared" ca="1" si="91"/>
        <v>8</v>
      </c>
      <c r="N528" s="23">
        <f t="shared" ca="1" si="92"/>
        <v>5310.5</v>
      </c>
      <c r="O528" s="8">
        <f t="shared" ca="1" si="93"/>
        <v>42484</v>
      </c>
      <c r="P528" s="40" t="str">
        <f t="shared" ca="1" si="94"/>
        <v>SHIP REGION 7</v>
      </c>
    </row>
    <row r="529" spans="1:16" x14ac:dyDescent="0.35">
      <c r="A529" s="9">
        <f t="shared" si="95"/>
        <v>523</v>
      </c>
      <c r="B529" s="6">
        <f t="shared" si="95"/>
        <v>523</v>
      </c>
      <c r="C529" s="7" t="str">
        <f t="shared" ca="1" si="88"/>
        <v>CUSTID 82</v>
      </c>
      <c r="D529" s="7" t="str">
        <f ca="1">CONCATENATE(D$6," ",SUMIF('CUST AND PROD REFS'!$C$7:$C$206,'DATA GENERATOR'!$C529,'CUST AND PROD REFS'!D$7:D$206))</f>
        <v>CUSTTYPE 3</v>
      </c>
      <c r="E529" s="7" t="str">
        <f ca="1">CONCATENATE(E$6," ",SUMIF('CUST AND PROD REFS'!$C$7:$C$206,'DATA GENERATOR'!$C529,'CUST AND PROD REFS'!E$7:E$206))</f>
        <v>CUSTIND 1</v>
      </c>
      <c r="F529" s="7" t="str">
        <f ca="1">CONCATENATE(F$6," ",SUMIF('CUST AND PROD REFS'!$C$7:$C$206,'DATA GENERATOR'!$C529,'CUST AND PROD REFS'!F$7:F$206))</f>
        <v>REGION 4</v>
      </c>
      <c r="G529" s="6" t="str">
        <f t="shared" ca="1" si="89"/>
        <v>SALESMAN 2</v>
      </c>
      <c r="H529" s="6" t="str">
        <f t="shared" ca="1" si="90"/>
        <v>PRODID 14</v>
      </c>
      <c r="I529" s="6" t="str">
        <f ca="1">CONCATENATE(I$6," ",SUMIF('CUST AND PROD REFS'!$H$7:$H$26,'DATA GENERATOR'!$H529,'CUST AND PROD REFS'!I$7:I$26))</f>
        <v>PRODTYPE 2</v>
      </c>
      <c r="J529" s="6" t="str">
        <f ca="1">CONCATENATE(J$6," ",SUMIF('CUST AND PROD REFS'!$H$7:$H$26,'DATA GENERATOR'!$H529,'CUST AND PROD REFS'!J$7:J$26))</f>
        <v>PRODMKT 7</v>
      </c>
      <c r="K529" s="6">
        <f ca="1">SUMIF('CUST AND PROD REFS'!$H$7:$H$26,'DATA GENERATOR'!$H529,'CUST AND PROD REFS'!K$7:K$26)</f>
        <v>20943</v>
      </c>
      <c r="L529" s="6">
        <f ca="1">SUMIF('CUST AND PROD REFS'!$H$7:$H$26,'DATA GENERATOR'!$H529,'CUST AND PROD REFS'!L$7:L$26)</f>
        <v>12984.66</v>
      </c>
      <c r="M529" s="7">
        <f t="shared" ca="1" si="91"/>
        <v>7</v>
      </c>
      <c r="N529" s="23">
        <f t="shared" ca="1" si="92"/>
        <v>18848.7</v>
      </c>
      <c r="O529" s="8">
        <f t="shared" ca="1" si="93"/>
        <v>131940.9</v>
      </c>
      <c r="P529" s="40" t="str">
        <f t="shared" ca="1" si="94"/>
        <v>SHIP REGION 4</v>
      </c>
    </row>
    <row r="530" spans="1:16" x14ac:dyDescent="0.35">
      <c r="A530" s="9">
        <f t="shared" si="95"/>
        <v>524</v>
      </c>
      <c r="B530" s="6">
        <f t="shared" si="95"/>
        <v>524</v>
      </c>
      <c r="C530" s="7" t="str">
        <f t="shared" ca="1" si="88"/>
        <v>CUSTID 41</v>
      </c>
      <c r="D530" s="7" t="str">
        <f ca="1">CONCATENATE(D$6," ",SUMIF('CUST AND PROD REFS'!$C$7:$C$206,'DATA GENERATOR'!$C530,'CUST AND PROD REFS'!D$7:D$206))</f>
        <v>CUSTTYPE 4</v>
      </c>
      <c r="E530" s="7" t="str">
        <f ca="1">CONCATENATE(E$6," ",SUMIF('CUST AND PROD REFS'!$C$7:$C$206,'DATA GENERATOR'!$C530,'CUST AND PROD REFS'!E$7:E$206))</f>
        <v>CUSTIND 2</v>
      </c>
      <c r="F530" s="7" t="str">
        <f ca="1">CONCATENATE(F$6," ",SUMIF('CUST AND PROD REFS'!$C$7:$C$206,'DATA GENERATOR'!$C530,'CUST AND PROD REFS'!F$7:F$206))</f>
        <v>REGION 2</v>
      </c>
      <c r="G530" s="6" t="str">
        <f t="shared" ca="1" si="89"/>
        <v>SALESMAN 1</v>
      </c>
      <c r="H530" s="6" t="str">
        <f t="shared" ca="1" si="90"/>
        <v>PRODID 11</v>
      </c>
      <c r="I530" s="6" t="str">
        <f ca="1">CONCATENATE(I$6," ",SUMIF('CUST AND PROD REFS'!$H$7:$H$26,'DATA GENERATOR'!$H530,'CUST AND PROD REFS'!I$7:I$26))</f>
        <v>PRODTYPE 1</v>
      </c>
      <c r="J530" s="6" t="str">
        <f ca="1">CONCATENATE(J$6," ",SUMIF('CUST AND PROD REFS'!$H$7:$H$26,'DATA GENERATOR'!$H530,'CUST AND PROD REFS'!J$7:J$26))</f>
        <v>PRODMKT 5</v>
      </c>
      <c r="K530" s="6">
        <f ca="1">SUMIF('CUST AND PROD REFS'!$H$7:$H$26,'DATA GENERATOR'!$H530,'CUST AND PROD REFS'!K$7:K$26)</f>
        <v>10318</v>
      </c>
      <c r="L530" s="6">
        <f ca="1">SUMIF('CUST AND PROD REFS'!$H$7:$H$26,'DATA GENERATOR'!$H530,'CUST AND PROD REFS'!L$7:L$26)</f>
        <v>6913.06</v>
      </c>
      <c r="M530" s="7">
        <f t="shared" ca="1" si="91"/>
        <v>2</v>
      </c>
      <c r="N530" s="23">
        <f t="shared" ca="1" si="92"/>
        <v>9183.02</v>
      </c>
      <c r="O530" s="8">
        <f t="shared" ca="1" si="93"/>
        <v>18366.04</v>
      </c>
      <c r="P530" s="40" t="str">
        <f t="shared" ca="1" si="94"/>
        <v>SHIP REGION 5</v>
      </c>
    </row>
    <row r="531" spans="1:16" x14ac:dyDescent="0.35">
      <c r="A531" s="9">
        <f t="shared" si="95"/>
        <v>525</v>
      </c>
      <c r="B531" s="6">
        <f t="shared" si="95"/>
        <v>525</v>
      </c>
      <c r="C531" s="7" t="str">
        <f t="shared" ca="1" si="88"/>
        <v>CUSTID 127</v>
      </c>
      <c r="D531" s="7" t="str">
        <f ca="1">CONCATENATE(D$6," ",SUMIF('CUST AND PROD REFS'!$C$7:$C$206,'DATA GENERATOR'!$C531,'CUST AND PROD REFS'!D$7:D$206))</f>
        <v>CUSTTYPE 1</v>
      </c>
      <c r="E531" s="7" t="str">
        <f ca="1">CONCATENATE(E$6," ",SUMIF('CUST AND PROD REFS'!$C$7:$C$206,'DATA GENERATOR'!$C531,'CUST AND PROD REFS'!E$7:E$206))</f>
        <v>CUSTIND 1</v>
      </c>
      <c r="F531" s="7" t="str">
        <f ca="1">CONCATENATE(F$6," ",SUMIF('CUST AND PROD REFS'!$C$7:$C$206,'DATA GENERATOR'!$C531,'CUST AND PROD REFS'!F$7:F$206))</f>
        <v>REGION 7</v>
      </c>
      <c r="G531" s="6" t="str">
        <f t="shared" ca="1" si="89"/>
        <v>SALESMAN 3</v>
      </c>
      <c r="H531" s="6" t="str">
        <f t="shared" ca="1" si="90"/>
        <v>PRODID 4</v>
      </c>
      <c r="I531" s="6" t="str">
        <f ca="1">CONCATENATE(I$6," ",SUMIF('CUST AND PROD REFS'!$H$7:$H$26,'DATA GENERATOR'!$H531,'CUST AND PROD REFS'!I$7:I$26))</f>
        <v>PRODTYPE 2</v>
      </c>
      <c r="J531" s="6" t="str">
        <f ca="1">CONCATENATE(J$6," ",SUMIF('CUST AND PROD REFS'!$H$7:$H$26,'DATA GENERATOR'!$H531,'CUST AND PROD REFS'!J$7:J$26))</f>
        <v>PRODMKT 4</v>
      </c>
      <c r="K531" s="6">
        <f ca="1">SUMIF('CUST AND PROD REFS'!$H$7:$H$26,'DATA GENERATOR'!$H531,'CUST AND PROD REFS'!K$7:K$26)</f>
        <v>6175</v>
      </c>
      <c r="L531" s="6">
        <f ca="1">SUMIF('CUST AND PROD REFS'!$H$7:$H$26,'DATA GENERATOR'!$H531,'CUST AND PROD REFS'!L$7:L$26)</f>
        <v>3828.5</v>
      </c>
      <c r="M531" s="7">
        <f t="shared" ca="1" si="91"/>
        <v>3</v>
      </c>
      <c r="N531" s="23">
        <f t="shared" ca="1" si="92"/>
        <v>5681</v>
      </c>
      <c r="O531" s="8">
        <f t="shared" ca="1" si="93"/>
        <v>17043</v>
      </c>
      <c r="P531" s="40" t="str">
        <f t="shared" ca="1" si="94"/>
        <v>SHIP REGION 4</v>
      </c>
    </row>
    <row r="532" spans="1:16" x14ac:dyDescent="0.35">
      <c r="A532" s="9">
        <f t="shared" si="95"/>
        <v>526</v>
      </c>
      <c r="B532" s="6">
        <f t="shared" si="95"/>
        <v>526</v>
      </c>
      <c r="C532" s="7" t="str">
        <f t="shared" ca="1" si="88"/>
        <v>CUSTID 139</v>
      </c>
      <c r="D532" s="7" t="str">
        <f ca="1">CONCATENATE(D$6," ",SUMIF('CUST AND PROD REFS'!$C$7:$C$206,'DATA GENERATOR'!$C532,'CUST AND PROD REFS'!D$7:D$206))</f>
        <v>CUSTTYPE 2</v>
      </c>
      <c r="E532" s="7" t="str">
        <f ca="1">CONCATENATE(E$6," ",SUMIF('CUST AND PROD REFS'!$C$7:$C$206,'DATA GENERATOR'!$C532,'CUST AND PROD REFS'!E$7:E$206))</f>
        <v>CUSTIND 2</v>
      </c>
      <c r="F532" s="7" t="str">
        <f ca="1">CONCATENATE(F$6," ",SUMIF('CUST AND PROD REFS'!$C$7:$C$206,'DATA GENERATOR'!$C532,'CUST AND PROD REFS'!F$7:F$206))</f>
        <v>REGION 5</v>
      </c>
      <c r="G532" s="6" t="str">
        <f t="shared" ca="1" si="89"/>
        <v>SALESMAN 4</v>
      </c>
      <c r="H532" s="6" t="str">
        <f t="shared" ca="1" si="90"/>
        <v>PRODID 20</v>
      </c>
      <c r="I532" s="6" t="str">
        <f ca="1">CONCATENATE(I$6," ",SUMIF('CUST AND PROD REFS'!$H$7:$H$26,'DATA GENERATOR'!$H532,'CUST AND PROD REFS'!I$7:I$26))</f>
        <v>PRODTYPE 4</v>
      </c>
      <c r="J532" s="6" t="str">
        <f ca="1">CONCATENATE(J$6," ",SUMIF('CUST AND PROD REFS'!$H$7:$H$26,'DATA GENERATOR'!$H532,'CUST AND PROD REFS'!J$7:J$26))</f>
        <v>PRODMKT 1</v>
      </c>
      <c r="K532" s="6">
        <f ca="1">SUMIF('CUST AND PROD REFS'!$H$7:$H$26,'DATA GENERATOR'!$H532,'CUST AND PROD REFS'!K$7:K$26)</f>
        <v>2665</v>
      </c>
      <c r="L532" s="6">
        <f ca="1">SUMIF('CUST AND PROD REFS'!$H$7:$H$26,'DATA GENERATOR'!$H532,'CUST AND PROD REFS'!L$7:L$26)</f>
        <v>1732.25</v>
      </c>
      <c r="M532" s="7">
        <f t="shared" ca="1" si="91"/>
        <v>1</v>
      </c>
      <c r="N532" s="23">
        <f t="shared" ca="1" si="92"/>
        <v>2558.4</v>
      </c>
      <c r="O532" s="8">
        <f t="shared" ca="1" si="93"/>
        <v>2558.4</v>
      </c>
      <c r="P532" s="40" t="str">
        <f t="shared" ca="1" si="94"/>
        <v>SHIP REGION 6</v>
      </c>
    </row>
    <row r="533" spans="1:16" x14ac:dyDescent="0.35">
      <c r="A533" s="9">
        <f t="shared" si="95"/>
        <v>527</v>
      </c>
      <c r="B533" s="6">
        <f t="shared" si="95"/>
        <v>527</v>
      </c>
      <c r="C533" s="7" t="str">
        <f t="shared" ca="1" si="88"/>
        <v>CUSTID 135</v>
      </c>
      <c r="D533" s="7" t="str">
        <f ca="1">CONCATENATE(D$6," ",SUMIF('CUST AND PROD REFS'!$C$7:$C$206,'DATA GENERATOR'!$C533,'CUST AND PROD REFS'!D$7:D$206))</f>
        <v>CUSTTYPE 1</v>
      </c>
      <c r="E533" s="7" t="str">
        <f ca="1">CONCATENATE(E$6," ",SUMIF('CUST AND PROD REFS'!$C$7:$C$206,'DATA GENERATOR'!$C533,'CUST AND PROD REFS'!E$7:E$206))</f>
        <v>CUSTIND 2</v>
      </c>
      <c r="F533" s="7" t="str">
        <f ca="1">CONCATENATE(F$6," ",SUMIF('CUST AND PROD REFS'!$C$7:$C$206,'DATA GENERATOR'!$C533,'CUST AND PROD REFS'!F$7:F$206))</f>
        <v>REGION 5</v>
      </c>
      <c r="G533" s="6" t="str">
        <f t="shared" ca="1" si="89"/>
        <v>SALESMAN 4</v>
      </c>
      <c r="H533" s="6" t="str">
        <f t="shared" ca="1" si="90"/>
        <v>PRODID 7</v>
      </c>
      <c r="I533" s="6" t="str">
        <f ca="1">CONCATENATE(I$6," ",SUMIF('CUST AND PROD REFS'!$H$7:$H$26,'DATA GENERATOR'!$H533,'CUST AND PROD REFS'!I$7:I$26))</f>
        <v>PRODTYPE 4</v>
      </c>
      <c r="J533" s="6" t="str">
        <f ca="1">CONCATENATE(J$6," ",SUMIF('CUST AND PROD REFS'!$H$7:$H$26,'DATA GENERATOR'!$H533,'CUST AND PROD REFS'!J$7:J$26))</f>
        <v>PRODMKT 2</v>
      </c>
      <c r="K533" s="6">
        <f ca="1">SUMIF('CUST AND PROD REFS'!$H$7:$H$26,'DATA GENERATOR'!$H533,'CUST AND PROD REFS'!K$7:K$26)</f>
        <v>19973</v>
      </c>
      <c r="L533" s="6">
        <f ca="1">SUMIF('CUST AND PROD REFS'!$H$7:$H$26,'DATA GENERATOR'!$H533,'CUST AND PROD REFS'!L$7:L$26)</f>
        <v>10985.15</v>
      </c>
      <c r="M533" s="7">
        <f t="shared" ca="1" si="91"/>
        <v>8</v>
      </c>
      <c r="N533" s="23">
        <f t="shared" ca="1" si="92"/>
        <v>18175.43</v>
      </c>
      <c r="O533" s="8">
        <f t="shared" ca="1" si="93"/>
        <v>145403.44</v>
      </c>
      <c r="P533" s="40" t="str">
        <f t="shared" ca="1" si="94"/>
        <v>SHIP REGION 4</v>
      </c>
    </row>
    <row r="534" spans="1:16" x14ac:dyDescent="0.35">
      <c r="A534" s="9">
        <f t="shared" si="95"/>
        <v>528</v>
      </c>
      <c r="B534" s="6">
        <f t="shared" si="95"/>
        <v>528</v>
      </c>
      <c r="C534" s="7" t="str">
        <f t="shared" ca="1" si="88"/>
        <v>CUSTID 77</v>
      </c>
      <c r="D534" s="7" t="str">
        <f ca="1">CONCATENATE(D$6," ",SUMIF('CUST AND PROD REFS'!$C$7:$C$206,'DATA GENERATOR'!$C534,'CUST AND PROD REFS'!D$7:D$206))</f>
        <v>CUSTTYPE 1</v>
      </c>
      <c r="E534" s="7" t="str">
        <f ca="1">CONCATENATE(E$6," ",SUMIF('CUST AND PROD REFS'!$C$7:$C$206,'DATA GENERATOR'!$C534,'CUST AND PROD REFS'!E$7:E$206))</f>
        <v>CUSTIND 5</v>
      </c>
      <c r="F534" s="7" t="str">
        <f ca="1">CONCATENATE(F$6," ",SUMIF('CUST AND PROD REFS'!$C$7:$C$206,'DATA GENERATOR'!$C534,'CUST AND PROD REFS'!F$7:F$206))</f>
        <v>REGION 3</v>
      </c>
      <c r="G534" s="6" t="str">
        <f t="shared" ca="1" si="89"/>
        <v>SALESMAN 1</v>
      </c>
      <c r="H534" s="6" t="str">
        <f t="shared" ca="1" si="90"/>
        <v>PRODID 7</v>
      </c>
      <c r="I534" s="6" t="str">
        <f ca="1">CONCATENATE(I$6," ",SUMIF('CUST AND PROD REFS'!$H$7:$H$26,'DATA GENERATOR'!$H534,'CUST AND PROD REFS'!I$7:I$26))</f>
        <v>PRODTYPE 4</v>
      </c>
      <c r="J534" s="6" t="str">
        <f ca="1">CONCATENATE(J$6," ",SUMIF('CUST AND PROD REFS'!$H$7:$H$26,'DATA GENERATOR'!$H534,'CUST AND PROD REFS'!J$7:J$26))</f>
        <v>PRODMKT 2</v>
      </c>
      <c r="K534" s="6">
        <f ca="1">SUMIF('CUST AND PROD REFS'!$H$7:$H$26,'DATA GENERATOR'!$H534,'CUST AND PROD REFS'!K$7:K$26)</f>
        <v>19973</v>
      </c>
      <c r="L534" s="6">
        <f ca="1">SUMIF('CUST AND PROD REFS'!$H$7:$H$26,'DATA GENERATOR'!$H534,'CUST AND PROD REFS'!L$7:L$26)</f>
        <v>10985.15</v>
      </c>
      <c r="M534" s="7">
        <f t="shared" ca="1" si="91"/>
        <v>5</v>
      </c>
      <c r="N534" s="23">
        <f t="shared" ca="1" si="92"/>
        <v>17576.240000000002</v>
      </c>
      <c r="O534" s="8">
        <f t="shared" ca="1" si="93"/>
        <v>87881.200000000012</v>
      </c>
      <c r="P534" s="40" t="str">
        <f t="shared" ca="1" si="94"/>
        <v>SHIP REGION 3</v>
      </c>
    </row>
    <row r="535" spans="1:16" x14ac:dyDescent="0.35">
      <c r="A535" s="9">
        <f t="shared" si="95"/>
        <v>529</v>
      </c>
      <c r="B535" s="6">
        <f t="shared" si="95"/>
        <v>529</v>
      </c>
      <c r="C535" s="7" t="str">
        <f t="shared" ca="1" si="88"/>
        <v>CUSTID 9</v>
      </c>
      <c r="D535" s="7" t="str">
        <f ca="1">CONCATENATE(D$6," ",SUMIF('CUST AND PROD REFS'!$C$7:$C$206,'DATA GENERATOR'!$C535,'CUST AND PROD REFS'!D$7:D$206))</f>
        <v>CUSTTYPE 1</v>
      </c>
      <c r="E535" s="7" t="str">
        <f ca="1">CONCATENATE(E$6," ",SUMIF('CUST AND PROD REFS'!$C$7:$C$206,'DATA GENERATOR'!$C535,'CUST AND PROD REFS'!E$7:E$206))</f>
        <v>CUSTIND 3</v>
      </c>
      <c r="F535" s="7" t="str">
        <f ca="1">CONCATENATE(F$6," ",SUMIF('CUST AND PROD REFS'!$C$7:$C$206,'DATA GENERATOR'!$C535,'CUST AND PROD REFS'!F$7:F$206))</f>
        <v>REGION 1</v>
      </c>
      <c r="G535" s="6" t="str">
        <f t="shared" ca="1" si="89"/>
        <v>SALESMAN 2</v>
      </c>
      <c r="H535" s="6" t="str">
        <f t="shared" ca="1" si="90"/>
        <v>PRODID 20</v>
      </c>
      <c r="I535" s="6" t="str">
        <f ca="1">CONCATENATE(I$6," ",SUMIF('CUST AND PROD REFS'!$H$7:$H$26,'DATA GENERATOR'!$H535,'CUST AND PROD REFS'!I$7:I$26))</f>
        <v>PRODTYPE 4</v>
      </c>
      <c r="J535" s="6" t="str">
        <f ca="1">CONCATENATE(J$6," ",SUMIF('CUST AND PROD REFS'!$H$7:$H$26,'DATA GENERATOR'!$H535,'CUST AND PROD REFS'!J$7:J$26))</f>
        <v>PRODMKT 1</v>
      </c>
      <c r="K535" s="6">
        <f ca="1">SUMIF('CUST AND PROD REFS'!$H$7:$H$26,'DATA GENERATOR'!$H535,'CUST AND PROD REFS'!K$7:K$26)</f>
        <v>2665</v>
      </c>
      <c r="L535" s="6">
        <f ca="1">SUMIF('CUST AND PROD REFS'!$H$7:$H$26,'DATA GENERATOR'!$H535,'CUST AND PROD REFS'!L$7:L$26)</f>
        <v>1732.25</v>
      </c>
      <c r="M535" s="7">
        <f t="shared" ca="1" si="91"/>
        <v>5</v>
      </c>
      <c r="N535" s="23">
        <f t="shared" ca="1" si="92"/>
        <v>2531.75</v>
      </c>
      <c r="O535" s="8">
        <f t="shared" ca="1" si="93"/>
        <v>12658.75</v>
      </c>
      <c r="P535" s="40" t="str">
        <f t="shared" ca="1" si="94"/>
        <v>SHIP REGION 6</v>
      </c>
    </row>
    <row r="536" spans="1:16" x14ac:dyDescent="0.35">
      <c r="A536" s="9">
        <f t="shared" si="95"/>
        <v>530</v>
      </c>
      <c r="B536" s="6">
        <f t="shared" si="95"/>
        <v>530</v>
      </c>
      <c r="C536" s="7" t="str">
        <f t="shared" ca="1" si="88"/>
        <v>CUSTID 173</v>
      </c>
      <c r="D536" s="7" t="str">
        <f ca="1">CONCATENATE(D$6," ",SUMIF('CUST AND PROD REFS'!$C$7:$C$206,'DATA GENERATOR'!$C536,'CUST AND PROD REFS'!D$7:D$206))</f>
        <v>CUSTTYPE 4</v>
      </c>
      <c r="E536" s="7" t="str">
        <f ca="1">CONCATENATE(E$6," ",SUMIF('CUST AND PROD REFS'!$C$7:$C$206,'DATA GENERATOR'!$C536,'CUST AND PROD REFS'!E$7:E$206))</f>
        <v>CUSTIND 1</v>
      </c>
      <c r="F536" s="7" t="str">
        <f ca="1">CONCATENATE(F$6," ",SUMIF('CUST AND PROD REFS'!$C$7:$C$206,'DATA GENERATOR'!$C536,'CUST AND PROD REFS'!F$7:F$206))</f>
        <v>REGION 2</v>
      </c>
      <c r="G536" s="6" t="str">
        <f t="shared" ca="1" si="89"/>
        <v>SALESMAN 1</v>
      </c>
      <c r="H536" s="6" t="str">
        <f t="shared" ca="1" si="90"/>
        <v>PRODID 7</v>
      </c>
      <c r="I536" s="6" t="str">
        <f ca="1">CONCATENATE(I$6," ",SUMIF('CUST AND PROD REFS'!$H$7:$H$26,'DATA GENERATOR'!$H536,'CUST AND PROD REFS'!I$7:I$26))</f>
        <v>PRODTYPE 4</v>
      </c>
      <c r="J536" s="6" t="str">
        <f ca="1">CONCATENATE(J$6," ",SUMIF('CUST AND PROD REFS'!$H$7:$H$26,'DATA GENERATOR'!$H536,'CUST AND PROD REFS'!J$7:J$26))</f>
        <v>PRODMKT 2</v>
      </c>
      <c r="K536" s="6">
        <f ca="1">SUMIF('CUST AND PROD REFS'!$H$7:$H$26,'DATA GENERATOR'!$H536,'CUST AND PROD REFS'!K$7:K$26)</f>
        <v>19973</v>
      </c>
      <c r="L536" s="6">
        <f ca="1">SUMIF('CUST AND PROD REFS'!$H$7:$H$26,'DATA GENERATOR'!$H536,'CUST AND PROD REFS'!L$7:L$26)</f>
        <v>10985.15</v>
      </c>
      <c r="M536" s="7">
        <f t="shared" ca="1" si="91"/>
        <v>4</v>
      </c>
      <c r="N536" s="23">
        <f t="shared" ca="1" si="92"/>
        <v>16977.05</v>
      </c>
      <c r="O536" s="8">
        <f t="shared" ca="1" si="93"/>
        <v>67908.2</v>
      </c>
      <c r="P536" s="40" t="str">
        <f t="shared" ca="1" si="94"/>
        <v>SHIP REGION 2</v>
      </c>
    </row>
    <row r="537" spans="1:16" x14ac:dyDescent="0.35">
      <c r="A537" s="9">
        <f t="shared" ref="A537:B552" si="96">A536+1</f>
        <v>531</v>
      </c>
      <c r="B537" s="6">
        <f t="shared" si="96"/>
        <v>531</v>
      </c>
      <c r="C537" s="7" t="str">
        <f t="shared" ca="1" si="88"/>
        <v>CUSTID 43</v>
      </c>
      <c r="D537" s="7" t="str">
        <f ca="1">CONCATENATE(D$6," ",SUMIF('CUST AND PROD REFS'!$C$7:$C$206,'DATA GENERATOR'!$C537,'CUST AND PROD REFS'!D$7:D$206))</f>
        <v>CUSTTYPE 3</v>
      </c>
      <c r="E537" s="7" t="str">
        <f ca="1">CONCATENATE(E$6," ",SUMIF('CUST AND PROD REFS'!$C$7:$C$206,'DATA GENERATOR'!$C537,'CUST AND PROD REFS'!E$7:E$206))</f>
        <v>CUSTIND 1</v>
      </c>
      <c r="F537" s="7" t="str">
        <f ca="1">CONCATENATE(F$6," ",SUMIF('CUST AND PROD REFS'!$C$7:$C$206,'DATA GENERATOR'!$C537,'CUST AND PROD REFS'!F$7:F$206))</f>
        <v>REGION 6</v>
      </c>
      <c r="G537" s="6" t="str">
        <f t="shared" ca="1" si="89"/>
        <v>SALESMAN 1</v>
      </c>
      <c r="H537" s="6" t="str">
        <f t="shared" ca="1" si="90"/>
        <v>PRODID 15</v>
      </c>
      <c r="I537" s="6" t="str">
        <f ca="1">CONCATENATE(I$6," ",SUMIF('CUST AND PROD REFS'!$H$7:$H$26,'DATA GENERATOR'!$H537,'CUST AND PROD REFS'!I$7:I$26))</f>
        <v>PRODTYPE 3</v>
      </c>
      <c r="J537" s="6" t="str">
        <f ca="1">CONCATENATE(J$6," ",SUMIF('CUST AND PROD REFS'!$H$7:$H$26,'DATA GENERATOR'!$H537,'CUST AND PROD REFS'!J$7:J$26))</f>
        <v>PRODMKT 3</v>
      </c>
      <c r="K537" s="6">
        <f ca="1">SUMIF('CUST AND PROD REFS'!$H$7:$H$26,'DATA GENERATOR'!$H537,'CUST AND PROD REFS'!K$7:K$26)</f>
        <v>1965</v>
      </c>
      <c r="L537" s="6">
        <f ca="1">SUMIF('CUST AND PROD REFS'!$H$7:$H$26,'DATA GENERATOR'!$H537,'CUST AND PROD REFS'!L$7:L$26)</f>
        <v>1257.5999999999999</v>
      </c>
      <c r="M537" s="7">
        <f t="shared" ca="1" si="91"/>
        <v>2</v>
      </c>
      <c r="N537" s="23">
        <f t="shared" ca="1" si="92"/>
        <v>1827.4499999999998</v>
      </c>
      <c r="O537" s="8">
        <f t="shared" ca="1" si="93"/>
        <v>3654.8999999999996</v>
      </c>
      <c r="P537" s="40" t="str">
        <f t="shared" ca="1" si="94"/>
        <v>SHIP REGION 7</v>
      </c>
    </row>
    <row r="538" spans="1:16" x14ac:dyDescent="0.35">
      <c r="A538" s="9">
        <f t="shared" si="96"/>
        <v>532</v>
      </c>
      <c r="B538" s="6">
        <f t="shared" si="96"/>
        <v>532</v>
      </c>
      <c r="C538" s="7" t="str">
        <f t="shared" ca="1" si="88"/>
        <v>CUSTID 94</v>
      </c>
      <c r="D538" s="7" t="str">
        <f ca="1">CONCATENATE(D$6," ",SUMIF('CUST AND PROD REFS'!$C$7:$C$206,'DATA GENERATOR'!$C538,'CUST AND PROD REFS'!D$7:D$206))</f>
        <v>CUSTTYPE 5</v>
      </c>
      <c r="E538" s="7" t="str">
        <f ca="1">CONCATENATE(E$6," ",SUMIF('CUST AND PROD REFS'!$C$7:$C$206,'DATA GENERATOR'!$C538,'CUST AND PROD REFS'!E$7:E$206))</f>
        <v>CUSTIND 1</v>
      </c>
      <c r="F538" s="7" t="str">
        <f ca="1">CONCATENATE(F$6," ",SUMIF('CUST AND PROD REFS'!$C$7:$C$206,'DATA GENERATOR'!$C538,'CUST AND PROD REFS'!F$7:F$206))</f>
        <v>REGION 6</v>
      </c>
      <c r="G538" s="6" t="str">
        <f t="shared" ca="1" si="89"/>
        <v>SALESMAN 3</v>
      </c>
      <c r="H538" s="6" t="str">
        <f t="shared" ca="1" si="90"/>
        <v>PRODID 18</v>
      </c>
      <c r="I538" s="6" t="str">
        <f ca="1">CONCATENATE(I$6," ",SUMIF('CUST AND PROD REFS'!$H$7:$H$26,'DATA GENERATOR'!$H538,'CUST AND PROD REFS'!I$7:I$26))</f>
        <v>PRODTYPE 1</v>
      </c>
      <c r="J538" s="6" t="str">
        <f ca="1">CONCATENATE(J$6," ",SUMIF('CUST AND PROD REFS'!$H$7:$H$26,'DATA GENERATOR'!$H538,'CUST AND PROD REFS'!J$7:J$26))</f>
        <v>PRODMKT 2</v>
      </c>
      <c r="K538" s="6">
        <f ca="1">SUMIF('CUST AND PROD REFS'!$H$7:$H$26,'DATA GENERATOR'!$H538,'CUST AND PROD REFS'!K$7:K$26)</f>
        <v>5325</v>
      </c>
      <c r="L538" s="6">
        <f ca="1">SUMIF('CUST AND PROD REFS'!$H$7:$H$26,'DATA GENERATOR'!$H538,'CUST AND PROD REFS'!L$7:L$26)</f>
        <v>3408</v>
      </c>
      <c r="M538" s="7">
        <f t="shared" ca="1" si="91"/>
        <v>2</v>
      </c>
      <c r="N538" s="23">
        <f t="shared" ca="1" si="92"/>
        <v>4686</v>
      </c>
      <c r="O538" s="8">
        <f t="shared" ca="1" si="93"/>
        <v>9372</v>
      </c>
      <c r="P538" s="40" t="str">
        <f t="shared" ca="1" si="94"/>
        <v>SHIP REGION 7</v>
      </c>
    </row>
    <row r="539" spans="1:16" x14ac:dyDescent="0.35">
      <c r="A539" s="9">
        <f t="shared" si="96"/>
        <v>533</v>
      </c>
      <c r="B539" s="6">
        <f t="shared" si="96"/>
        <v>533</v>
      </c>
      <c r="C539" s="7" t="str">
        <f t="shared" ca="1" si="88"/>
        <v>CUSTID 189</v>
      </c>
      <c r="D539" s="7" t="str">
        <f ca="1">CONCATENATE(D$6," ",SUMIF('CUST AND PROD REFS'!$C$7:$C$206,'DATA GENERATOR'!$C539,'CUST AND PROD REFS'!D$7:D$206))</f>
        <v>CUSTTYPE 3</v>
      </c>
      <c r="E539" s="7" t="str">
        <f ca="1">CONCATENATE(E$6," ",SUMIF('CUST AND PROD REFS'!$C$7:$C$206,'DATA GENERATOR'!$C539,'CUST AND PROD REFS'!E$7:E$206))</f>
        <v>CUSTIND 5</v>
      </c>
      <c r="F539" s="7" t="str">
        <f ca="1">CONCATENATE(F$6," ",SUMIF('CUST AND PROD REFS'!$C$7:$C$206,'DATA GENERATOR'!$C539,'CUST AND PROD REFS'!F$7:F$206))</f>
        <v>REGION 2</v>
      </c>
      <c r="G539" s="6" t="str">
        <f t="shared" ca="1" si="89"/>
        <v>SALESMAN 3</v>
      </c>
      <c r="H539" s="6" t="str">
        <f t="shared" ca="1" si="90"/>
        <v>PRODID 11</v>
      </c>
      <c r="I539" s="6" t="str">
        <f ca="1">CONCATENATE(I$6," ",SUMIF('CUST AND PROD REFS'!$H$7:$H$26,'DATA GENERATOR'!$H539,'CUST AND PROD REFS'!I$7:I$26))</f>
        <v>PRODTYPE 1</v>
      </c>
      <c r="J539" s="6" t="str">
        <f ca="1">CONCATENATE(J$6," ",SUMIF('CUST AND PROD REFS'!$H$7:$H$26,'DATA GENERATOR'!$H539,'CUST AND PROD REFS'!J$7:J$26))</f>
        <v>PRODMKT 5</v>
      </c>
      <c r="K539" s="6">
        <f ca="1">SUMIF('CUST AND PROD REFS'!$H$7:$H$26,'DATA GENERATOR'!$H539,'CUST AND PROD REFS'!K$7:K$26)</f>
        <v>10318</v>
      </c>
      <c r="L539" s="6">
        <f ca="1">SUMIF('CUST AND PROD REFS'!$H$7:$H$26,'DATA GENERATOR'!$H539,'CUST AND PROD REFS'!L$7:L$26)</f>
        <v>6913.06</v>
      </c>
      <c r="M539" s="7">
        <f t="shared" ca="1" si="91"/>
        <v>7</v>
      </c>
      <c r="N539" s="23">
        <f t="shared" ca="1" si="92"/>
        <v>9183.02</v>
      </c>
      <c r="O539" s="8">
        <f t="shared" ca="1" si="93"/>
        <v>64281.14</v>
      </c>
      <c r="P539" s="40" t="str">
        <f t="shared" ca="1" si="94"/>
        <v>SHIP REGION 1</v>
      </c>
    </row>
    <row r="540" spans="1:16" x14ac:dyDescent="0.35">
      <c r="A540" s="9">
        <f t="shared" si="96"/>
        <v>534</v>
      </c>
      <c r="B540" s="6">
        <f t="shared" si="96"/>
        <v>534</v>
      </c>
      <c r="C540" s="7" t="str">
        <f t="shared" ca="1" si="88"/>
        <v>CUSTID 188</v>
      </c>
      <c r="D540" s="7" t="str">
        <f ca="1">CONCATENATE(D$6," ",SUMIF('CUST AND PROD REFS'!$C$7:$C$206,'DATA GENERATOR'!$C540,'CUST AND PROD REFS'!D$7:D$206))</f>
        <v>CUSTTYPE 1</v>
      </c>
      <c r="E540" s="7" t="str">
        <f ca="1">CONCATENATE(E$6," ",SUMIF('CUST AND PROD REFS'!$C$7:$C$206,'DATA GENERATOR'!$C540,'CUST AND PROD REFS'!E$7:E$206))</f>
        <v>CUSTIND 5</v>
      </c>
      <c r="F540" s="7" t="str">
        <f ca="1">CONCATENATE(F$6," ",SUMIF('CUST AND PROD REFS'!$C$7:$C$206,'DATA GENERATOR'!$C540,'CUST AND PROD REFS'!F$7:F$206))</f>
        <v>REGION 2</v>
      </c>
      <c r="G540" s="6" t="str">
        <f t="shared" ca="1" si="89"/>
        <v>SALESMAN 2</v>
      </c>
      <c r="H540" s="6" t="str">
        <f t="shared" ca="1" si="90"/>
        <v>PRODID 13</v>
      </c>
      <c r="I540" s="6" t="str">
        <f ca="1">CONCATENATE(I$6," ",SUMIF('CUST AND PROD REFS'!$H$7:$H$26,'DATA GENERATOR'!$H540,'CUST AND PROD REFS'!I$7:I$26))</f>
        <v>PRODTYPE 4</v>
      </c>
      <c r="J540" s="6" t="str">
        <f ca="1">CONCATENATE(J$6," ",SUMIF('CUST AND PROD REFS'!$H$7:$H$26,'DATA GENERATOR'!$H540,'CUST AND PROD REFS'!J$7:J$26))</f>
        <v>PRODMKT 4</v>
      </c>
      <c r="K540" s="6">
        <f ca="1">SUMIF('CUST AND PROD REFS'!$H$7:$H$26,'DATA GENERATOR'!$H540,'CUST AND PROD REFS'!K$7:K$26)</f>
        <v>12711</v>
      </c>
      <c r="L540" s="6">
        <f ca="1">SUMIF('CUST AND PROD REFS'!$H$7:$H$26,'DATA GENERATOR'!$H540,'CUST AND PROD REFS'!L$7:L$26)</f>
        <v>7245.27</v>
      </c>
      <c r="M540" s="7">
        <f t="shared" ca="1" si="91"/>
        <v>6</v>
      </c>
      <c r="N540" s="23">
        <f t="shared" ca="1" si="92"/>
        <v>11058.57</v>
      </c>
      <c r="O540" s="8">
        <f t="shared" ca="1" si="93"/>
        <v>66351.42</v>
      </c>
      <c r="P540" s="40" t="str">
        <f t="shared" ca="1" si="94"/>
        <v>SHIP REGION 8</v>
      </c>
    </row>
    <row r="541" spans="1:16" x14ac:dyDescent="0.35">
      <c r="A541" s="9">
        <f t="shared" si="96"/>
        <v>535</v>
      </c>
      <c r="B541" s="6">
        <f t="shared" si="96"/>
        <v>535</v>
      </c>
      <c r="C541" s="7" t="str">
        <f t="shared" ca="1" si="88"/>
        <v>CUSTID 123</v>
      </c>
      <c r="D541" s="7" t="str">
        <f ca="1">CONCATENATE(D$6," ",SUMIF('CUST AND PROD REFS'!$C$7:$C$206,'DATA GENERATOR'!$C541,'CUST AND PROD REFS'!D$7:D$206))</f>
        <v>CUSTTYPE 2</v>
      </c>
      <c r="E541" s="7" t="str">
        <f ca="1">CONCATENATE(E$6," ",SUMIF('CUST AND PROD REFS'!$C$7:$C$206,'DATA GENERATOR'!$C541,'CUST AND PROD REFS'!E$7:E$206))</f>
        <v>CUSTIND 2</v>
      </c>
      <c r="F541" s="7" t="str">
        <f ca="1">CONCATENATE(F$6," ",SUMIF('CUST AND PROD REFS'!$C$7:$C$206,'DATA GENERATOR'!$C541,'CUST AND PROD REFS'!F$7:F$206))</f>
        <v>REGION 3</v>
      </c>
      <c r="G541" s="6" t="str">
        <f t="shared" ca="1" si="89"/>
        <v>SALESMAN 2</v>
      </c>
      <c r="H541" s="6" t="str">
        <f t="shared" ca="1" si="90"/>
        <v>PRODID 6</v>
      </c>
      <c r="I541" s="6" t="str">
        <f ca="1">CONCATENATE(I$6," ",SUMIF('CUST AND PROD REFS'!$H$7:$H$26,'DATA GENERATOR'!$H541,'CUST AND PROD REFS'!I$7:I$26))</f>
        <v>PRODTYPE 1</v>
      </c>
      <c r="J541" s="6" t="str">
        <f ca="1">CONCATENATE(J$6," ",SUMIF('CUST AND PROD REFS'!$H$7:$H$26,'DATA GENERATOR'!$H541,'CUST AND PROD REFS'!J$7:J$26))</f>
        <v>PRODMKT 3</v>
      </c>
      <c r="K541" s="6">
        <f ca="1">SUMIF('CUST AND PROD REFS'!$H$7:$H$26,'DATA GENERATOR'!$H541,'CUST AND PROD REFS'!K$7:K$26)</f>
        <v>13657</v>
      </c>
      <c r="L541" s="6">
        <f ca="1">SUMIF('CUST AND PROD REFS'!$H$7:$H$26,'DATA GENERATOR'!$H541,'CUST AND PROD REFS'!L$7:L$26)</f>
        <v>9150.19</v>
      </c>
      <c r="M541" s="7">
        <f t="shared" ca="1" si="91"/>
        <v>7</v>
      </c>
      <c r="N541" s="23">
        <f t="shared" ca="1" si="92"/>
        <v>13383.86</v>
      </c>
      <c r="O541" s="8">
        <f t="shared" ca="1" si="93"/>
        <v>93687.02</v>
      </c>
      <c r="P541" s="40" t="str">
        <f t="shared" ca="1" si="94"/>
        <v>SHIP REGION 4</v>
      </c>
    </row>
    <row r="542" spans="1:16" x14ac:dyDescent="0.35">
      <c r="A542" s="9">
        <f t="shared" si="96"/>
        <v>536</v>
      </c>
      <c r="B542" s="6">
        <f t="shared" si="96"/>
        <v>536</v>
      </c>
      <c r="C542" s="7" t="str">
        <f t="shared" ca="1" si="88"/>
        <v>CUSTID 99</v>
      </c>
      <c r="D542" s="7" t="str">
        <f ca="1">CONCATENATE(D$6," ",SUMIF('CUST AND PROD REFS'!$C$7:$C$206,'DATA GENERATOR'!$C542,'CUST AND PROD REFS'!D$7:D$206))</f>
        <v>CUSTTYPE 1</v>
      </c>
      <c r="E542" s="7" t="str">
        <f ca="1">CONCATENATE(E$6," ",SUMIF('CUST AND PROD REFS'!$C$7:$C$206,'DATA GENERATOR'!$C542,'CUST AND PROD REFS'!E$7:E$206))</f>
        <v>CUSTIND 4</v>
      </c>
      <c r="F542" s="7" t="str">
        <f ca="1">CONCATENATE(F$6," ",SUMIF('CUST AND PROD REFS'!$C$7:$C$206,'DATA GENERATOR'!$C542,'CUST AND PROD REFS'!F$7:F$206))</f>
        <v>REGION 5</v>
      </c>
      <c r="G542" s="6" t="str">
        <f t="shared" ca="1" si="89"/>
        <v>SALESMAN 4</v>
      </c>
      <c r="H542" s="6" t="str">
        <f t="shared" ca="1" si="90"/>
        <v>PRODID 2</v>
      </c>
      <c r="I542" s="6" t="str">
        <f ca="1">CONCATENATE(I$6," ",SUMIF('CUST AND PROD REFS'!$H$7:$H$26,'DATA GENERATOR'!$H542,'CUST AND PROD REFS'!I$7:I$26))</f>
        <v>PRODTYPE 4</v>
      </c>
      <c r="J542" s="6" t="str">
        <f ca="1">CONCATENATE(J$6," ",SUMIF('CUST AND PROD REFS'!$H$7:$H$26,'DATA GENERATOR'!$H542,'CUST AND PROD REFS'!J$7:J$26))</f>
        <v>PRODMKT 6</v>
      </c>
      <c r="K542" s="6">
        <f ca="1">SUMIF('CUST AND PROD REFS'!$H$7:$H$26,'DATA GENERATOR'!$H542,'CUST AND PROD REFS'!K$7:K$26)</f>
        <v>5283</v>
      </c>
      <c r="L542" s="6">
        <f ca="1">SUMIF('CUST AND PROD REFS'!$H$7:$H$26,'DATA GENERATOR'!$H542,'CUST AND PROD REFS'!L$7:L$26)</f>
        <v>3169.8</v>
      </c>
      <c r="M542" s="7">
        <f t="shared" ca="1" si="91"/>
        <v>8</v>
      </c>
      <c r="N542" s="23">
        <f t="shared" ca="1" si="92"/>
        <v>4754.7</v>
      </c>
      <c r="O542" s="8">
        <f t="shared" ca="1" si="93"/>
        <v>38037.599999999999</v>
      </c>
      <c r="P542" s="40" t="str">
        <f t="shared" ca="1" si="94"/>
        <v>SHIP REGION 4</v>
      </c>
    </row>
    <row r="543" spans="1:16" x14ac:dyDescent="0.35">
      <c r="A543" s="9">
        <f t="shared" si="96"/>
        <v>537</v>
      </c>
      <c r="B543" s="6">
        <f t="shared" si="96"/>
        <v>537</v>
      </c>
      <c r="C543" s="7" t="str">
        <f t="shared" ca="1" si="88"/>
        <v>CUSTID 89</v>
      </c>
      <c r="D543" s="7" t="str">
        <f ca="1">CONCATENATE(D$6," ",SUMIF('CUST AND PROD REFS'!$C$7:$C$206,'DATA GENERATOR'!$C543,'CUST AND PROD REFS'!D$7:D$206))</f>
        <v>CUSTTYPE 5</v>
      </c>
      <c r="E543" s="7" t="str">
        <f ca="1">CONCATENATE(E$6," ",SUMIF('CUST AND PROD REFS'!$C$7:$C$206,'DATA GENERATOR'!$C543,'CUST AND PROD REFS'!E$7:E$206))</f>
        <v>CUSTIND 4</v>
      </c>
      <c r="F543" s="7" t="str">
        <f ca="1">CONCATENATE(F$6," ",SUMIF('CUST AND PROD REFS'!$C$7:$C$206,'DATA GENERATOR'!$C543,'CUST AND PROD REFS'!F$7:F$206))</f>
        <v>REGION 2</v>
      </c>
      <c r="G543" s="6" t="str">
        <f t="shared" ca="1" si="89"/>
        <v>SALESMAN 3</v>
      </c>
      <c r="H543" s="6" t="str">
        <f t="shared" ca="1" si="90"/>
        <v>PRODID 11</v>
      </c>
      <c r="I543" s="6" t="str">
        <f ca="1">CONCATENATE(I$6," ",SUMIF('CUST AND PROD REFS'!$H$7:$H$26,'DATA GENERATOR'!$H543,'CUST AND PROD REFS'!I$7:I$26))</f>
        <v>PRODTYPE 1</v>
      </c>
      <c r="J543" s="6" t="str">
        <f ca="1">CONCATENATE(J$6," ",SUMIF('CUST AND PROD REFS'!$H$7:$H$26,'DATA GENERATOR'!$H543,'CUST AND PROD REFS'!J$7:J$26))</f>
        <v>PRODMKT 5</v>
      </c>
      <c r="K543" s="6">
        <f ca="1">SUMIF('CUST AND PROD REFS'!$H$7:$H$26,'DATA GENERATOR'!$H543,'CUST AND PROD REFS'!K$7:K$26)</f>
        <v>10318</v>
      </c>
      <c r="L543" s="6">
        <f ca="1">SUMIF('CUST AND PROD REFS'!$H$7:$H$26,'DATA GENERATOR'!$H543,'CUST AND PROD REFS'!L$7:L$26)</f>
        <v>6913.06</v>
      </c>
      <c r="M543" s="7">
        <f t="shared" ca="1" si="91"/>
        <v>4</v>
      </c>
      <c r="N543" s="23">
        <f t="shared" ca="1" si="92"/>
        <v>9905.2799999999988</v>
      </c>
      <c r="O543" s="8">
        <f t="shared" ca="1" si="93"/>
        <v>39621.119999999995</v>
      </c>
      <c r="P543" s="40" t="str">
        <f t="shared" ca="1" si="94"/>
        <v>SHIP REGION 1</v>
      </c>
    </row>
    <row r="544" spans="1:16" x14ac:dyDescent="0.35">
      <c r="A544" s="9">
        <f t="shared" si="96"/>
        <v>538</v>
      </c>
      <c r="B544" s="6">
        <f t="shared" si="96"/>
        <v>538</v>
      </c>
      <c r="C544" s="7" t="str">
        <f t="shared" ca="1" si="88"/>
        <v>CUSTID 13</v>
      </c>
      <c r="D544" s="7" t="str">
        <f ca="1">CONCATENATE(D$6," ",SUMIF('CUST AND PROD REFS'!$C$7:$C$206,'DATA GENERATOR'!$C544,'CUST AND PROD REFS'!D$7:D$206))</f>
        <v>CUSTTYPE 1</v>
      </c>
      <c r="E544" s="7" t="str">
        <f ca="1">CONCATENATE(E$6," ",SUMIF('CUST AND PROD REFS'!$C$7:$C$206,'DATA GENERATOR'!$C544,'CUST AND PROD REFS'!E$7:E$206))</f>
        <v>CUSTIND 1</v>
      </c>
      <c r="F544" s="7" t="str">
        <f ca="1">CONCATENATE(F$6," ",SUMIF('CUST AND PROD REFS'!$C$7:$C$206,'DATA GENERATOR'!$C544,'CUST AND PROD REFS'!F$7:F$206))</f>
        <v>REGION 3</v>
      </c>
      <c r="G544" s="6" t="str">
        <f t="shared" ca="1" si="89"/>
        <v>SALESMAN 4</v>
      </c>
      <c r="H544" s="6" t="str">
        <f t="shared" ca="1" si="90"/>
        <v>PRODID 13</v>
      </c>
      <c r="I544" s="6" t="str">
        <f ca="1">CONCATENATE(I$6," ",SUMIF('CUST AND PROD REFS'!$H$7:$H$26,'DATA GENERATOR'!$H544,'CUST AND PROD REFS'!I$7:I$26))</f>
        <v>PRODTYPE 4</v>
      </c>
      <c r="J544" s="6" t="str">
        <f ca="1">CONCATENATE(J$6," ",SUMIF('CUST AND PROD REFS'!$H$7:$H$26,'DATA GENERATOR'!$H544,'CUST AND PROD REFS'!J$7:J$26))</f>
        <v>PRODMKT 4</v>
      </c>
      <c r="K544" s="6">
        <f ca="1">SUMIF('CUST AND PROD REFS'!$H$7:$H$26,'DATA GENERATOR'!$H544,'CUST AND PROD REFS'!K$7:K$26)</f>
        <v>12711</v>
      </c>
      <c r="L544" s="6">
        <f ca="1">SUMIF('CUST AND PROD REFS'!$H$7:$H$26,'DATA GENERATOR'!$H544,'CUST AND PROD REFS'!L$7:L$26)</f>
        <v>7245.27</v>
      </c>
      <c r="M544" s="7">
        <f t="shared" ca="1" si="91"/>
        <v>8</v>
      </c>
      <c r="N544" s="23">
        <f t="shared" ca="1" si="92"/>
        <v>12329.67</v>
      </c>
      <c r="O544" s="8">
        <f t="shared" ca="1" si="93"/>
        <v>98637.36</v>
      </c>
      <c r="P544" s="40" t="str">
        <f t="shared" ca="1" si="94"/>
        <v>SHIP REGION 2</v>
      </c>
    </row>
    <row r="545" spans="1:16" x14ac:dyDescent="0.35">
      <c r="A545" s="9">
        <f t="shared" si="96"/>
        <v>539</v>
      </c>
      <c r="B545" s="6">
        <f t="shared" si="96"/>
        <v>539</v>
      </c>
      <c r="C545" s="7" t="str">
        <f t="shared" ca="1" si="88"/>
        <v>CUSTID 78</v>
      </c>
      <c r="D545" s="7" t="str">
        <f ca="1">CONCATENATE(D$6," ",SUMIF('CUST AND PROD REFS'!$C$7:$C$206,'DATA GENERATOR'!$C545,'CUST AND PROD REFS'!D$7:D$206))</f>
        <v>CUSTTYPE 1</v>
      </c>
      <c r="E545" s="7" t="str">
        <f ca="1">CONCATENATE(E$6," ",SUMIF('CUST AND PROD REFS'!$C$7:$C$206,'DATA GENERATOR'!$C545,'CUST AND PROD REFS'!E$7:E$206))</f>
        <v>CUSTIND 2</v>
      </c>
      <c r="F545" s="7" t="str">
        <f ca="1">CONCATENATE(F$6," ",SUMIF('CUST AND PROD REFS'!$C$7:$C$206,'DATA GENERATOR'!$C545,'CUST AND PROD REFS'!F$7:F$206))</f>
        <v>REGION 6</v>
      </c>
      <c r="G545" s="6" t="str">
        <f t="shared" ca="1" si="89"/>
        <v>SALESMAN 1</v>
      </c>
      <c r="H545" s="6" t="str">
        <f t="shared" ca="1" si="90"/>
        <v>PRODID 20</v>
      </c>
      <c r="I545" s="6" t="str">
        <f ca="1">CONCATENATE(I$6," ",SUMIF('CUST AND PROD REFS'!$H$7:$H$26,'DATA GENERATOR'!$H545,'CUST AND PROD REFS'!I$7:I$26))</f>
        <v>PRODTYPE 4</v>
      </c>
      <c r="J545" s="6" t="str">
        <f ca="1">CONCATENATE(J$6," ",SUMIF('CUST AND PROD REFS'!$H$7:$H$26,'DATA GENERATOR'!$H545,'CUST AND PROD REFS'!J$7:J$26))</f>
        <v>PRODMKT 1</v>
      </c>
      <c r="K545" s="6">
        <f ca="1">SUMIF('CUST AND PROD REFS'!$H$7:$H$26,'DATA GENERATOR'!$H545,'CUST AND PROD REFS'!K$7:K$26)</f>
        <v>2665</v>
      </c>
      <c r="L545" s="6">
        <f ca="1">SUMIF('CUST AND PROD REFS'!$H$7:$H$26,'DATA GENERATOR'!$H545,'CUST AND PROD REFS'!L$7:L$26)</f>
        <v>1732.25</v>
      </c>
      <c r="M545" s="7">
        <f t="shared" ca="1" si="91"/>
        <v>2</v>
      </c>
      <c r="N545" s="23">
        <f t="shared" ca="1" si="92"/>
        <v>2531.75</v>
      </c>
      <c r="O545" s="8">
        <f t="shared" ca="1" si="93"/>
        <v>5063.5</v>
      </c>
      <c r="P545" s="40" t="str">
        <f t="shared" ca="1" si="94"/>
        <v>SHIP REGION 3</v>
      </c>
    </row>
    <row r="546" spans="1:16" x14ac:dyDescent="0.35">
      <c r="A546" s="9">
        <f t="shared" si="96"/>
        <v>540</v>
      </c>
      <c r="B546" s="6">
        <f t="shared" si="96"/>
        <v>540</v>
      </c>
      <c r="C546" s="7" t="str">
        <f t="shared" ca="1" si="88"/>
        <v>CUSTID 26</v>
      </c>
      <c r="D546" s="7" t="str">
        <f ca="1">CONCATENATE(D$6," ",SUMIF('CUST AND PROD REFS'!$C$7:$C$206,'DATA GENERATOR'!$C546,'CUST AND PROD REFS'!D$7:D$206))</f>
        <v>CUSTTYPE 2</v>
      </c>
      <c r="E546" s="7" t="str">
        <f ca="1">CONCATENATE(E$6," ",SUMIF('CUST AND PROD REFS'!$C$7:$C$206,'DATA GENERATOR'!$C546,'CUST AND PROD REFS'!E$7:E$206))</f>
        <v>CUSTIND 2</v>
      </c>
      <c r="F546" s="7" t="str">
        <f ca="1">CONCATENATE(F$6," ",SUMIF('CUST AND PROD REFS'!$C$7:$C$206,'DATA GENERATOR'!$C546,'CUST AND PROD REFS'!F$7:F$206))</f>
        <v>REGION 4</v>
      </c>
      <c r="G546" s="6" t="str">
        <f t="shared" ca="1" si="89"/>
        <v>SALESMAN 2</v>
      </c>
      <c r="H546" s="6" t="str">
        <f t="shared" ca="1" si="90"/>
        <v>PRODID 2</v>
      </c>
      <c r="I546" s="6" t="str">
        <f ca="1">CONCATENATE(I$6," ",SUMIF('CUST AND PROD REFS'!$H$7:$H$26,'DATA GENERATOR'!$H546,'CUST AND PROD REFS'!I$7:I$26))</f>
        <v>PRODTYPE 4</v>
      </c>
      <c r="J546" s="6" t="str">
        <f ca="1">CONCATENATE(J$6," ",SUMIF('CUST AND PROD REFS'!$H$7:$H$26,'DATA GENERATOR'!$H546,'CUST AND PROD REFS'!J$7:J$26))</f>
        <v>PRODMKT 6</v>
      </c>
      <c r="K546" s="6">
        <f ca="1">SUMIF('CUST AND PROD REFS'!$H$7:$H$26,'DATA GENERATOR'!$H546,'CUST AND PROD REFS'!K$7:K$26)</f>
        <v>5283</v>
      </c>
      <c r="L546" s="6">
        <f ca="1">SUMIF('CUST AND PROD REFS'!$H$7:$H$26,'DATA GENERATOR'!$H546,'CUST AND PROD REFS'!L$7:L$26)</f>
        <v>3169.8</v>
      </c>
      <c r="M546" s="7">
        <f t="shared" ca="1" si="91"/>
        <v>5</v>
      </c>
      <c r="N546" s="23">
        <f t="shared" ca="1" si="92"/>
        <v>4913.1899999999996</v>
      </c>
      <c r="O546" s="8">
        <f t="shared" ca="1" si="93"/>
        <v>24565.949999999997</v>
      </c>
      <c r="P546" s="40" t="str">
        <f t="shared" ca="1" si="94"/>
        <v>SHIP REGION 2</v>
      </c>
    </row>
    <row r="547" spans="1:16" x14ac:dyDescent="0.35">
      <c r="A547" s="9">
        <f t="shared" si="96"/>
        <v>541</v>
      </c>
      <c r="B547" s="6">
        <f t="shared" si="96"/>
        <v>541</v>
      </c>
      <c r="C547" s="7" t="str">
        <f t="shared" ca="1" si="88"/>
        <v>CUSTID 112</v>
      </c>
      <c r="D547" s="7" t="str">
        <f ca="1">CONCATENATE(D$6," ",SUMIF('CUST AND PROD REFS'!$C$7:$C$206,'DATA GENERATOR'!$C547,'CUST AND PROD REFS'!D$7:D$206))</f>
        <v>CUSTTYPE 4</v>
      </c>
      <c r="E547" s="7" t="str">
        <f ca="1">CONCATENATE(E$6," ",SUMIF('CUST AND PROD REFS'!$C$7:$C$206,'DATA GENERATOR'!$C547,'CUST AND PROD REFS'!E$7:E$206))</f>
        <v>CUSTIND 1</v>
      </c>
      <c r="F547" s="7" t="str">
        <f ca="1">CONCATENATE(F$6," ",SUMIF('CUST AND PROD REFS'!$C$7:$C$206,'DATA GENERATOR'!$C547,'CUST AND PROD REFS'!F$7:F$206))</f>
        <v>REGION 8</v>
      </c>
      <c r="G547" s="6" t="str">
        <f t="shared" ca="1" si="89"/>
        <v>SALESMAN 2</v>
      </c>
      <c r="H547" s="6" t="str">
        <f t="shared" ca="1" si="90"/>
        <v>PRODID 1</v>
      </c>
      <c r="I547" s="6" t="str">
        <f ca="1">CONCATENATE(I$6," ",SUMIF('CUST AND PROD REFS'!$H$7:$H$26,'DATA GENERATOR'!$H547,'CUST AND PROD REFS'!I$7:I$26))</f>
        <v>PRODTYPE 2</v>
      </c>
      <c r="J547" s="6" t="str">
        <f ca="1">CONCATENATE(J$6," ",SUMIF('CUST AND PROD REFS'!$H$7:$H$26,'DATA GENERATOR'!$H547,'CUST AND PROD REFS'!J$7:J$26))</f>
        <v>PRODMKT 7</v>
      </c>
      <c r="K547" s="6">
        <f ca="1">SUMIF('CUST AND PROD REFS'!$H$7:$H$26,'DATA GENERATOR'!$H547,'CUST AND PROD REFS'!K$7:K$26)</f>
        <v>1355</v>
      </c>
      <c r="L547" s="6">
        <f ca="1">SUMIF('CUST AND PROD REFS'!$H$7:$H$26,'DATA GENERATOR'!$H547,'CUST AND PROD REFS'!L$7:L$26)</f>
        <v>840.1</v>
      </c>
      <c r="M547" s="7">
        <f t="shared" ca="1" si="91"/>
        <v>4</v>
      </c>
      <c r="N547" s="23">
        <f t="shared" ca="1" si="92"/>
        <v>1233.05</v>
      </c>
      <c r="O547" s="8">
        <f t="shared" ca="1" si="93"/>
        <v>4932.2</v>
      </c>
      <c r="P547" s="40" t="str">
        <f t="shared" ca="1" si="94"/>
        <v>SHIP REGION 6</v>
      </c>
    </row>
    <row r="548" spans="1:16" x14ac:dyDescent="0.35">
      <c r="A548" s="9">
        <f t="shared" si="96"/>
        <v>542</v>
      </c>
      <c r="B548" s="6">
        <f t="shared" si="96"/>
        <v>542</v>
      </c>
      <c r="C548" s="7" t="str">
        <f t="shared" ca="1" si="88"/>
        <v>CUSTID 76</v>
      </c>
      <c r="D548" s="7" t="str">
        <f ca="1">CONCATENATE(D$6," ",SUMIF('CUST AND PROD REFS'!$C$7:$C$206,'DATA GENERATOR'!$C548,'CUST AND PROD REFS'!D$7:D$206))</f>
        <v>CUSTTYPE 5</v>
      </c>
      <c r="E548" s="7" t="str">
        <f ca="1">CONCATENATE(E$6," ",SUMIF('CUST AND PROD REFS'!$C$7:$C$206,'DATA GENERATOR'!$C548,'CUST AND PROD REFS'!E$7:E$206))</f>
        <v>CUSTIND 3</v>
      </c>
      <c r="F548" s="7" t="str">
        <f ca="1">CONCATENATE(F$6," ",SUMIF('CUST AND PROD REFS'!$C$7:$C$206,'DATA GENERATOR'!$C548,'CUST AND PROD REFS'!F$7:F$206))</f>
        <v>REGION 8</v>
      </c>
      <c r="G548" s="6" t="str">
        <f t="shared" ca="1" si="89"/>
        <v>SALESMAN 2</v>
      </c>
      <c r="H548" s="6" t="str">
        <f t="shared" ca="1" si="90"/>
        <v>PRODID 9</v>
      </c>
      <c r="I548" s="6" t="str">
        <f ca="1">CONCATENATE(I$6," ",SUMIF('CUST AND PROD REFS'!$H$7:$H$26,'DATA GENERATOR'!$H548,'CUST AND PROD REFS'!I$7:I$26))</f>
        <v>PRODTYPE 2</v>
      </c>
      <c r="J548" s="6" t="str">
        <f ca="1">CONCATENATE(J$6," ",SUMIF('CUST AND PROD REFS'!$H$7:$H$26,'DATA GENERATOR'!$H548,'CUST AND PROD REFS'!J$7:J$26))</f>
        <v>PRODMKT 2</v>
      </c>
      <c r="K548" s="6">
        <f ca="1">SUMIF('CUST AND PROD REFS'!$H$7:$H$26,'DATA GENERATOR'!$H548,'CUST AND PROD REFS'!K$7:K$26)</f>
        <v>15689</v>
      </c>
      <c r="L548" s="6">
        <f ca="1">SUMIF('CUST AND PROD REFS'!$H$7:$H$26,'DATA GENERATOR'!$H548,'CUST AND PROD REFS'!L$7:L$26)</f>
        <v>10668.52</v>
      </c>
      <c r="M548" s="7">
        <f t="shared" ca="1" si="91"/>
        <v>7</v>
      </c>
      <c r="N548" s="23">
        <f t="shared" ca="1" si="92"/>
        <v>13649.43</v>
      </c>
      <c r="O548" s="8">
        <f t="shared" ca="1" si="93"/>
        <v>95546.010000000009</v>
      </c>
      <c r="P548" s="40" t="str">
        <f t="shared" ca="1" si="94"/>
        <v>SHIP REGION 7</v>
      </c>
    </row>
    <row r="549" spans="1:16" x14ac:dyDescent="0.35">
      <c r="A549" s="9">
        <f t="shared" si="96"/>
        <v>543</v>
      </c>
      <c r="B549" s="6">
        <f t="shared" si="96"/>
        <v>543</v>
      </c>
      <c r="C549" s="7" t="str">
        <f t="shared" ca="1" si="88"/>
        <v>CUSTID 41</v>
      </c>
      <c r="D549" s="7" t="str">
        <f ca="1">CONCATENATE(D$6," ",SUMIF('CUST AND PROD REFS'!$C$7:$C$206,'DATA GENERATOR'!$C549,'CUST AND PROD REFS'!D$7:D$206))</f>
        <v>CUSTTYPE 4</v>
      </c>
      <c r="E549" s="7" t="str">
        <f ca="1">CONCATENATE(E$6," ",SUMIF('CUST AND PROD REFS'!$C$7:$C$206,'DATA GENERATOR'!$C549,'CUST AND PROD REFS'!E$7:E$206))</f>
        <v>CUSTIND 2</v>
      </c>
      <c r="F549" s="7" t="str">
        <f ca="1">CONCATENATE(F$6," ",SUMIF('CUST AND PROD REFS'!$C$7:$C$206,'DATA GENERATOR'!$C549,'CUST AND PROD REFS'!F$7:F$206))</f>
        <v>REGION 2</v>
      </c>
      <c r="G549" s="6" t="str">
        <f t="shared" ca="1" si="89"/>
        <v>SALESMAN 2</v>
      </c>
      <c r="H549" s="6" t="str">
        <f t="shared" ca="1" si="90"/>
        <v>PRODID 13</v>
      </c>
      <c r="I549" s="6" t="str">
        <f ca="1">CONCATENATE(I$6," ",SUMIF('CUST AND PROD REFS'!$H$7:$H$26,'DATA GENERATOR'!$H549,'CUST AND PROD REFS'!I$7:I$26))</f>
        <v>PRODTYPE 4</v>
      </c>
      <c r="J549" s="6" t="str">
        <f ca="1">CONCATENATE(J$6," ",SUMIF('CUST AND PROD REFS'!$H$7:$H$26,'DATA GENERATOR'!$H549,'CUST AND PROD REFS'!J$7:J$26))</f>
        <v>PRODMKT 4</v>
      </c>
      <c r="K549" s="6">
        <f ca="1">SUMIF('CUST AND PROD REFS'!$H$7:$H$26,'DATA GENERATOR'!$H549,'CUST AND PROD REFS'!K$7:K$26)</f>
        <v>12711</v>
      </c>
      <c r="L549" s="6">
        <f ca="1">SUMIF('CUST AND PROD REFS'!$H$7:$H$26,'DATA GENERATOR'!$H549,'CUST AND PROD REFS'!L$7:L$26)</f>
        <v>7245.27</v>
      </c>
      <c r="M549" s="7">
        <f t="shared" ca="1" si="91"/>
        <v>4</v>
      </c>
      <c r="N549" s="23">
        <f t="shared" ca="1" si="92"/>
        <v>11567.01</v>
      </c>
      <c r="O549" s="8">
        <f t="shared" ca="1" si="93"/>
        <v>46268.04</v>
      </c>
      <c r="P549" s="40" t="str">
        <f t="shared" ca="1" si="94"/>
        <v>SHIP REGION 1</v>
      </c>
    </row>
    <row r="550" spans="1:16" x14ac:dyDescent="0.35">
      <c r="A550" s="9">
        <f t="shared" si="96"/>
        <v>544</v>
      </c>
      <c r="B550" s="6">
        <f t="shared" si="96"/>
        <v>544</v>
      </c>
      <c r="C550" s="7" t="str">
        <f t="shared" ca="1" si="88"/>
        <v>CUSTID 6</v>
      </c>
      <c r="D550" s="7" t="str">
        <f ca="1">CONCATENATE(D$6," ",SUMIF('CUST AND PROD REFS'!$C$7:$C$206,'DATA GENERATOR'!$C550,'CUST AND PROD REFS'!D$7:D$206))</f>
        <v>CUSTTYPE 3</v>
      </c>
      <c r="E550" s="7" t="str">
        <f ca="1">CONCATENATE(E$6," ",SUMIF('CUST AND PROD REFS'!$C$7:$C$206,'DATA GENERATOR'!$C550,'CUST AND PROD REFS'!E$7:E$206))</f>
        <v>CUSTIND 5</v>
      </c>
      <c r="F550" s="7" t="str">
        <f ca="1">CONCATENATE(F$6," ",SUMIF('CUST AND PROD REFS'!$C$7:$C$206,'DATA GENERATOR'!$C550,'CUST AND PROD REFS'!F$7:F$206))</f>
        <v>REGION 3</v>
      </c>
      <c r="G550" s="6" t="str">
        <f t="shared" ca="1" si="89"/>
        <v>SALESMAN 1</v>
      </c>
      <c r="H550" s="6" t="str">
        <f t="shared" ca="1" si="90"/>
        <v>PRODID 7</v>
      </c>
      <c r="I550" s="6" t="str">
        <f ca="1">CONCATENATE(I$6," ",SUMIF('CUST AND PROD REFS'!$H$7:$H$26,'DATA GENERATOR'!$H550,'CUST AND PROD REFS'!I$7:I$26))</f>
        <v>PRODTYPE 4</v>
      </c>
      <c r="J550" s="6" t="str">
        <f ca="1">CONCATENATE(J$6," ",SUMIF('CUST AND PROD REFS'!$H$7:$H$26,'DATA GENERATOR'!$H550,'CUST AND PROD REFS'!J$7:J$26))</f>
        <v>PRODMKT 2</v>
      </c>
      <c r="K550" s="6">
        <f ca="1">SUMIF('CUST AND PROD REFS'!$H$7:$H$26,'DATA GENERATOR'!$H550,'CUST AND PROD REFS'!K$7:K$26)</f>
        <v>19973</v>
      </c>
      <c r="L550" s="6">
        <f ca="1">SUMIF('CUST AND PROD REFS'!$H$7:$H$26,'DATA GENERATOR'!$H550,'CUST AND PROD REFS'!L$7:L$26)</f>
        <v>10985.15</v>
      </c>
      <c r="M550" s="7">
        <f t="shared" ca="1" si="91"/>
        <v>8</v>
      </c>
      <c r="N550" s="23">
        <f t="shared" ca="1" si="92"/>
        <v>18175.43</v>
      </c>
      <c r="O550" s="8">
        <f t="shared" ca="1" si="93"/>
        <v>145403.44</v>
      </c>
      <c r="P550" s="40" t="str">
        <f t="shared" ca="1" si="94"/>
        <v>SHIP REGION 4</v>
      </c>
    </row>
    <row r="551" spans="1:16" x14ac:dyDescent="0.35">
      <c r="A551" s="9">
        <f t="shared" si="96"/>
        <v>545</v>
      </c>
      <c r="B551" s="6">
        <f t="shared" si="96"/>
        <v>545</v>
      </c>
      <c r="C551" s="7" t="str">
        <f t="shared" ca="1" si="88"/>
        <v>CUSTID 191</v>
      </c>
      <c r="D551" s="7" t="str">
        <f ca="1">CONCATENATE(D$6," ",SUMIF('CUST AND PROD REFS'!$C$7:$C$206,'DATA GENERATOR'!$C551,'CUST AND PROD REFS'!D$7:D$206))</f>
        <v>CUSTTYPE 5</v>
      </c>
      <c r="E551" s="7" t="str">
        <f ca="1">CONCATENATE(E$6," ",SUMIF('CUST AND PROD REFS'!$C$7:$C$206,'DATA GENERATOR'!$C551,'CUST AND PROD REFS'!E$7:E$206))</f>
        <v>CUSTIND 1</v>
      </c>
      <c r="F551" s="7" t="str">
        <f ca="1">CONCATENATE(F$6," ",SUMIF('CUST AND PROD REFS'!$C$7:$C$206,'DATA GENERATOR'!$C551,'CUST AND PROD REFS'!F$7:F$206))</f>
        <v>REGION 2</v>
      </c>
      <c r="G551" s="6" t="str">
        <f t="shared" ca="1" si="89"/>
        <v>SALESMAN 3</v>
      </c>
      <c r="H551" s="6" t="str">
        <f t="shared" ca="1" si="90"/>
        <v>PRODID 19</v>
      </c>
      <c r="I551" s="6" t="str">
        <f ca="1">CONCATENATE(I$6," ",SUMIF('CUST AND PROD REFS'!$H$7:$H$26,'DATA GENERATOR'!$H551,'CUST AND PROD REFS'!I$7:I$26))</f>
        <v>PRODTYPE 2</v>
      </c>
      <c r="J551" s="6" t="str">
        <f ca="1">CONCATENATE(J$6," ",SUMIF('CUST AND PROD REFS'!$H$7:$H$26,'DATA GENERATOR'!$H551,'CUST AND PROD REFS'!J$7:J$26))</f>
        <v>PRODMKT 4</v>
      </c>
      <c r="K551" s="6">
        <f ca="1">SUMIF('CUST AND PROD REFS'!$H$7:$H$26,'DATA GENERATOR'!$H551,'CUST AND PROD REFS'!K$7:K$26)</f>
        <v>4862</v>
      </c>
      <c r="L551" s="6">
        <f ca="1">SUMIF('CUST AND PROD REFS'!$H$7:$H$26,'DATA GENERATOR'!$H551,'CUST AND PROD REFS'!L$7:L$26)</f>
        <v>3306.16</v>
      </c>
      <c r="M551" s="7">
        <f t="shared" ca="1" si="91"/>
        <v>9</v>
      </c>
      <c r="N551" s="23">
        <f t="shared" ca="1" si="92"/>
        <v>4473.04</v>
      </c>
      <c r="O551" s="8">
        <f t="shared" ca="1" si="93"/>
        <v>40257.360000000001</v>
      </c>
      <c r="P551" s="40" t="str">
        <f t="shared" ca="1" si="94"/>
        <v>SHIP REGION 5</v>
      </c>
    </row>
    <row r="552" spans="1:16" x14ac:dyDescent="0.35">
      <c r="A552" s="9">
        <f t="shared" si="96"/>
        <v>546</v>
      </c>
      <c r="B552" s="6">
        <f t="shared" si="96"/>
        <v>546</v>
      </c>
      <c r="C552" s="7" t="str">
        <f t="shared" ca="1" si="88"/>
        <v>CUSTID 72</v>
      </c>
      <c r="D552" s="7" t="str">
        <f ca="1">CONCATENATE(D$6," ",SUMIF('CUST AND PROD REFS'!$C$7:$C$206,'DATA GENERATOR'!$C552,'CUST AND PROD REFS'!D$7:D$206))</f>
        <v>CUSTTYPE 2</v>
      </c>
      <c r="E552" s="7" t="str">
        <f ca="1">CONCATENATE(E$6," ",SUMIF('CUST AND PROD REFS'!$C$7:$C$206,'DATA GENERATOR'!$C552,'CUST AND PROD REFS'!E$7:E$206))</f>
        <v>CUSTIND 4</v>
      </c>
      <c r="F552" s="7" t="str">
        <f ca="1">CONCATENATE(F$6," ",SUMIF('CUST AND PROD REFS'!$C$7:$C$206,'DATA GENERATOR'!$C552,'CUST AND PROD REFS'!F$7:F$206))</f>
        <v>REGION 2</v>
      </c>
      <c r="G552" s="6" t="str">
        <f t="shared" ca="1" si="89"/>
        <v>SALESMAN 1</v>
      </c>
      <c r="H552" s="6" t="str">
        <f t="shared" ca="1" si="90"/>
        <v>PRODID 10</v>
      </c>
      <c r="I552" s="6" t="str">
        <f ca="1">CONCATENATE(I$6," ",SUMIF('CUST AND PROD REFS'!$H$7:$H$26,'DATA GENERATOR'!$H552,'CUST AND PROD REFS'!I$7:I$26))</f>
        <v>PRODTYPE 3</v>
      </c>
      <c r="J552" s="6" t="str">
        <f ca="1">CONCATENATE(J$6," ",SUMIF('CUST AND PROD REFS'!$H$7:$H$26,'DATA GENERATOR'!$H552,'CUST AND PROD REFS'!J$7:J$26))</f>
        <v>PRODMKT 3</v>
      </c>
      <c r="K552" s="6">
        <f ca="1">SUMIF('CUST AND PROD REFS'!$H$7:$H$26,'DATA GENERATOR'!$H552,'CUST AND PROD REFS'!K$7:K$26)</f>
        <v>21715</v>
      </c>
      <c r="L552" s="6">
        <f ca="1">SUMIF('CUST AND PROD REFS'!$H$7:$H$26,'DATA GENERATOR'!$H552,'CUST AND PROD REFS'!L$7:L$26)</f>
        <v>14549.05</v>
      </c>
      <c r="M552" s="7">
        <f t="shared" ca="1" si="91"/>
        <v>2</v>
      </c>
      <c r="N552" s="23">
        <f t="shared" ca="1" si="92"/>
        <v>20629.25</v>
      </c>
      <c r="O552" s="8">
        <f t="shared" ca="1" si="93"/>
        <v>41258.5</v>
      </c>
      <c r="P552" s="40" t="str">
        <f t="shared" ca="1" si="94"/>
        <v>SHIP REGION 6</v>
      </c>
    </row>
    <row r="553" spans="1:16" x14ac:dyDescent="0.35">
      <c r="A553" s="9">
        <f t="shared" ref="A553:B568" si="97">A552+1</f>
        <v>547</v>
      </c>
      <c r="B553" s="6">
        <f t="shared" si="97"/>
        <v>547</v>
      </c>
      <c r="C553" s="7" t="str">
        <f t="shared" ca="1" si="88"/>
        <v>CUSTID 46</v>
      </c>
      <c r="D553" s="7" t="str">
        <f ca="1">CONCATENATE(D$6," ",SUMIF('CUST AND PROD REFS'!$C$7:$C$206,'DATA GENERATOR'!$C553,'CUST AND PROD REFS'!D$7:D$206))</f>
        <v>CUSTTYPE 3</v>
      </c>
      <c r="E553" s="7" t="str">
        <f ca="1">CONCATENATE(E$6," ",SUMIF('CUST AND PROD REFS'!$C$7:$C$206,'DATA GENERATOR'!$C553,'CUST AND PROD REFS'!E$7:E$206))</f>
        <v>CUSTIND 4</v>
      </c>
      <c r="F553" s="7" t="str">
        <f ca="1">CONCATENATE(F$6," ",SUMIF('CUST AND PROD REFS'!$C$7:$C$206,'DATA GENERATOR'!$C553,'CUST AND PROD REFS'!F$7:F$206))</f>
        <v>REGION 4</v>
      </c>
      <c r="G553" s="6" t="str">
        <f t="shared" ca="1" si="89"/>
        <v>SALESMAN 4</v>
      </c>
      <c r="H553" s="6" t="str">
        <f t="shared" ca="1" si="90"/>
        <v>PRODID 7</v>
      </c>
      <c r="I553" s="6" t="str">
        <f ca="1">CONCATENATE(I$6," ",SUMIF('CUST AND PROD REFS'!$H$7:$H$26,'DATA GENERATOR'!$H553,'CUST AND PROD REFS'!I$7:I$26))</f>
        <v>PRODTYPE 4</v>
      </c>
      <c r="J553" s="6" t="str">
        <f ca="1">CONCATENATE(J$6," ",SUMIF('CUST AND PROD REFS'!$H$7:$H$26,'DATA GENERATOR'!$H553,'CUST AND PROD REFS'!J$7:J$26))</f>
        <v>PRODMKT 2</v>
      </c>
      <c r="K553" s="6">
        <f ca="1">SUMIF('CUST AND PROD REFS'!$H$7:$H$26,'DATA GENERATOR'!$H553,'CUST AND PROD REFS'!K$7:K$26)</f>
        <v>19973</v>
      </c>
      <c r="L553" s="6">
        <f ca="1">SUMIF('CUST AND PROD REFS'!$H$7:$H$26,'DATA GENERATOR'!$H553,'CUST AND PROD REFS'!L$7:L$26)</f>
        <v>10985.15</v>
      </c>
      <c r="M553" s="7">
        <f t="shared" ca="1" si="91"/>
        <v>4</v>
      </c>
      <c r="N553" s="23">
        <f t="shared" ca="1" si="92"/>
        <v>19773.27</v>
      </c>
      <c r="O553" s="8">
        <f t="shared" ca="1" si="93"/>
        <v>79093.08</v>
      </c>
      <c r="P553" s="40" t="str">
        <f t="shared" ca="1" si="94"/>
        <v>SHIP REGION 6</v>
      </c>
    </row>
    <row r="554" spans="1:16" x14ac:dyDescent="0.35">
      <c r="A554" s="9">
        <f t="shared" si="97"/>
        <v>548</v>
      </c>
      <c r="B554" s="6">
        <f t="shared" si="97"/>
        <v>548</v>
      </c>
      <c r="C554" s="7" t="str">
        <f t="shared" ca="1" si="88"/>
        <v>CUSTID 94</v>
      </c>
      <c r="D554" s="7" t="str">
        <f ca="1">CONCATENATE(D$6," ",SUMIF('CUST AND PROD REFS'!$C$7:$C$206,'DATA GENERATOR'!$C554,'CUST AND PROD REFS'!D$7:D$206))</f>
        <v>CUSTTYPE 5</v>
      </c>
      <c r="E554" s="7" t="str">
        <f ca="1">CONCATENATE(E$6," ",SUMIF('CUST AND PROD REFS'!$C$7:$C$206,'DATA GENERATOR'!$C554,'CUST AND PROD REFS'!E$7:E$206))</f>
        <v>CUSTIND 1</v>
      </c>
      <c r="F554" s="7" t="str">
        <f ca="1">CONCATENATE(F$6," ",SUMIF('CUST AND PROD REFS'!$C$7:$C$206,'DATA GENERATOR'!$C554,'CUST AND PROD REFS'!F$7:F$206))</f>
        <v>REGION 6</v>
      </c>
      <c r="G554" s="6" t="str">
        <f t="shared" ca="1" si="89"/>
        <v>SALESMAN 3</v>
      </c>
      <c r="H554" s="6" t="str">
        <f t="shared" ca="1" si="90"/>
        <v>PRODID 13</v>
      </c>
      <c r="I554" s="6" t="str">
        <f ca="1">CONCATENATE(I$6," ",SUMIF('CUST AND PROD REFS'!$H$7:$H$26,'DATA GENERATOR'!$H554,'CUST AND PROD REFS'!I$7:I$26))</f>
        <v>PRODTYPE 4</v>
      </c>
      <c r="J554" s="6" t="str">
        <f ca="1">CONCATENATE(J$6," ",SUMIF('CUST AND PROD REFS'!$H$7:$H$26,'DATA GENERATOR'!$H554,'CUST AND PROD REFS'!J$7:J$26))</f>
        <v>PRODMKT 4</v>
      </c>
      <c r="K554" s="6">
        <f ca="1">SUMIF('CUST AND PROD REFS'!$H$7:$H$26,'DATA GENERATOR'!$H554,'CUST AND PROD REFS'!K$7:K$26)</f>
        <v>12711</v>
      </c>
      <c r="L554" s="6">
        <f ca="1">SUMIF('CUST AND PROD REFS'!$H$7:$H$26,'DATA GENERATOR'!$H554,'CUST AND PROD REFS'!L$7:L$26)</f>
        <v>7245.27</v>
      </c>
      <c r="M554" s="7">
        <f t="shared" ca="1" si="91"/>
        <v>7</v>
      </c>
      <c r="N554" s="23">
        <f t="shared" ca="1" si="92"/>
        <v>12202.56</v>
      </c>
      <c r="O554" s="8">
        <f t="shared" ca="1" si="93"/>
        <v>85417.919999999998</v>
      </c>
      <c r="P554" s="40" t="str">
        <f t="shared" ca="1" si="94"/>
        <v>SHIP REGION 1</v>
      </c>
    </row>
    <row r="555" spans="1:16" x14ac:dyDescent="0.35">
      <c r="A555" s="9">
        <f t="shared" si="97"/>
        <v>549</v>
      </c>
      <c r="B555" s="6">
        <f t="shared" si="97"/>
        <v>549</v>
      </c>
      <c r="C555" s="7" t="str">
        <f t="shared" ca="1" si="88"/>
        <v>CUSTID 172</v>
      </c>
      <c r="D555" s="7" t="str">
        <f ca="1">CONCATENATE(D$6," ",SUMIF('CUST AND PROD REFS'!$C$7:$C$206,'DATA GENERATOR'!$C555,'CUST AND PROD REFS'!D$7:D$206))</f>
        <v>CUSTTYPE 4</v>
      </c>
      <c r="E555" s="7" t="str">
        <f ca="1">CONCATENATE(E$6," ",SUMIF('CUST AND PROD REFS'!$C$7:$C$206,'DATA GENERATOR'!$C555,'CUST AND PROD REFS'!E$7:E$206))</f>
        <v>CUSTIND 2</v>
      </c>
      <c r="F555" s="7" t="str">
        <f ca="1">CONCATENATE(F$6," ",SUMIF('CUST AND PROD REFS'!$C$7:$C$206,'DATA GENERATOR'!$C555,'CUST AND PROD REFS'!F$7:F$206))</f>
        <v>REGION 6</v>
      </c>
      <c r="G555" s="6" t="str">
        <f t="shared" ca="1" si="89"/>
        <v>SALESMAN 4</v>
      </c>
      <c r="H555" s="6" t="str">
        <f t="shared" ca="1" si="90"/>
        <v>PRODID 16</v>
      </c>
      <c r="I555" s="6" t="str">
        <f ca="1">CONCATENATE(I$6," ",SUMIF('CUST AND PROD REFS'!$H$7:$H$26,'DATA GENERATOR'!$H555,'CUST AND PROD REFS'!I$7:I$26))</f>
        <v>PRODTYPE 4</v>
      </c>
      <c r="J555" s="6" t="str">
        <f ca="1">CONCATENATE(J$6," ",SUMIF('CUST AND PROD REFS'!$H$7:$H$26,'DATA GENERATOR'!$H555,'CUST AND PROD REFS'!J$7:J$26))</f>
        <v>PRODMKT 6</v>
      </c>
      <c r="K555" s="6">
        <f ca="1">SUMIF('CUST AND PROD REFS'!$H$7:$H$26,'DATA GENERATOR'!$H555,'CUST AND PROD REFS'!K$7:K$26)</f>
        <v>13342</v>
      </c>
      <c r="L555" s="6">
        <f ca="1">SUMIF('CUST AND PROD REFS'!$H$7:$H$26,'DATA GENERATOR'!$H555,'CUST AND PROD REFS'!L$7:L$26)</f>
        <v>7738.36</v>
      </c>
      <c r="M555" s="7">
        <f t="shared" ca="1" si="91"/>
        <v>3</v>
      </c>
      <c r="N555" s="23">
        <f t="shared" ca="1" si="92"/>
        <v>13075.16</v>
      </c>
      <c r="O555" s="8">
        <f t="shared" ca="1" si="93"/>
        <v>39225.479999999996</v>
      </c>
      <c r="P555" s="40" t="str">
        <f t="shared" ca="1" si="94"/>
        <v>SHIP REGION 6</v>
      </c>
    </row>
    <row r="556" spans="1:16" x14ac:dyDescent="0.35">
      <c r="A556" s="9">
        <f t="shared" si="97"/>
        <v>550</v>
      </c>
      <c r="B556" s="6">
        <f t="shared" si="97"/>
        <v>550</v>
      </c>
      <c r="C556" s="7" t="str">
        <f t="shared" ca="1" si="88"/>
        <v>CUSTID 26</v>
      </c>
      <c r="D556" s="7" t="str">
        <f ca="1">CONCATENATE(D$6," ",SUMIF('CUST AND PROD REFS'!$C$7:$C$206,'DATA GENERATOR'!$C556,'CUST AND PROD REFS'!D$7:D$206))</f>
        <v>CUSTTYPE 2</v>
      </c>
      <c r="E556" s="7" t="str">
        <f ca="1">CONCATENATE(E$6," ",SUMIF('CUST AND PROD REFS'!$C$7:$C$206,'DATA GENERATOR'!$C556,'CUST AND PROD REFS'!E$7:E$206))</f>
        <v>CUSTIND 2</v>
      </c>
      <c r="F556" s="7" t="str">
        <f ca="1">CONCATENATE(F$6," ",SUMIF('CUST AND PROD REFS'!$C$7:$C$206,'DATA GENERATOR'!$C556,'CUST AND PROD REFS'!F$7:F$206))</f>
        <v>REGION 4</v>
      </c>
      <c r="G556" s="6" t="str">
        <f t="shared" ca="1" si="89"/>
        <v>SALESMAN 4</v>
      </c>
      <c r="H556" s="6" t="str">
        <f t="shared" ca="1" si="90"/>
        <v>PRODID 2</v>
      </c>
      <c r="I556" s="6" t="str">
        <f ca="1">CONCATENATE(I$6," ",SUMIF('CUST AND PROD REFS'!$H$7:$H$26,'DATA GENERATOR'!$H556,'CUST AND PROD REFS'!I$7:I$26))</f>
        <v>PRODTYPE 4</v>
      </c>
      <c r="J556" s="6" t="str">
        <f ca="1">CONCATENATE(J$6," ",SUMIF('CUST AND PROD REFS'!$H$7:$H$26,'DATA GENERATOR'!$H556,'CUST AND PROD REFS'!J$7:J$26))</f>
        <v>PRODMKT 6</v>
      </c>
      <c r="K556" s="6">
        <f ca="1">SUMIF('CUST AND PROD REFS'!$H$7:$H$26,'DATA GENERATOR'!$H556,'CUST AND PROD REFS'!K$7:K$26)</f>
        <v>5283</v>
      </c>
      <c r="L556" s="6">
        <f ca="1">SUMIF('CUST AND PROD REFS'!$H$7:$H$26,'DATA GENERATOR'!$H556,'CUST AND PROD REFS'!L$7:L$26)</f>
        <v>3169.8</v>
      </c>
      <c r="M556" s="7">
        <f t="shared" ca="1" si="91"/>
        <v>1</v>
      </c>
      <c r="N556" s="23">
        <f t="shared" ca="1" si="92"/>
        <v>4649.04</v>
      </c>
      <c r="O556" s="8">
        <f t="shared" ca="1" si="93"/>
        <v>4649.04</v>
      </c>
      <c r="P556" s="40" t="str">
        <f t="shared" ca="1" si="94"/>
        <v>SHIP REGION 4</v>
      </c>
    </row>
    <row r="557" spans="1:16" x14ac:dyDescent="0.35">
      <c r="A557" s="9">
        <f t="shared" si="97"/>
        <v>551</v>
      </c>
      <c r="B557" s="6">
        <f t="shared" si="97"/>
        <v>551</v>
      </c>
      <c r="C557" s="7" t="str">
        <f t="shared" ca="1" si="88"/>
        <v>CUSTID 124</v>
      </c>
      <c r="D557" s="7" t="str">
        <f ca="1">CONCATENATE(D$6," ",SUMIF('CUST AND PROD REFS'!$C$7:$C$206,'DATA GENERATOR'!$C557,'CUST AND PROD REFS'!D$7:D$206))</f>
        <v>CUSTTYPE 4</v>
      </c>
      <c r="E557" s="7" t="str">
        <f ca="1">CONCATENATE(E$6," ",SUMIF('CUST AND PROD REFS'!$C$7:$C$206,'DATA GENERATOR'!$C557,'CUST AND PROD REFS'!E$7:E$206))</f>
        <v>CUSTIND 4</v>
      </c>
      <c r="F557" s="7" t="str">
        <f ca="1">CONCATENATE(F$6," ",SUMIF('CUST AND PROD REFS'!$C$7:$C$206,'DATA GENERATOR'!$C557,'CUST AND PROD REFS'!F$7:F$206))</f>
        <v>REGION 4</v>
      </c>
      <c r="G557" s="6" t="str">
        <f t="shared" ca="1" si="89"/>
        <v>SALESMAN 3</v>
      </c>
      <c r="H557" s="6" t="str">
        <f t="shared" ca="1" si="90"/>
        <v>PRODID 16</v>
      </c>
      <c r="I557" s="6" t="str">
        <f ca="1">CONCATENATE(I$6," ",SUMIF('CUST AND PROD REFS'!$H$7:$H$26,'DATA GENERATOR'!$H557,'CUST AND PROD REFS'!I$7:I$26))</f>
        <v>PRODTYPE 4</v>
      </c>
      <c r="J557" s="6" t="str">
        <f ca="1">CONCATENATE(J$6," ",SUMIF('CUST AND PROD REFS'!$H$7:$H$26,'DATA GENERATOR'!$H557,'CUST AND PROD REFS'!J$7:J$26))</f>
        <v>PRODMKT 6</v>
      </c>
      <c r="K557" s="6">
        <f ca="1">SUMIF('CUST AND PROD REFS'!$H$7:$H$26,'DATA GENERATOR'!$H557,'CUST AND PROD REFS'!K$7:K$26)</f>
        <v>13342</v>
      </c>
      <c r="L557" s="6">
        <f ca="1">SUMIF('CUST AND PROD REFS'!$H$7:$H$26,'DATA GENERATOR'!$H557,'CUST AND PROD REFS'!L$7:L$26)</f>
        <v>7738.36</v>
      </c>
      <c r="M557" s="7">
        <f t="shared" ca="1" si="91"/>
        <v>8</v>
      </c>
      <c r="N557" s="23">
        <f t="shared" ca="1" si="92"/>
        <v>13208.58</v>
      </c>
      <c r="O557" s="8">
        <f t="shared" ca="1" si="93"/>
        <v>105668.64</v>
      </c>
      <c r="P557" s="40" t="str">
        <f t="shared" ca="1" si="94"/>
        <v>SHIP REGION 5</v>
      </c>
    </row>
    <row r="558" spans="1:16" x14ac:dyDescent="0.35">
      <c r="A558" s="9">
        <f t="shared" si="97"/>
        <v>552</v>
      </c>
      <c r="B558" s="6">
        <f t="shared" si="97"/>
        <v>552</v>
      </c>
      <c r="C558" s="7" t="str">
        <f t="shared" ca="1" si="88"/>
        <v>CUSTID 57</v>
      </c>
      <c r="D558" s="7" t="str">
        <f ca="1">CONCATENATE(D$6," ",SUMIF('CUST AND PROD REFS'!$C$7:$C$206,'DATA GENERATOR'!$C558,'CUST AND PROD REFS'!D$7:D$206))</f>
        <v>CUSTTYPE 3</v>
      </c>
      <c r="E558" s="7" t="str">
        <f ca="1">CONCATENATE(E$6," ",SUMIF('CUST AND PROD REFS'!$C$7:$C$206,'DATA GENERATOR'!$C558,'CUST AND PROD REFS'!E$7:E$206))</f>
        <v>CUSTIND 2</v>
      </c>
      <c r="F558" s="7" t="str">
        <f ca="1">CONCATENATE(F$6," ",SUMIF('CUST AND PROD REFS'!$C$7:$C$206,'DATA GENERATOR'!$C558,'CUST AND PROD REFS'!F$7:F$206))</f>
        <v>REGION 7</v>
      </c>
      <c r="G558" s="6" t="str">
        <f t="shared" ca="1" si="89"/>
        <v>SALESMAN 2</v>
      </c>
      <c r="H558" s="6" t="str">
        <f t="shared" ca="1" si="90"/>
        <v>PRODID 17</v>
      </c>
      <c r="I558" s="6" t="str">
        <f ca="1">CONCATENATE(I$6," ",SUMIF('CUST AND PROD REFS'!$H$7:$H$26,'DATA GENERATOR'!$H558,'CUST AND PROD REFS'!I$7:I$26))</f>
        <v>PRODTYPE 3</v>
      </c>
      <c r="J558" s="6" t="str">
        <f ca="1">CONCATENATE(J$6," ",SUMIF('CUST AND PROD REFS'!$H$7:$H$26,'DATA GENERATOR'!$H558,'CUST AND PROD REFS'!J$7:J$26))</f>
        <v>PRODMKT 7</v>
      </c>
      <c r="K558" s="6">
        <f ca="1">SUMIF('CUST AND PROD REFS'!$H$7:$H$26,'DATA GENERATOR'!$H558,'CUST AND PROD REFS'!K$7:K$26)</f>
        <v>8017</v>
      </c>
      <c r="L558" s="6">
        <f ca="1">SUMIF('CUST AND PROD REFS'!$H$7:$H$26,'DATA GENERATOR'!$H558,'CUST AND PROD REFS'!L$7:L$26)</f>
        <v>4569.6899999999996</v>
      </c>
      <c r="M558" s="7">
        <f t="shared" ca="1" si="91"/>
        <v>6</v>
      </c>
      <c r="N558" s="23">
        <f t="shared" ca="1" si="92"/>
        <v>7616.15</v>
      </c>
      <c r="O558" s="8">
        <f t="shared" ca="1" si="93"/>
        <v>45696.899999999994</v>
      </c>
      <c r="P558" s="40" t="str">
        <f t="shared" ca="1" si="94"/>
        <v>SHIP REGION 5</v>
      </c>
    </row>
    <row r="559" spans="1:16" x14ac:dyDescent="0.35">
      <c r="A559" s="9">
        <f t="shared" si="97"/>
        <v>553</v>
      </c>
      <c r="B559" s="6">
        <f t="shared" si="97"/>
        <v>553</v>
      </c>
      <c r="C559" s="7" t="str">
        <f t="shared" ca="1" si="88"/>
        <v>CUSTID 140</v>
      </c>
      <c r="D559" s="7" t="str">
        <f ca="1">CONCATENATE(D$6," ",SUMIF('CUST AND PROD REFS'!$C$7:$C$206,'DATA GENERATOR'!$C559,'CUST AND PROD REFS'!D$7:D$206))</f>
        <v>CUSTTYPE 2</v>
      </c>
      <c r="E559" s="7" t="str">
        <f ca="1">CONCATENATE(E$6," ",SUMIF('CUST AND PROD REFS'!$C$7:$C$206,'DATA GENERATOR'!$C559,'CUST AND PROD REFS'!E$7:E$206))</f>
        <v>CUSTIND 5</v>
      </c>
      <c r="F559" s="7" t="str">
        <f ca="1">CONCATENATE(F$6," ",SUMIF('CUST AND PROD REFS'!$C$7:$C$206,'DATA GENERATOR'!$C559,'CUST AND PROD REFS'!F$7:F$206))</f>
        <v>REGION 7</v>
      </c>
      <c r="G559" s="6" t="str">
        <f t="shared" ca="1" si="89"/>
        <v>SALESMAN 1</v>
      </c>
      <c r="H559" s="6" t="str">
        <f t="shared" ca="1" si="90"/>
        <v>PRODID 1</v>
      </c>
      <c r="I559" s="6" t="str">
        <f ca="1">CONCATENATE(I$6," ",SUMIF('CUST AND PROD REFS'!$H$7:$H$26,'DATA GENERATOR'!$H559,'CUST AND PROD REFS'!I$7:I$26))</f>
        <v>PRODTYPE 2</v>
      </c>
      <c r="J559" s="6" t="str">
        <f ca="1">CONCATENATE(J$6," ",SUMIF('CUST AND PROD REFS'!$H$7:$H$26,'DATA GENERATOR'!$H559,'CUST AND PROD REFS'!J$7:J$26))</f>
        <v>PRODMKT 7</v>
      </c>
      <c r="K559" s="6">
        <f ca="1">SUMIF('CUST AND PROD REFS'!$H$7:$H$26,'DATA GENERATOR'!$H559,'CUST AND PROD REFS'!K$7:K$26)</f>
        <v>1355</v>
      </c>
      <c r="L559" s="6">
        <f ca="1">SUMIF('CUST AND PROD REFS'!$H$7:$H$26,'DATA GENERATOR'!$H559,'CUST AND PROD REFS'!L$7:L$26)</f>
        <v>840.1</v>
      </c>
      <c r="M559" s="7">
        <f t="shared" ca="1" si="91"/>
        <v>3</v>
      </c>
      <c r="N559" s="23">
        <f t="shared" ca="1" si="92"/>
        <v>1178.8499999999999</v>
      </c>
      <c r="O559" s="8">
        <f t="shared" ca="1" si="93"/>
        <v>3536.5499999999997</v>
      </c>
      <c r="P559" s="40" t="str">
        <f t="shared" ca="1" si="94"/>
        <v>SHIP REGION 4</v>
      </c>
    </row>
    <row r="560" spans="1:16" x14ac:dyDescent="0.35">
      <c r="A560" s="9">
        <f t="shared" si="97"/>
        <v>554</v>
      </c>
      <c r="B560" s="6">
        <f t="shared" si="97"/>
        <v>554</v>
      </c>
      <c r="C560" s="7" t="str">
        <f t="shared" ca="1" si="88"/>
        <v>CUSTID 136</v>
      </c>
      <c r="D560" s="7" t="str">
        <f ca="1">CONCATENATE(D$6," ",SUMIF('CUST AND PROD REFS'!$C$7:$C$206,'DATA GENERATOR'!$C560,'CUST AND PROD REFS'!D$7:D$206))</f>
        <v>CUSTTYPE 2</v>
      </c>
      <c r="E560" s="7" t="str">
        <f ca="1">CONCATENATE(E$6," ",SUMIF('CUST AND PROD REFS'!$C$7:$C$206,'DATA GENERATOR'!$C560,'CUST AND PROD REFS'!E$7:E$206))</f>
        <v>CUSTIND 3</v>
      </c>
      <c r="F560" s="7" t="str">
        <f ca="1">CONCATENATE(F$6," ",SUMIF('CUST AND PROD REFS'!$C$7:$C$206,'DATA GENERATOR'!$C560,'CUST AND PROD REFS'!F$7:F$206))</f>
        <v>REGION 6</v>
      </c>
      <c r="G560" s="6" t="str">
        <f t="shared" ca="1" si="89"/>
        <v>SALESMAN 2</v>
      </c>
      <c r="H560" s="6" t="str">
        <f t="shared" ca="1" si="90"/>
        <v>PRODID 15</v>
      </c>
      <c r="I560" s="6" t="str">
        <f ca="1">CONCATENATE(I$6," ",SUMIF('CUST AND PROD REFS'!$H$7:$H$26,'DATA GENERATOR'!$H560,'CUST AND PROD REFS'!I$7:I$26))</f>
        <v>PRODTYPE 3</v>
      </c>
      <c r="J560" s="6" t="str">
        <f ca="1">CONCATENATE(J$6," ",SUMIF('CUST AND PROD REFS'!$H$7:$H$26,'DATA GENERATOR'!$H560,'CUST AND PROD REFS'!J$7:J$26))</f>
        <v>PRODMKT 3</v>
      </c>
      <c r="K560" s="6">
        <f ca="1">SUMIF('CUST AND PROD REFS'!$H$7:$H$26,'DATA GENERATOR'!$H560,'CUST AND PROD REFS'!K$7:K$26)</f>
        <v>1965</v>
      </c>
      <c r="L560" s="6">
        <f ca="1">SUMIF('CUST AND PROD REFS'!$H$7:$H$26,'DATA GENERATOR'!$H560,'CUST AND PROD REFS'!L$7:L$26)</f>
        <v>1257.5999999999999</v>
      </c>
      <c r="M560" s="7">
        <f t="shared" ca="1" si="91"/>
        <v>3</v>
      </c>
      <c r="N560" s="23">
        <f t="shared" ca="1" si="92"/>
        <v>1709.55</v>
      </c>
      <c r="O560" s="8">
        <f t="shared" ca="1" si="93"/>
        <v>5128.6499999999996</v>
      </c>
      <c r="P560" s="40" t="str">
        <f t="shared" ca="1" si="94"/>
        <v>SHIP REGION 5</v>
      </c>
    </row>
    <row r="561" spans="1:16" x14ac:dyDescent="0.35">
      <c r="A561" s="9">
        <f t="shared" si="97"/>
        <v>555</v>
      </c>
      <c r="B561" s="6">
        <f t="shared" si="97"/>
        <v>555</v>
      </c>
      <c r="C561" s="7" t="str">
        <f t="shared" ca="1" si="88"/>
        <v>CUSTID 178</v>
      </c>
      <c r="D561" s="7" t="str">
        <f ca="1">CONCATENATE(D$6," ",SUMIF('CUST AND PROD REFS'!$C$7:$C$206,'DATA GENERATOR'!$C561,'CUST AND PROD REFS'!D$7:D$206))</f>
        <v>CUSTTYPE 1</v>
      </c>
      <c r="E561" s="7" t="str">
        <f ca="1">CONCATENATE(E$6," ",SUMIF('CUST AND PROD REFS'!$C$7:$C$206,'DATA GENERATOR'!$C561,'CUST AND PROD REFS'!E$7:E$206))</f>
        <v>CUSTIND 4</v>
      </c>
      <c r="F561" s="7" t="str">
        <f ca="1">CONCATENATE(F$6," ",SUMIF('CUST AND PROD REFS'!$C$7:$C$206,'DATA GENERATOR'!$C561,'CUST AND PROD REFS'!F$7:F$206))</f>
        <v>REGION 2</v>
      </c>
      <c r="G561" s="6" t="str">
        <f t="shared" ca="1" si="89"/>
        <v>SALESMAN 4</v>
      </c>
      <c r="H561" s="6" t="str">
        <f t="shared" ca="1" si="90"/>
        <v>PRODID 1</v>
      </c>
      <c r="I561" s="6" t="str">
        <f ca="1">CONCATENATE(I$6," ",SUMIF('CUST AND PROD REFS'!$H$7:$H$26,'DATA GENERATOR'!$H561,'CUST AND PROD REFS'!I$7:I$26))</f>
        <v>PRODTYPE 2</v>
      </c>
      <c r="J561" s="6" t="str">
        <f ca="1">CONCATENATE(J$6," ",SUMIF('CUST AND PROD REFS'!$H$7:$H$26,'DATA GENERATOR'!$H561,'CUST AND PROD REFS'!J$7:J$26))</f>
        <v>PRODMKT 7</v>
      </c>
      <c r="K561" s="6">
        <f ca="1">SUMIF('CUST AND PROD REFS'!$H$7:$H$26,'DATA GENERATOR'!$H561,'CUST AND PROD REFS'!K$7:K$26)</f>
        <v>1355</v>
      </c>
      <c r="L561" s="6">
        <f ca="1">SUMIF('CUST AND PROD REFS'!$H$7:$H$26,'DATA GENERATOR'!$H561,'CUST AND PROD REFS'!L$7:L$26)</f>
        <v>840.1</v>
      </c>
      <c r="M561" s="7">
        <f t="shared" ca="1" si="91"/>
        <v>4</v>
      </c>
      <c r="N561" s="23">
        <f t="shared" ca="1" si="92"/>
        <v>1165.3</v>
      </c>
      <c r="O561" s="8">
        <f t="shared" ca="1" si="93"/>
        <v>4661.2</v>
      </c>
      <c r="P561" s="40" t="str">
        <f t="shared" ca="1" si="94"/>
        <v>SHIP REGION 1</v>
      </c>
    </row>
    <row r="562" spans="1:16" x14ac:dyDescent="0.35">
      <c r="A562" s="9">
        <f t="shared" si="97"/>
        <v>556</v>
      </c>
      <c r="B562" s="6">
        <f t="shared" si="97"/>
        <v>556</v>
      </c>
      <c r="C562" s="7" t="str">
        <f t="shared" ca="1" si="88"/>
        <v>CUSTID 147</v>
      </c>
      <c r="D562" s="7" t="str">
        <f ca="1">CONCATENATE(D$6," ",SUMIF('CUST AND PROD REFS'!$C$7:$C$206,'DATA GENERATOR'!$C562,'CUST AND PROD REFS'!D$7:D$206))</f>
        <v>CUSTTYPE 1</v>
      </c>
      <c r="E562" s="7" t="str">
        <f ca="1">CONCATENATE(E$6," ",SUMIF('CUST AND PROD REFS'!$C$7:$C$206,'DATA GENERATOR'!$C562,'CUST AND PROD REFS'!E$7:E$206))</f>
        <v>CUSTIND 1</v>
      </c>
      <c r="F562" s="7" t="str">
        <f ca="1">CONCATENATE(F$6," ",SUMIF('CUST AND PROD REFS'!$C$7:$C$206,'DATA GENERATOR'!$C562,'CUST AND PROD REFS'!F$7:F$206))</f>
        <v>REGION 7</v>
      </c>
      <c r="G562" s="6" t="str">
        <f t="shared" ca="1" si="89"/>
        <v>SALESMAN 4</v>
      </c>
      <c r="H562" s="6" t="str">
        <f t="shared" ca="1" si="90"/>
        <v>PRODID 17</v>
      </c>
      <c r="I562" s="6" t="str">
        <f ca="1">CONCATENATE(I$6," ",SUMIF('CUST AND PROD REFS'!$H$7:$H$26,'DATA GENERATOR'!$H562,'CUST AND PROD REFS'!I$7:I$26))</f>
        <v>PRODTYPE 3</v>
      </c>
      <c r="J562" s="6" t="str">
        <f ca="1">CONCATENATE(J$6," ",SUMIF('CUST AND PROD REFS'!$H$7:$H$26,'DATA GENERATOR'!$H562,'CUST AND PROD REFS'!J$7:J$26))</f>
        <v>PRODMKT 7</v>
      </c>
      <c r="K562" s="6">
        <f ca="1">SUMIF('CUST AND PROD REFS'!$H$7:$H$26,'DATA GENERATOR'!$H562,'CUST AND PROD REFS'!K$7:K$26)</f>
        <v>8017</v>
      </c>
      <c r="L562" s="6">
        <f ca="1">SUMIF('CUST AND PROD REFS'!$H$7:$H$26,'DATA GENERATOR'!$H562,'CUST AND PROD REFS'!L$7:L$26)</f>
        <v>4569.6899999999996</v>
      </c>
      <c r="M562" s="7">
        <f t="shared" ca="1" si="91"/>
        <v>2</v>
      </c>
      <c r="N562" s="23">
        <f t="shared" ca="1" si="92"/>
        <v>7856.66</v>
      </c>
      <c r="O562" s="8">
        <f t="shared" ca="1" si="93"/>
        <v>15713.32</v>
      </c>
      <c r="P562" s="40" t="str">
        <f t="shared" ca="1" si="94"/>
        <v>SHIP REGION 5</v>
      </c>
    </row>
    <row r="563" spans="1:16" x14ac:dyDescent="0.35">
      <c r="A563" s="9">
        <f t="shared" si="97"/>
        <v>557</v>
      </c>
      <c r="B563" s="6">
        <f t="shared" si="97"/>
        <v>557</v>
      </c>
      <c r="C563" s="7" t="str">
        <f t="shared" ca="1" si="88"/>
        <v>CUSTID 198</v>
      </c>
      <c r="D563" s="7" t="str">
        <f ca="1">CONCATENATE(D$6," ",SUMIF('CUST AND PROD REFS'!$C$7:$C$206,'DATA GENERATOR'!$C563,'CUST AND PROD REFS'!D$7:D$206))</f>
        <v>CUSTTYPE 1</v>
      </c>
      <c r="E563" s="7" t="str">
        <f ca="1">CONCATENATE(E$6," ",SUMIF('CUST AND PROD REFS'!$C$7:$C$206,'DATA GENERATOR'!$C563,'CUST AND PROD REFS'!E$7:E$206))</f>
        <v>CUSTIND 5</v>
      </c>
      <c r="F563" s="7" t="str">
        <f ca="1">CONCATENATE(F$6," ",SUMIF('CUST AND PROD REFS'!$C$7:$C$206,'DATA GENERATOR'!$C563,'CUST AND PROD REFS'!F$7:F$206))</f>
        <v>REGION 4</v>
      </c>
      <c r="G563" s="6" t="str">
        <f t="shared" ca="1" si="89"/>
        <v>SALESMAN 3</v>
      </c>
      <c r="H563" s="6" t="str">
        <f t="shared" ca="1" si="90"/>
        <v>PRODID 5</v>
      </c>
      <c r="I563" s="6" t="str">
        <f ca="1">CONCATENATE(I$6," ",SUMIF('CUST AND PROD REFS'!$H$7:$H$26,'DATA GENERATOR'!$H563,'CUST AND PROD REFS'!I$7:I$26))</f>
        <v>PRODTYPE 3</v>
      </c>
      <c r="J563" s="6" t="str">
        <f ca="1">CONCATENATE(J$6," ",SUMIF('CUST AND PROD REFS'!$H$7:$H$26,'DATA GENERATOR'!$H563,'CUST AND PROD REFS'!J$7:J$26))</f>
        <v>PRODMKT 3</v>
      </c>
      <c r="K563" s="6">
        <f ca="1">SUMIF('CUST AND PROD REFS'!$H$7:$H$26,'DATA GENERATOR'!$H563,'CUST AND PROD REFS'!K$7:K$26)</f>
        <v>21215</v>
      </c>
      <c r="L563" s="6">
        <f ca="1">SUMIF('CUST AND PROD REFS'!$H$7:$H$26,'DATA GENERATOR'!$H563,'CUST AND PROD REFS'!L$7:L$26)</f>
        <v>14001.9</v>
      </c>
      <c r="M563" s="7">
        <f t="shared" ca="1" si="91"/>
        <v>1</v>
      </c>
      <c r="N563" s="23">
        <f t="shared" ca="1" si="92"/>
        <v>18881.349999999999</v>
      </c>
      <c r="O563" s="8">
        <f t="shared" ca="1" si="93"/>
        <v>18881.349999999999</v>
      </c>
      <c r="P563" s="40" t="str">
        <f t="shared" ca="1" si="94"/>
        <v>SHIP REGION 8</v>
      </c>
    </row>
    <row r="564" spans="1:16" x14ac:dyDescent="0.35">
      <c r="A564" s="9">
        <f t="shared" si="97"/>
        <v>558</v>
      </c>
      <c r="B564" s="6">
        <f t="shared" si="97"/>
        <v>558</v>
      </c>
      <c r="C564" s="7" t="str">
        <f t="shared" ca="1" si="88"/>
        <v>CUSTID 68</v>
      </c>
      <c r="D564" s="7" t="str">
        <f ca="1">CONCATENATE(D$6," ",SUMIF('CUST AND PROD REFS'!$C$7:$C$206,'DATA GENERATOR'!$C564,'CUST AND PROD REFS'!D$7:D$206))</f>
        <v>CUSTTYPE 3</v>
      </c>
      <c r="E564" s="7" t="str">
        <f ca="1">CONCATENATE(E$6," ",SUMIF('CUST AND PROD REFS'!$C$7:$C$206,'DATA GENERATOR'!$C564,'CUST AND PROD REFS'!E$7:E$206))</f>
        <v>CUSTIND 2</v>
      </c>
      <c r="F564" s="7" t="str">
        <f ca="1">CONCATENATE(F$6," ",SUMIF('CUST AND PROD REFS'!$C$7:$C$206,'DATA GENERATOR'!$C564,'CUST AND PROD REFS'!F$7:F$206))</f>
        <v>REGION 7</v>
      </c>
      <c r="G564" s="6" t="str">
        <f t="shared" ca="1" si="89"/>
        <v>SALESMAN 4</v>
      </c>
      <c r="H564" s="6" t="str">
        <f t="shared" ca="1" si="90"/>
        <v>PRODID 8</v>
      </c>
      <c r="I564" s="6" t="str">
        <f ca="1">CONCATENATE(I$6," ",SUMIF('CUST AND PROD REFS'!$H$7:$H$26,'DATA GENERATOR'!$H564,'CUST AND PROD REFS'!I$7:I$26))</f>
        <v>PRODTYPE 1</v>
      </c>
      <c r="J564" s="6" t="str">
        <f ca="1">CONCATENATE(J$6," ",SUMIF('CUST AND PROD REFS'!$H$7:$H$26,'DATA GENERATOR'!$H564,'CUST AND PROD REFS'!J$7:J$26))</f>
        <v>PRODMKT 7</v>
      </c>
      <c r="K564" s="6">
        <f ca="1">SUMIF('CUST AND PROD REFS'!$H$7:$H$26,'DATA GENERATOR'!$H564,'CUST AND PROD REFS'!K$7:K$26)</f>
        <v>9424</v>
      </c>
      <c r="L564" s="6">
        <f ca="1">SUMIF('CUST AND PROD REFS'!$H$7:$H$26,'DATA GENERATOR'!$H564,'CUST AND PROD REFS'!L$7:L$26)</f>
        <v>6031.36</v>
      </c>
      <c r="M564" s="7">
        <f t="shared" ca="1" si="91"/>
        <v>3</v>
      </c>
      <c r="N564" s="23">
        <f t="shared" ca="1" si="92"/>
        <v>8858.56</v>
      </c>
      <c r="O564" s="8">
        <f t="shared" ca="1" si="93"/>
        <v>26575.68</v>
      </c>
      <c r="P564" s="40" t="str">
        <f t="shared" ca="1" si="94"/>
        <v>SHIP REGION 8</v>
      </c>
    </row>
    <row r="565" spans="1:16" x14ac:dyDescent="0.35">
      <c r="A565" s="9">
        <f t="shared" si="97"/>
        <v>559</v>
      </c>
      <c r="B565" s="6">
        <f t="shared" si="97"/>
        <v>559</v>
      </c>
      <c r="C565" s="7" t="str">
        <f t="shared" ca="1" si="88"/>
        <v>CUSTID 172</v>
      </c>
      <c r="D565" s="7" t="str">
        <f ca="1">CONCATENATE(D$6," ",SUMIF('CUST AND PROD REFS'!$C$7:$C$206,'DATA GENERATOR'!$C565,'CUST AND PROD REFS'!D$7:D$206))</f>
        <v>CUSTTYPE 4</v>
      </c>
      <c r="E565" s="7" t="str">
        <f ca="1">CONCATENATE(E$6," ",SUMIF('CUST AND PROD REFS'!$C$7:$C$206,'DATA GENERATOR'!$C565,'CUST AND PROD REFS'!E$7:E$206))</f>
        <v>CUSTIND 2</v>
      </c>
      <c r="F565" s="7" t="str">
        <f ca="1">CONCATENATE(F$6," ",SUMIF('CUST AND PROD REFS'!$C$7:$C$206,'DATA GENERATOR'!$C565,'CUST AND PROD REFS'!F$7:F$206))</f>
        <v>REGION 6</v>
      </c>
      <c r="G565" s="6" t="str">
        <f t="shared" ca="1" si="89"/>
        <v>SALESMAN 3</v>
      </c>
      <c r="H565" s="6" t="str">
        <f t="shared" ca="1" si="90"/>
        <v>PRODID 3</v>
      </c>
      <c r="I565" s="6" t="str">
        <f ca="1">CONCATENATE(I$6," ",SUMIF('CUST AND PROD REFS'!$H$7:$H$26,'DATA GENERATOR'!$H565,'CUST AND PROD REFS'!I$7:I$26))</f>
        <v>PRODTYPE 3</v>
      </c>
      <c r="J565" s="6" t="str">
        <f ca="1">CONCATENATE(J$6," ",SUMIF('CUST AND PROD REFS'!$H$7:$H$26,'DATA GENERATOR'!$H565,'CUST AND PROD REFS'!J$7:J$26))</f>
        <v>PRODMKT 6</v>
      </c>
      <c r="K565" s="6">
        <f ca="1">SUMIF('CUST AND PROD REFS'!$H$7:$H$26,'DATA GENERATOR'!$H565,'CUST AND PROD REFS'!K$7:K$26)</f>
        <v>18632</v>
      </c>
      <c r="L565" s="6">
        <f ca="1">SUMIF('CUST AND PROD REFS'!$H$7:$H$26,'DATA GENERATOR'!$H565,'CUST AND PROD REFS'!L$7:L$26)</f>
        <v>12110.8</v>
      </c>
      <c r="M565" s="7">
        <f t="shared" ca="1" si="91"/>
        <v>5</v>
      </c>
      <c r="N565" s="23">
        <f t="shared" ca="1" si="92"/>
        <v>17327.759999999998</v>
      </c>
      <c r="O565" s="8">
        <f t="shared" ca="1" si="93"/>
        <v>86638.799999999988</v>
      </c>
      <c r="P565" s="40" t="str">
        <f t="shared" ca="1" si="94"/>
        <v>SHIP REGION 8</v>
      </c>
    </row>
    <row r="566" spans="1:16" x14ac:dyDescent="0.35">
      <c r="A566" s="9">
        <f t="shared" si="97"/>
        <v>560</v>
      </c>
      <c r="B566" s="6">
        <f t="shared" si="97"/>
        <v>560</v>
      </c>
      <c r="C566" s="7" t="str">
        <f t="shared" ca="1" si="88"/>
        <v>CUSTID 193</v>
      </c>
      <c r="D566" s="7" t="str">
        <f ca="1">CONCATENATE(D$6," ",SUMIF('CUST AND PROD REFS'!$C$7:$C$206,'DATA GENERATOR'!$C566,'CUST AND PROD REFS'!D$7:D$206))</f>
        <v>CUSTTYPE 5</v>
      </c>
      <c r="E566" s="7" t="str">
        <f ca="1">CONCATENATE(E$6," ",SUMIF('CUST AND PROD REFS'!$C$7:$C$206,'DATA GENERATOR'!$C566,'CUST AND PROD REFS'!E$7:E$206))</f>
        <v>CUSTIND 4</v>
      </c>
      <c r="F566" s="7" t="str">
        <f ca="1">CONCATENATE(F$6," ",SUMIF('CUST AND PROD REFS'!$C$7:$C$206,'DATA GENERATOR'!$C566,'CUST AND PROD REFS'!F$7:F$206))</f>
        <v>REGION 6</v>
      </c>
      <c r="G566" s="6" t="str">
        <f t="shared" ca="1" si="89"/>
        <v>SALESMAN 4</v>
      </c>
      <c r="H566" s="6" t="str">
        <f t="shared" ca="1" si="90"/>
        <v>PRODID 12</v>
      </c>
      <c r="I566" s="6" t="str">
        <f ca="1">CONCATENATE(I$6," ",SUMIF('CUST AND PROD REFS'!$H$7:$H$26,'DATA GENERATOR'!$H566,'CUST AND PROD REFS'!I$7:I$26))</f>
        <v>PRODTYPE 3</v>
      </c>
      <c r="J566" s="6" t="str">
        <f ca="1">CONCATENATE(J$6," ",SUMIF('CUST AND PROD REFS'!$H$7:$H$26,'DATA GENERATOR'!$H566,'CUST AND PROD REFS'!J$7:J$26))</f>
        <v>PRODMKT 2</v>
      </c>
      <c r="K566" s="6">
        <f ca="1">SUMIF('CUST AND PROD REFS'!$H$7:$H$26,'DATA GENERATOR'!$H566,'CUST AND PROD REFS'!K$7:K$26)</f>
        <v>17347</v>
      </c>
      <c r="L566" s="6">
        <f ca="1">SUMIF('CUST AND PROD REFS'!$H$7:$H$26,'DATA GENERATOR'!$H566,'CUST AND PROD REFS'!L$7:L$26)</f>
        <v>10928.61</v>
      </c>
      <c r="M566" s="7">
        <f t="shared" ca="1" si="91"/>
        <v>8</v>
      </c>
      <c r="N566" s="23">
        <f t="shared" ca="1" si="92"/>
        <v>15091.89</v>
      </c>
      <c r="O566" s="8">
        <f t="shared" ca="1" si="93"/>
        <v>120735.12</v>
      </c>
      <c r="P566" s="40" t="str">
        <f t="shared" ca="1" si="94"/>
        <v>SHIP REGION 6</v>
      </c>
    </row>
    <row r="567" spans="1:16" x14ac:dyDescent="0.35">
      <c r="A567" s="9">
        <f t="shared" si="97"/>
        <v>561</v>
      </c>
      <c r="B567" s="6">
        <f t="shared" si="97"/>
        <v>561</v>
      </c>
      <c r="C567" s="7" t="str">
        <f t="shared" ca="1" si="88"/>
        <v>CUSTID 153</v>
      </c>
      <c r="D567" s="7" t="str">
        <f ca="1">CONCATENATE(D$6," ",SUMIF('CUST AND PROD REFS'!$C$7:$C$206,'DATA GENERATOR'!$C567,'CUST AND PROD REFS'!D$7:D$206))</f>
        <v>CUSTTYPE 1</v>
      </c>
      <c r="E567" s="7" t="str">
        <f ca="1">CONCATENATE(E$6," ",SUMIF('CUST AND PROD REFS'!$C$7:$C$206,'DATA GENERATOR'!$C567,'CUST AND PROD REFS'!E$7:E$206))</f>
        <v>CUSTIND 2</v>
      </c>
      <c r="F567" s="7" t="str">
        <f ca="1">CONCATENATE(F$6," ",SUMIF('CUST AND PROD REFS'!$C$7:$C$206,'DATA GENERATOR'!$C567,'CUST AND PROD REFS'!F$7:F$206))</f>
        <v>REGION 1</v>
      </c>
      <c r="G567" s="6" t="str">
        <f t="shared" ca="1" si="89"/>
        <v>SALESMAN 3</v>
      </c>
      <c r="H567" s="6" t="str">
        <f t="shared" ca="1" si="90"/>
        <v>PRODID 15</v>
      </c>
      <c r="I567" s="6" t="str">
        <f ca="1">CONCATENATE(I$6," ",SUMIF('CUST AND PROD REFS'!$H$7:$H$26,'DATA GENERATOR'!$H567,'CUST AND PROD REFS'!I$7:I$26))</f>
        <v>PRODTYPE 3</v>
      </c>
      <c r="J567" s="6" t="str">
        <f ca="1">CONCATENATE(J$6," ",SUMIF('CUST AND PROD REFS'!$H$7:$H$26,'DATA GENERATOR'!$H567,'CUST AND PROD REFS'!J$7:J$26))</f>
        <v>PRODMKT 3</v>
      </c>
      <c r="K567" s="6">
        <f ca="1">SUMIF('CUST AND PROD REFS'!$H$7:$H$26,'DATA GENERATOR'!$H567,'CUST AND PROD REFS'!K$7:K$26)</f>
        <v>1965</v>
      </c>
      <c r="L567" s="6">
        <f ca="1">SUMIF('CUST AND PROD REFS'!$H$7:$H$26,'DATA GENERATOR'!$H567,'CUST AND PROD REFS'!L$7:L$26)</f>
        <v>1257.5999999999999</v>
      </c>
      <c r="M567" s="7">
        <f t="shared" ca="1" si="91"/>
        <v>3</v>
      </c>
      <c r="N567" s="23">
        <f t="shared" ca="1" si="92"/>
        <v>1689.8999999999999</v>
      </c>
      <c r="O567" s="8">
        <f t="shared" ca="1" si="93"/>
        <v>5069.7</v>
      </c>
      <c r="P567" s="40" t="str">
        <f t="shared" ca="1" si="94"/>
        <v>SHIP REGION 8</v>
      </c>
    </row>
    <row r="568" spans="1:16" x14ac:dyDescent="0.35">
      <c r="A568" s="9">
        <f t="shared" si="97"/>
        <v>562</v>
      </c>
      <c r="B568" s="6">
        <f t="shared" si="97"/>
        <v>562</v>
      </c>
      <c r="C568" s="7" t="str">
        <f t="shared" ca="1" si="88"/>
        <v>CUSTID 91</v>
      </c>
      <c r="D568" s="7" t="str">
        <f ca="1">CONCATENATE(D$6," ",SUMIF('CUST AND PROD REFS'!$C$7:$C$206,'DATA GENERATOR'!$C568,'CUST AND PROD REFS'!D$7:D$206))</f>
        <v>CUSTTYPE 1</v>
      </c>
      <c r="E568" s="7" t="str">
        <f ca="1">CONCATENATE(E$6," ",SUMIF('CUST AND PROD REFS'!$C$7:$C$206,'DATA GENERATOR'!$C568,'CUST AND PROD REFS'!E$7:E$206))</f>
        <v>CUSTIND 3</v>
      </c>
      <c r="F568" s="7" t="str">
        <f ca="1">CONCATENATE(F$6," ",SUMIF('CUST AND PROD REFS'!$C$7:$C$206,'DATA GENERATOR'!$C568,'CUST AND PROD REFS'!F$7:F$206))</f>
        <v>REGION 4</v>
      </c>
      <c r="G568" s="6" t="str">
        <f t="shared" ca="1" si="89"/>
        <v>SALESMAN 3</v>
      </c>
      <c r="H568" s="6" t="str">
        <f t="shared" ca="1" si="90"/>
        <v>PRODID 15</v>
      </c>
      <c r="I568" s="6" t="str">
        <f ca="1">CONCATENATE(I$6," ",SUMIF('CUST AND PROD REFS'!$H$7:$H$26,'DATA GENERATOR'!$H568,'CUST AND PROD REFS'!I$7:I$26))</f>
        <v>PRODTYPE 3</v>
      </c>
      <c r="J568" s="6" t="str">
        <f ca="1">CONCATENATE(J$6," ",SUMIF('CUST AND PROD REFS'!$H$7:$H$26,'DATA GENERATOR'!$H568,'CUST AND PROD REFS'!J$7:J$26))</f>
        <v>PRODMKT 3</v>
      </c>
      <c r="K568" s="6">
        <f ca="1">SUMIF('CUST AND PROD REFS'!$H$7:$H$26,'DATA GENERATOR'!$H568,'CUST AND PROD REFS'!K$7:K$26)</f>
        <v>1965</v>
      </c>
      <c r="L568" s="6">
        <f ca="1">SUMIF('CUST AND PROD REFS'!$H$7:$H$26,'DATA GENERATOR'!$H568,'CUST AND PROD REFS'!L$7:L$26)</f>
        <v>1257.5999999999999</v>
      </c>
      <c r="M568" s="7">
        <f t="shared" ca="1" si="91"/>
        <v>8</v>
      </c>
      <c r="N568" s="23">
        <f t="shared" ca="1" si="92"/>
        <v>1827.4499999999998</v>
      </c>
      <c r="O568" s="8">
        <f t="shared" ca="1" si="93"/>
        <v>14619.599999999999</v>
      </c>
      <c r="P568" s="40" t="str">
        <f t="shared" ca="1" si="94"/>
        <v>SHIP REGION 6</v>
      </c>
    </row>
    <row r="569" spans="1:16" x14ac:dyDescent="0.35">
      <c r="A569" s="9">
        <f t="shared" ref="A569:B584" si="98">A568+1</f>
        <v>563</v>
      </c>
      <c r="B569" s="6">
        <f t="shared" si="98"/>
        <v>563</v>
      </c>
      <c r="C569" s="7" t="str">
        <f t="shared" ca="1" si="88"/>
        <v>CUSTID 102</v>
      </c>
      <c r="D569" s="7" t="str">
        <f ca="1">CONCATENATE(D$6," ",SUMIF('CUST AND PROD REFS'!$C$7:$C$206,'DATA GENERATOR'!$C569,'CUST AND PROD REFS'!D$7:D$206))</f>
        <v>CUSTTYPE 3</v>
      </c>
      <c r="E569" s="7" t="str">
        <f ca="1">CONCATENATE(E$6," ",SUMIF('CUST AND PROD REFS'!$C$7:$C$206,'DATA GENERATOR'!$C569,'CUST AND PROD REFS'!E$7:E$206))</f>
        <v>CUSTIND 3</v>
      </c>
      <c r="F569" s="7" t="str">
        <f ca="1">CONCATENATE(F$6," ",SUMIF('CUST AND PROD REFS'!$C$7:$C$206,'DATA GENERATOR'!$C569,'CUST AND PROD REFS'!F$7:F$206))</f>
        <v>REGION 4</v>
      </c>
      <c r="G569" s="6" t="str">
        <f t="shared" ca="1" si="89"/>
        <v>SALESMAN 3</v>
      </c>
      <c r="H569" s="6" t="str">
        <f t="shared" ca="1" si="90"/>
        <v>PRODID 13</v>
      </c>
      <c r="I569" s="6" t="str">
        <f ca="1">CONCATENATE(I$6," ",SUMIF('CUST AND PROD REFS'!$H$7:$H$26,'DATA GENERATOR'!$H569,'CUST AND PROD REFS'!I$7:I$26))</f>
        <v>PRODTYPE 4</v>
      </c>
      <c r="J569" s="6" t="str">
        <f ca="1">CONCATENATE(J$6," ",SUMIF('CUST AND PROD REFS'!$H$7:$H$26,'DATA GENERATOR'!$H569,'CUST AND PROD REFS'!J$7:J$26))</f>
        <v>PRODMKT 4</v>
      </c>
      <c r="K569" s="6">
        <f ca="1">SUMIF('CUST AND PROD REFS'!$H$7:$H$26,'DATA GENERATOR'!$H569,'CUST AND PROD REFS'!K$7:K$26)</f>
        <v>12711</v>
      </c>
      <c r="L569" s="6">
        <f ca="1">SUMIF('CUST AND PROD REFS'!$H$7:$H$26,'DATA GENERATOR'!$H569,'CUST AND PROD REFS'!L$7:L$26)</f>
        <v>7245.27</v>
      </c>
      <c r="M569" s="7">
        <f t="shared" ca="1" si="91"/>
        <v>2</v>
      </c>
      <c r="N569" s="23">
        <f t="shared" ca="1" si="92"/>
        <v>11694.12</v>
      </c>
      <c r="O569" s="8">
        <f t="shared" ca="1" si="93"/>
        <v>23388.240000000002</v>
      </c>
      <c r="P569" s="40" t="str">
        <f t="shared" ca="1" si="94"/>
        <v>SHIP REGION 8</v>
      </c>
    </row>
    <row r="570" spans="1:16" x14ac:dyDescent="0.35">
      <c r="A570" s="9">
        <f t="shared" si="98"/>
        <v>564</v>
      </c>
      <c r="B570" s="6">
        <f t="shared" si="98"/>
        <v>564</v>
      </c>
      <c r="C570" s="7" t="str">
        <f t="shared" ca="1" si="88"/>
        <v>CUSTID 13</v>
      </c>
      <c r="D570" s="7" t="str">
        <f ca="1">CONCATENATE(D$6," ",SUMIF('CUST AND PROD REFS'!$C$7:$C$206,'DATA GENERATOR'!$C570,'CUST AND PROD REFS'!D$7:D$206))</f>
        <v>CUSTTYPE 1</v>
      </c>
      <c r="E570" s="7" t="str">
        <f ca="1">CONCATENATE(E$6," ",SUMIF('CUST AND PROD REFS'!$C$7:$C$206,'DATA GENERATOR'!$C570,'CUST AND PROD REFS'!E$7:E$206))</f>
        <v>CUSTIND 1</v>
      </c>
      <c r="F570" s="7" t="str">
        <f ca="1">CONCATENATE(F$6," ",SUMIF('CUST AND PROD REFS'!$C$7:$C$206,'DATA GENERATOR'!$C570,'CUST AND PROD REFS'!F$7:F$206))</f>
        <v>REGION 3</v>
      </c>
      <c r="G570" s="6" t="str">
        <f t="shared" ca="1" si="89"/>
        <v>SALESMAN 1</v>
      </c>
      <c r="H570" s="6" t="str">
        <f t="shared" ca="1" si="90"/>
        <v>PRODID 9</v>
      </c>
      <c r="I570" s="6" t="str">
        <f ca="1">CONCATENATE(I$6," ",SUMIF('CUST AND PROD REFS'!$H$7:$H$26,'DATA GENERATOR'!$H570,'CUST AND PROD REFS'!I$7:I$26))</f>
        <v>PRODTYPE 2</v>
      </c>
      <c r="J570" s="6" t="str">
        <f ca="1">CONCATENATE(J$6," ",SUMIF('CUST AND PROD REFS'!$H$7:$H$26,'DATA GENERATOR'!$H570,'CUST AND PROD REFS'!J$7:J$26))</f>
        <v>PRODMKT 2</v>
      </c>
      <c r="K570" s="6">
        <f ca="1">SUMIF('CUST AND PROD REFS'!$H$7:$H$26,'DATA GENERATOR'!$H570,'CUST AND PROD REFS'!K$7:K$26)</f>
        <v>15689</v>
      </c>
      <c r="L570" s="6">
        <f ca="1">SUMIF('CUST AND PROD REFS'!$H$7:$H$26,'DATA GENERATOR'!$H570,'CUST AND PROD REFS'!L$7:L$26)</f>
        <v>10668.52</v>
      </c>
      <c r="M570" s="7">
        <f t="shared" ca="1" si="91"/>
        <v>3</v>
      </c>
      <c r="N570" s="23">
        <f t="shared" ca="1" si="92"/>
        <v>13963.210000000001</v>
      </c>
      <c r="O570" s="8">
        <f t="shared" ca="1" si="93"/>
        <v>41889.630000000005</v>
      </c>
      <c r="P570" s="40" t="str">
        <f t="shared" ca="1" si="94"/>
        <v>SHIP REGION 8</v>
      </c>
    </row>
    <row r="571" spans="1:16" x14ac:dyDescent="0.35">
      <c r="A571" s="9">
        <f t="shared" si="98"/>
        <v>565</v>
      </c>
      <c r="B571" s="6">
        <f t="shared" si="98"/>
        <v>565</v>
      </c>
      <c r="C571" s="7" t="str">
        <f t="shared" ca="1" si="88"/>
        <v>CUSTID 98</v>
      </c>
      <c r="D571" s="7" t="str">
        <f ca="1">CONCATENATE(D$6," ",SUMIF('CUST AND PROD REFS'!$C$7:$C$206,'DATA GENERATOR'!$C571,'CUST AND PROD REFS'!D$7:D$206))</f>
        <v>CUSTTYPE 5</v>
      </c>
      <c r="E571" s="7" t="str">
        <f ca="1">CONCATENATE(E$6," ",SUMIF('CUST AND PROD REFS'!$C$7:$C$206,'DATA GENERATOR'!$C571,'CUST AND PROD REFS'!E$7:E$206))</f>
        <v>CUSTIND 2</v>
      </c>
      <c r="F571" s="7" t="str">
        <f ca="1">CONCATENATE(F$6," ",SUMIF('CUST AND PROD REFS'!$C$7:$C$206,'DATA GENERATOR'!$C571,'CUST AND PROD REFS'!F$7:F$206))</f>
        <v>REGION 8</v>
      </c>
      <c r="G571" s="6" t="str">
        <f t="shared" ca="1" si="89"/>
        <v>SALESMAN 1</v>
      </c>
      <c r="H571" s="6" t="str">
        <f t="shared" ca="1" si="90"/>
        <v>PRODID 6</v>
      </c>
      <c r="I571" s="6" t="str">
        <f ca="1">CONCATENATE(I$6," ",SUMIF('CUST AND PROD REFS'!$H$7:$H$26,'DATA GENERATOR'!$H571,'CUST AND PROD REFS'!I$7:I$26))</f>
        <v>PRODTYPE 1</v>
      </c>
      <c r="J571" s="6" t="str">
        <f ca="1">CONCATENATE(J$6," ",SUMIF('CUST AND PROD REFS'!$H$7:$H$26,'DATA GENERATOR'!$H571,'CUST AND PROD REFS'!J$7:J$26))</f>
        <v>PRODMKT 3</v>
      </c>
      <c r="K571" s="6">
        <f ca="1">SUMIF('CUST AND PROD REFS'!$H$7:$H$26,'DATA GENERATOR'!$H571,'CUST AND PROD REFS'!K$7:K$26)</f>
        <v>13657</v>
      </c>
      <c r="L571" s="6">
        <f ca="1">SUMIF('CUST AND PROD REFS'!$H$7:$H$26,'DATA GENERATOR'!$H571,'CUST AND PROD REFS'!L$7:L$26)</f>
        <v>9150.19</v>
      </c>
      <c r="M571" s="7">
        <f t="shared" ca="1" si="91"/>
        <v>6</v>
      </c>
      <c r="N571" s="23">
        <f t="shared" ca="1" si="92"/>
        <v>12154.73</v>
      </c>
      <c r="O571" s="8">
        <f t="shared" ca="1" si="93"/>
        <v>72928.38</v>
      </c>
      <c r="P571" s="40" t="str">
        <f t="shared" ca="1" si="94"/>
        <v>SHIP REGION 5</v>
      </c>
    </row>
    <row r="572" spans="1:16" x14ac:dyDescent="0.35">
      <c r="A572" s="9">
        <f t="shared" si="98"/>
        <v>566</v>
      </c>
      <c r="B572" s="6">
        <f t="shared" si="98"/>
        <v>566</v>
      </c>
      <c r="C572" s="7" t="str">
        <f t="shared" ca="1" si="88"/>
        <v>CUSTID 39</v>
      </c>
      <c r="D572" s="7" t="str">
        <f ca="1">CONCATENATE(D$6," ",SUMIF('CUST AND PROD REFS'!$C$7:$C$206,'DATA GENERATOR'!$C572,'CUST AND PROD REFS'!D$7:D$206))</f>
        <v>CUSTTYPE 3</v>
      </c>
      <c r="E572" s="7" t="str">
        <f ca="1">CONCATENATE(E$6," ",SUMIF('CUST AND PROD REFS'!$C$7:$C$206,'DATA GENERATOR'!$C572,'CUST AND PROD REFS'!E$7:E$206))</f>
        <v>CUSTIND 3</v>
      </c>
      <c r="F572" s="7" t="str">
        <f ca="1">CONCATENATE(F$6," ",SUMIF('CUST AND PROD REFS'!$C$7:$C$206,'DATA GENERATOR'!$C572,'CUST AND PROD REFS'!F$7:F$206))</f>
        <v>REGION 6</v>
      </c>
      <c r="G572" s="6" t="str">
        <f t="shared" ca="1" si="89"/>
        <v>SALESMAN 4</v>
      </c>
      <c r="H572" s="6" t="str">
        <f t="shared" ca="1" si="90"/>
        <v>PRODID 5</v>
      </c>
      <c r="I572" s="6" t="str">
        <f ca="1">CONCATENATE(I$6," ",SUMIF('CUST AND PROD REFS'!$H$7:$H$26,'DATA GENERATOR'!$H572,'CUST AND PROD REFS'!I$7:I$26))</f>
        <v>PRODTYPE 3</v>
      </c>
      <c r="J572" s="6" t="str">
        <f ca="1">CONCATENATE(J$6," ",SUMIF('CUST AND PROD REFS'!$H$7:$H$26,'DATA GENERATOR'!$H572,'CUST AND PROD REFS'!J$7:J$26))</f>
        <v>PRODMKT 3</v>
      </c>
      <c r="K572" s="6">
        <f ca="1">SUMIF('CUST AND PROD REFS'!$H$7:$H$26,'DATA GENERATOR'!$H572,'CUST AND PROD REFS'!K$7:K$26)</f>
        <v>21215</v>
      </c>
      <c r="L572" s="6">
        <f ca="1">SUMIF('CUST AND PROD REFS'!$H$7:$H$26,'DATA GENERATOR'!$H572,'CUST AND PROD REFS'!L$7:L$26)</f>
        <v>14001.9</v>
      </c>
      <c r="M572" s="7">
        <f t="shared" ca="1" si="91"/>
        <v>6</v>
      </c>
      <c r="N572" s="23">
        <f t="shared" ca="1" si="92"/>
        <v>18881.349999999999</v>
      </c>
      <c r="O572" s="8">
        <f t="shared" ca="1" si="93"/>
        <v>113288.09999999999</v>
      </c>
      <c r="P572" s="40" t="str">
        <f t="shared" ca="1" si="94"/>
        <v>SHIP REGION 3</v>
      </c>
    </row>
    <row r="573" spans="1:16" x14ac:dyDescent="0.35">
      <c r="A573" s="9">
        <f t="shared" si="98"/>
        <v>567</v>
      </c>
      <c r="B573" s="6">
        <f t="shared" si="98"/>
        <v>567</v>
      </c>
      <c r="C573" s="7" t="str">
        <f t="shared" ca="1" si="88"/>
        <v>CUSTID 69</v>
      </c>
      <c r="D573" s="7" t="str">
        <f ca="1">CONCATENATE(D$6," ",SUMIF('CUST AND PROD REFS'!$C$7:$C$206,'DATA GENERATOR'!$C573,'CUST AND PROD REFS'!D$7:D$206))</f>
        <v>CUSTTYPE 4</v>
      </c>
      <c r="E573" s="7" t="str">
        <f ca="1">CONCATENATE(E$6," ",SUMIF('CUST AND PROD REFS'!$C$7:$C$206,'DATA GENERATOR'!$C573,'CUST AND PROD REFS'!E$7:E$206))</f>
        <v>CUSTIND 2</v>
      </c>
      <c r="F573" s="7" t="str">
        <f ca="1">CONCATENATE(F$6," ",SUMIF('CUST AND PROD REFS'!$C$7:$C$206,'DATA GENERATOR'!$C573,'CUST AND PROD REFS'!F$7:F$206))</f>
        <v>REGION 4</v>
      </c>
      <c r="G573" s="6" t="str">
        <f t="shared" ca="1" si="89"/>
        <v>SALESMAN 2</v>
      </c>
      <c r="H573" s="6" t="str">
        <f t="shared" ca="1" si="90"/>
        <v>PRODID 15</v>
      </c>
      <c r="I573" s="6" t="str">
        <f ca="1">CONCATENATE(I$6," ",SUMIF('CUST AND PROD REFS'!$H$7:$H$26,'DATA GENERATOR'!$H573,'CUST AND PROD REFS'!I$7:I$26))</f>
        <v>PRODTYPE 3</v>
      </c>
      <c r="J573" s="6" t="str">
        <f ca="1">CONCATENATE(J$6," ",SUMIF('CUST AND PROD REFS'!$H$7:$H$26,'DATA GENERATOR'!$H573,'CUST AND PROD REFS'!J$7:J$26))</f>
        <v>PRODMKT 3</v>
      </c>
      <c r="K573" s="6">
        <f ca="1">SUMIF('CUST AND PROD REFS'!$H$7:$H$26,'DATA GENERATOR'!$H573,'CUST AND PROD REFS'!K$7:K$26)</f>
        <v>1965</v>
      </c>
      <c r="L573" s="6">
        <f ca="1">SUMIF('CUST AND PROD REFS'!$H$7:$H$26,'DATA GENERATOR'!$H573,'CUST AND PROD REFS'!L$7:L$26)</f>
        <v>1257.5999999999999</v>
      </c>
      <c r="M573" s="7">
        <f t="shared" ca="1" si="91"/>
        <v>5</v>
      </c>
      <c r="N573" s="23">
        <f t="shared" ca="1" si="92"/>
        <v>1709.55</v>
      </c>
      <c r="O573" s="8">
        <f t="shared" ca="1" si="93"/>
        <v>8547.75</v>
      </c>
      <c r="P573" s="40" t="str">
        <f t="shared" ca="1" si="94"/>
        <v>SHIP REGION 7</v>
      </c>
    </row>
    <row r="574" spans="1:16" x14ac:dyDescent="0.35">
      <c r="A574" s="9">
        <f t="shared" si="98"/>
        <v>568</v>
      </c>
      <c r="B574" s="6">
        <f t="shared" si="98"/>
        <v>568</v>
      </c>
      <c r="C574" s="7" t="str">
        <f t="shared" ca="1" si="88"/>
        <v>CUSTID 112</v>
      </c>
      <c r="D574" s="7" t="str">
        <f ca="1">CONCATENATE(D$6," ",SUMIF('CUST AND PROD REFS'!$C$7:$C$206,'DATA GENERATOR'!$C574,'CUST AND PROD REFS'!D$7:D$206))</f>
        <v>CUSTTYPE 4</v>
      </c>
      <c r="E574" s="7" t="str">
        <f ca="1">CONCATENATE(E$6," ",SUMIF('CUST AND PROD REFS'!$C$7:$C$206,'DATA GENERATOR'!$C574,'CUST AND PROD REFS'!E$7:E$206))</f>
        <v>CUSTIND 1</v>
      </c>
      <c r="F574" s="7" t="str">
        <f ca="1">CONCATENATE(F$6," ",SUMIF('CUST AND PROD REFS'!$C$7:$C$206,'DATA GENERATOR'!$C574,'CUST AND PROD REFS'!F$7:F$206))</f>
        <v>REGION 8</v>
      </c>
      <c r="G574" s="6" t="str">
        <f t="shared" ca="1" si="89"/>
        <v>SALESMAN 3</v>
      </c>
      <c r="H574" s="6" t="str">
        <f t="shared" ca="1" si="90"/>
        <v>PRODID 3</v>
      </c>
      <c r="I574" s="6" t="str">
        <f ca="1">CONCATENATE(I$6," ",SUMIF('CUST AND PROD REFS'!$H$7:$H$26,'DATA GENERATOR'!$H574,'CUST AND PROD REFS'!I$7:I$26))</f>
        <v>PRODTYPE 3</v>
      </c>
      <c r="J574" s="6" t="str">
        <f ca="1">CONCATENATE(J$6," ",SUMIF('CUST AND PROD REFS'!$H$7:$H$26,'DATA GENERATOR'!$H574,'CUST AND PROD REFS'!J$7:J$26))</f>
        <v>PRODMKT 6</v>
      </c>
      <c r="K574" s="6">
        <f ca="1">SUMIF('CUST AND PROD REFS'!$H$7:$H$26,'DATA GENERATOR'!$H574,'CUST AND PROD REFS'!K$7:K$26)</f>
        <v>18632</v>
      </c>
      <c r="L574" s="6">
        <f ca="1">SUMIF('CUST AND PROD REFS'!$H$7:$H$26,'DATA GENERATOR'!$H574,'CUST AND PROD REFS'!L$7:L$26)</f>
        <v>12110.8</v>
      </c>
      <c r="M574" s="7">
        <f t="shared" ca="1" si="91"/>
        <v>4</v>
      </c>
      <c r="N574" s="23">
        <f t="shared" ca="1" si="92"/>
        <v>15837.199999999999</v>
      </c>
      <c r="O574" s="8">
        <f t="shared" ca="1" si="93"/>
        <v>63348.799999999996</v>
      </c>
      <c r="P574" s="40" t="str">
        <f t="shared" ca="1" si="94"/>
        <v>SHIP REGION 7</v>
      </c>
    </row>
    <row r="575" spans="1:16" x14ac:dyDescent="0.35">
      <c r="A575" s="9">
        <f t="shared" si="98"/>
        <v>569</v>
      </c>
      <c r="B575" s="6">
        <f t="shared" si="98"/>
        <v>569</v>
      </c>
      <c r="C575" s="7" t="str">
        <f t="shared" ca="1" si="88"/>
        <v>CUSTID 183</v>
      </c>
      <c r="D575" s="7" t="str">
        <f ca="1">CONCATENATE(D$6," ",SUMIF('CUST AND PROD REFS'!$C$7:$C$206,'DATA GENERATOR'!$C575,'CUST AND PROD REFS'!D$7:D$206))</f>
        <v>CUSTTYPE 2</v>
      </c>
      <c r="E575" s="7" t="str">
        <f ca="1">CONCATENATE(E$6," ",SUMIF('CUST AND PROD REFS'!$C$7:$C$206,'DATA GENERATOR'!$C575,'CUST AND PROD REFS'!E$7:E$206))</f>
        <v>CUSTIND 1</v>
      </c>
      <c r="F575" s="7" t="str">
        <f ca="1">CONCATENATE(F$6," ",SUMIF('CUST AND PROD REFS'!$C$7:$C$206,'DATA GENERATOR'!$C575,'CUST AND PROD REFS'!F$7:F$206))</f>
        <v>REGION 6</v>
      </c>
      <c r="G575" s="6" t="str">
        <f t="shared" ca="1" si="89"/>
        <v>SALESMAN 2</v>
      </c>
      <c r="H575" s="6" t="str">
        <f t="shared" ca="1" si="90"/>
        <v>PRODID 12</v>
      </c>
      <c r="I575" s="6" t="str">
        <f ca="1">CONCATENATE(I$6," ",SUMIF('CUST AND PROD REFS'!$H$7:$H$26,'DATA GENERATOR'!$H575,'CUST AND PROD REFS'!I$7:I$26))</f>
        <v>PRODTYPE 3</v>
      </c>
      <c r="J575" s="6" t="str">
        <f ca="1">CONCATENATE(J$6," ",SUMIF('CUST AND PROD REFS'!$H$7:$H$26,'DATA GENERATOR'!$H575,'CUST AND PROD REFS'!J$7:J$26))</f>
        <v>PRODMKT 2</v>
      </c>
      <c r="K575" s="6">
        <f ca="1">SUMIF('CUST AND PROD REFS'!$H$7:$H$26,'DATA GENERATOR'!$H575,'CUST AND PROD REFS'!K$7:K$26)</f>
        <v>17347</v>
      </c>
      <c r="L575" s="6">
        <f ca="1">SUMIF('CUST AND PROD REFS'!$H$7:$H$26,'DATA GENERATOR'!$H575,'CUST AND PROD REFS'!L$7:L$26)</f>
        <v>10928.61</v>
      </c>
      <c r="M575" s="7">
        <f t="shared" ca="1" si="91"/>
        <v>6</v>
      </c>
      <c r="N575" s="23">
        <f t="shared" ca="1" si="92"/>
        <v>15438.83</v>
      </c>
      <c r="O575" s="8">
        <f t="shared" ca="1" si="93"/>
        <v>92632.98</v>
      </c>
      <c r="P575" s="40" t="str">
        <f t="shared" ca="1" si="94"/>
        <v>SHIP REGION 1</v>
      </c>
    </row>
    <row r="576" spans="1:16" x14ac:dyDescent="0.35">
      <c r="A576" s="9">
        <f t="shared" si="98"/>
        <v>570</v>
      </c>
      <c r="B576" s="6">
        <f t="shared" si="98"/>
        <v>570</v>
      </c>
      <c r="C576" s="7" t="str">
        <f t="shared" ca="1" si="88"/>
        <v>CUSTID 137</v>
      </c>
      <c r="D576" s="7" t="str">
        <f ca="1">CONCATENATE(D$6," ",SUMIF('CUST AND PROD REFS'!$C$7:$C$206,'DATA GENERATOR'!$C576,'CUST AND PROD REFS'!D$7:D$206))</f>
        <v>CUSTTYPE 5</v>
      </c>
      <c r="E576" s="7" t="str">
        <f ca="1">CONCATENATE(E$6," ",SUMIF('CUST AND PROD REFS'!$C$7:$C$206,'DATA GENERATOR'!$C576,'CUST AND PROD REFS'!E$7:E$206))</f>
        <v>CUSTIND 1</v>
      </c>
      <c r="F576" s="7" t="str">
        <f ca="1">CONCATENATE(F$6," ",SUMIF('CUST AND PROD REFS'!$C$7:$C$206,'DATA GENERATOR'!$C576,'CUST AND PROD REFS'!F$7:F$206))</f>
        <v>REGION 2</v>
      </c>
      <c r="G576" s="6" t="str">
        <f t="shared" ca="1" si="89"/>
        <v>SALESMAN 4</v>
      </c>
      <c r="H576" s="6" t="str">
        <f t="shared" ca="1" si="90"/>
        <v>PRODID 17</v>
      </c>
      <c r="I576" s="6" t="str">
        <f ca="1">CONCATENATE(I$6," ",SUMIF('CUST AND PROD REFS'!$H$7:$H$26,'DATA GENERATOR'!$H576,'CUST AND PROD REFS'!I$7:I$26))</f>
        <v>PRODTYPE 3</v>
      </c>
      <c r="J576" s="6" t="str">
        <f ca="1">CONCATENATE(J$6," ",SUMIF('CUST AND PROD REFS'!$H$7:$H$26,'DATA GENERATOR'!$H576,'CUST AND PROD REFS'!J$7:J$26))</f>
        <v>PRODMKT 7</v>
      </c>
      <c r="K576" s="6">
        <f ca="1">SUMIF('CUST AND PROD REFS'!$H$7:$H$26,'DATA GENERATOR'!$H576,'CUST AND PROD REFS'!K$7:K$26)</f>
        <v>8017</v>
      </c>
      <c r="L576" s="6">
        <f ca="1">SUMIF('CUST AND PROD REFS'!$H$7:$H$26,'DATA GENERATOR'!$H576,'CUST AND PROD REFS'!L$7:L$26)</f>
        <v>4569.6899999999996</v>
      </c>
      <c r="M576" s="7">
        <f t="shared" ca="1" si="91"/>
        <v>7</v>
      </c>
      <c r="N576" s="23">
        <f t="shared" ca="1" si="92"/>
        <v>7696.32</v>
      </c>
      <c r="O576" s="8">
        <f t="shared" ca="1" si="93"/>
        <v>53874.239999999998</v>
      </c>
      <c r="P576" s="40" t="str">
        <f t="shared" ca="1" si="94"/>
        <v>SHIP REGION 8</v>
      </c>
    </row>
    <row r="577" spans="1:16" x14ac:dyDescent="0.35">
      <c r="A577" s="9">
        <f t="shared" si="98"/>
        <v>571</v>
      </c>
      <c r="B577" s="6">
        <f t="shared" si="98"/>
        <v>571</v>
      </c>
      <c r="C577" s="7" t="str">
        <f t="shared" ca="1" si="88"/>
        <v>CUSTID 150</v>
      </c>
      <c r="D577" s="7" t="str">
        <f ca="1">CONCATENATE(D$6," ",SUMIF('CUST AND PROD REFS'!$C$7:$C$206,'DATA GENERATOR'!$C577,'CUST AND PROD REFS'!D$7:D$206))</f>
        <v>CUSTTYPE 4</v>
      </c>
      <c r="E577" s="7" t="str">
        <f ca="1">CONCATENATE(E$6," ",SUMIF('CUST AND PROD REFS'!$C$7:$C$206,'DATA GENERATOR'!$C577,'CUST AND PROD REFS'!E$7:E$206))</f>
        <v>CUSTIND 5</v>
      </c>
      <c r="F577" s="7" t="str">
        <f ca="1">CONCATENATE(F$6," ",SUMIF('CUST AND PROD REFS'!$C$7:$C$206,'DATA GENERATOR'!$C577,'CUST AND PROD REFS'!F$7:F$206))</f>
        <v>REGION 8</v>
      </c>
      <c r="G577" s="6" t="str">
        <f t="shared" ca="1" si="89"/>
        <v>SALESMAN 3</v>
      </c>
      <c r="H577" s="6" t="str">
        <f t="shared" ca="1" si="90"/>
        <v>PRODID 8</v>
      </c>
      <c r="I577" s="6" t="str">
        <f ca="1">CONCATENATE(I$6," ",SUMIF('CUST AND PROD REFS'!$H$7:$H$26,'DATA GENERATOR'!$H577,'CUST AND PROD REFS'!I$7:I$26))</f>
        <v>PRODTYPE 1</v>
      </c>
      <c r="J577" s="6" t="str">
        <f ca="1">CONCATENATE(J$6," ",SUMIF('CUST AND PROD REFS'!$H$7:$H$26,'DATA GENERATOR'!$H577,'CUST AND PROD REFS'!J$7:J$26))</f>
        <v>PRODMKT 7</v>
      </c>
      <c r="K577" s="6">
        <f ca="1">SUMIF('CUST AND PROD REFS'!$H$7:$H$26,'DATA GENERATOR'!$H577,'CUST AND PROD REFS'!K$7:K$26)</f>
        <v>9424</v>
      </c>
      <c r="L577" s="6">
        <f ca="1">SUMIF('CUST AND PROD REFS'!$H$7:$H$26,'DATA GENERATOR'!$H577,'CUST AND PROD REFS'!L$7:L$26)</f>
        <v>6031.36</v>
      </c>
      <c r="M577" s="7">
        <f t="shared" ca="1" si="91"/>
        <v>1</v>
      </c>
      <c r="N577" s="23">
        <f t="shared" ca="1" si="92"/>
        <v>8858.56</v>
      </c>
      <c r="O577" s="8">
        <f t="shared" ca="1" si="93"/>
        <v>8858.56</v>
      </c>
      <c r="P577" s="40" t="str">
        <f t="shared" ca="1" si="94"/>
        <v>SHIP REGION 7</v>
      </c>
    </row>
    <row r="578" spans="1:16" x14ac:dyDescent="0.35">
      <c r="A578" s="9">
        <f t="shared" si="98"/>
        <v>572</v>
      </c>
      <c r="B578" s="6">
        <f t="shared" si="98"/>
        <v>572</v>
      </c>
      <c r="C578" s="7" t="str">
        <f t="shared" ca="1" si="88"/>
        <v>CUSTID 115</v>
      </c>
      <c r="D578" s="7" t="str">
        <f ca="1">CONCATENATE(D$6," ",SUMIF('CUST AND PROD REFS'!$C$7:$C$206,'DATA GENERATOR'!$C578,'CUST AND PROD REFS'!D$7:D$206))</f>
        <v>CUSTTYPE 3</v>
      </c>
      <c r="E578" s="7" t="str">
        <f ca="1">CONCATENATE(E$6," ",SUMIF('CUST AND PROD REFS'!$C$7:$C$206,'DATA GENERATOR'!$C578,'CUST AND PROD REFS'!E$7:E$206))</f>
        <v>CUSTIND 1</v>
      </c>
      <c r="F578" s="7" t="str">
        <f ca="1">CONCATENATE(F$6," ",SUMIF('CUST AND PROD REFS'!$C$7:$C$206,'DATA GENERATOR'!$C578,'CUST AND PROD REFS'!F$7:F$206))</f>
        <v>REGION 2</v>
      </c>
      <c r="G578" s="6" t="str">
        <f t="shared" ca="1" si="89"/>
        <v>SALESMAN 3</v>
      </c>
      <c r="H578" s="6" t="str">
        <f t="shared" ca="1" si="90"/>
        <v>PRODID 6</v>
      </c>
      <c r="I578" s="6" t="str">
        <f ca="1">CONCATENATE(I$6," ",SUMIF('CUST AND PROD REFS'!$H$7:$H$26,'DATA GENERATOR'!$H578,'CUST AND PROD REFS'!I$7:I$26))</f>
        <v>PRODTYPE 1</v>
      </c>
      <c r="J578" s="6" t="str">
        <f ca="1">CONCATENATE(J$6," ",SUMIF('CUST AND PROD REFS'!$H$7:$H$26,'DATA GENERATOR'!$H578,'CUST AND PROD REFS'!J$7:J$26))</f>
        <v>PRODMKT 3</v>
      </c>
      <c r="K578" s="6">
        <f ca="1">SUMIF('CUST AND PROD REFS'!$H$7:$H$26,'DATA GENERATOR'!$H578,'CUST AND PROD REFS'!K$7:K$26)</f>
        <v>13657</v>
      </c>
      <c r="L578" s="6">
        <f ca="1">SUMIF('CUST AND PROD REFS'!$H$7:$H$26,'DATA GENERATOR'!$H578,'CUST AND PROD REFS'!L$7:L$26)</f>
        <v>9150.19</v>
      </c>
      <c r="M578" s="7">
        <f t="shared" ca="1" si="91"/>
        <v>9</v>
      </c>
      <c r="N578" s="23">
        <f t="shared" ca="1" si="92"/>
        <v>12974.15</v>
      </c>
      <c r="O578" s="8">
        <f t="shared" ca="1" si="93"/>
        <v>116767.34999999999</v>
      </c>
      <c r="P578" s="40" t="str">
        <f t="shared" ca="1" si="94"/>
        <v>SHIP REGION 5</v>
      </c>
    </row>
    <row r="579" spans="1:16" x14ac:dyDescent="0.35">
      <c r="A579" s="9">
        <f t="shared" si="98"/>
        <v>573</v>
      </c>
      <c r="B579" s="6">
        <f t="shared" si="98"/>
        <v>573</v>
      </c>
      <c r="C579" s="7" t="str">
        <f t="shared" ca="1" si="88"/>
        <v>CUSTID 115</v>
      </c>
      <c r="D579" s="7" t="str">
        <f ca="1">CONCATENATE(D$6," ",SUMIF('CUST AND PROD REFS'!$C$7:$C$206,'DATA GENERATOR'!$C579,'CUST AND PROD REFS'!D$7:D$206))</f>
        <v>CUSTTYPE 3</v>
      </c>
      <c r="E579" s="7" t="str">
        <f ca="1">CONCATENATE(E$6," ",SUMIF('CUST AND PROD REFS'!$C$7:$C$206,'DATA GENERATOR'!$C579,'CUST AND PROD REFS'!E$7:E$206))</f>
        <v>CUSTIND 1</v>
      </c>
      <c r="F579" s="7" t="str">
        <f ca="1">CONCATENATE(F$6," ",SUMIF('CUST AND PROD REFS'!$C$7:$C$206,'DATA GENERATOR'!$C579,'CUST AND PROD REFS'!F$7:F$206))</f>
        <v>REGION 2</v>
      </c>
      <c r="G579" s="6" t="str">
        <f t="shared" ca="1" si="89"/>
        <v>SALESMAN 3</v>
      </c>
      <c r="H579" s="6" t="str">
        <f t="shared" ca="1" si="90"/>
        <v>PRODID 20</v>
      </c>
      <c r="I579" s="6" t="str">
        <f ca="1">CONCATENATE(I$6," ",SUMIF('CUST AND PROD REFS'!$H$7:$H$26,'DATA GENERATOR'!$H579,'CUST AND PROD REFS'!I$7:I$26))</f>
        <v>PRODTYPE 4</v>
      </c>
      <c r="J579" s="6" t="str">
        <f ca="1">CONCATENATE(J$6," ",SUMIF('CUST AND PROD REFS'!$H$7:$H$26,'DATA GENERATOR'!$H579,'CUST AND PROD REFS'!J$7:J$26))</f>
        <v>PRODMKT 1</v>
      </c>
      <c r="K579" s="6">
        <f ca="1">SUMIF('CUST AND PROD REFS'!$H$7:$H$26,'DATA GENERATOR'!$H579,'CUST AND PROD REFS'!K$7:K$26)</f>
        <v>2665</v>
      </c>
      <c r="L579" s="6">
        <f ca="1">SUMIF('CUST AND PROD REFS'!$H$7:$H$26,'DATA GENERATOR'!$H579,'CUST AND PROD REFS'!L$7:L$26)</f>
        <v>1732.25</v>
      </c>
      <c r="M579" s="7">
        <f t="shared" ca="1" si="91"/>
        <v>5</v>
      </c>
      <c r="N579" s="23">
        <f t="shared" ca="1" si="92"/>
        <v>2585.0499999999997</v>
      </c>
      <c r="O579" s="8">
        <f t="shared" ca="1" si="93"/>
        <v>12925.249999999998</v>
      </c>
      <c r="P579" s="40" t="str">
        <f t="shared" ca="1" si="94"/>
        <v>SHIP REGION 1</v>
      </c>
    </row>
    <row r="580" spans="1:16" x14ac:dyDescent="0.35">
      <c r="A580" s="9">
        <f t="shared" si="98"/>
        <v>574</v>
      </c>
      <c r="B580" s="6">
        <f t="shared" si="98"/>
        <v>574</v>
      </c>
      <c r="C580" s="7" t="str">
        <f t="shared" ca="1" si="88"/>
        <v>CUSTID 11</v>
      </c>
      <c r="D580" s="7" t="str">
        <f ca="1">CONCATENATE(D$6," ",SUMIF('CUST AND PROD REFS'!$C$7:$C$206,'DATA GENERATOR'!$C580,'CUST AND PROD REFS'!D$7:D$206))</f>
        <v>CUSTTYPE 2</v>
      </c>
      <c r="E580" s="7" t="str">
        <f ca="1">CONCATENATE(E$6," ",SUMIF('CUST AND PROD REFS'!$C$7:$C$206,'DATA GENERATOR'!$C580,'CUST AND PROD REFS'!E$7:E$206))</f>
        <v>CUSTIND 3</v>
      </c>
      <c r="F580" s="7" t="str">
        <f ca="1">CONCATENATE(F$6," ",SUMIF('CUST AND PROD REFS'!$C$7:$C$206,'DATA GENERATOR'!$C580,'CUST AND PROD REFS'!F$7:F$206))</f>
        <v>REGION 8</v>
      </c>
      <c r="G580" s="6" t="str">
        <f t="shared" ca="1" si="89"/>
        <v>SALESMAN 1</v>
      </c>
      <c r="H580" s="6" t="str">
        <f t="shared" ca="1" si="90"/>
        <v>PRODID 14</v>
      </c>
      <c r="I580" s="6" t="str">
        <f ca="1">CONCATENATE(I$6," ",SUMIF('CUST AND PROD REFS'!$H$7:$H$26,'DATA GENERATOR'!$H580,'CUST AND PROD REFS'!I$7:I$26))</f>
        <v>PRODTYPE 2</v>
      </c>
      <c r="J580" s="6" t="str">
        <f ca="1">CONCATENATE(J$6," ",SUMIF('CUST AND PROD REFS'!$H$7:$H$26,'DATA GENERATOR'!$H580,'CUST AND PROD REFS'!J$7:J$26))</f>
        <v>PRODMKT 7</v>
      </c>
      <c r="K580" s="6">
        <f ca="1">SUMIF('CUST AND PROD REFS'!$H$7:$H$26,'DATA GENERATOR'!$H580,'CUST AND PROD REFS'!K$7:K$26)</f>
        <v>20943</v>
      </c>
      <c r="L580" s="6">
        <f ca="1">SUMIF('CUST AND PROD REFS'!$H$7:$H$26,'DATA GENERATOR'!$H580,'CUST AND PROD REFS'!L$7:L$26)</f>
        <v>12984.66</v>
      </c>
      <c r="M580" s="7">
        <f t="shared" ca="1" si="91"/>
        <v>9</v>
      </c>
      <c r="N580" s="23">
        <f t="shared" ca="1" si="92"/>
        <v>18429.84</v>
      </c>
      <c r="O580" s="8">
        <f t="shared" ca="1" si="93"/>
        <v>165868.56</v>
      </c>
      <c r="P580" s="40" t="str">
        <f t="shared" ca="1" si="94"/>
        <v>SHIP REGION 3</v>
      </c>
    </row>
    <row r="581" spans="1:16" x14ac:dyDescent="0.35">
      <c r="A581" s="9">
        <f t="shared" si="98"/>
        <v>575</v>
      </c>
      <c r="B581" s="6">
        <f t="shared" si="98"/>
        <v>575</v>
      </c>
      <c r="C581" s="7" t="str">
        <f t="shared" ca="1" si="88"/>
        <v>CUSTID 23</v>
      </c>
      <c r="D581" s="7" t="str">
        <f ca="1">CONCATENATE(D$6," ",SUMIF('CUST AND PROD REFS'!$C$7:$C$206,'DATA GENERATOR'!$C581,'CUST AND PROD REFS'!D$7:D$206))</f>
        <v>CUSTTYPE 1</v>
      </c>
      <c r="E581" s="7" t="str">
        <f ca="1">CONCATENATE(E$6," ",SUMIF('CUST AND PROD REFS'!$C$7:$C$206,'DATA GENERATOR'!$C581,'CUST AND PROD REFS'!E$7:E$206))</f>
        <v>CUSTIND 2</v>
      </c>
      <c r="F581" s="7" t="str">
        <f ca="1">CONCATENATE(F$6," ",SUMIF('CUST AND PROD REFS'!$C$7:$C$206,'DATA GENERATOR'!$C581,'CUST AND PROD REFS'!F$7:F$206))</f>
        <v>REGION 1</v>
      </c>
      <c r="G581" s="6" t="str">
        <f t="shared" ca="1" si="89"/>
        <v>SALESMAN 3</v>
      </c>
      <c r="H581" s="6" t="str">
        <f t="shared" ca="1" si="90"/>
        <v>PRODID 14</v>
      </c>
      <c r="I581" s="6" t="str">
        <f ca="1">CONCATENATE(I$6," ",SUMIF('CUST AND PROD REFS'!$H$7:$H$26,'DATA GENERATOR'!$H581,'CUST AND PROD REFS'!I$7:I$26))</f>
        <v>PRODTYPE 2</v>
      </c>
      <c r="J581" s="6" t="str">
        <f ca="1">CONCATENATE(J$6," ",SUMIF('CUST AND PROD REFS'!$H$7:$H$26,'DATA GENERATOR'!$H581,'CUST AND PROD REFS'!J$7:J$26))</f>
        <v>PRODMKT 7</v>
      </c>
      <c r="K581" s="6">
        <f ca="1">SUMIF('CUST AND PROD REFS'!$H$7:$H$26,'DATA GENERATOR'!$H581,'CUST AND PROD REFS'!K$7:K$26)</f>
        <v>20943</v>
      </c>
      <c r="L581" s="6">
        <f ca="1">SUMIF('CUST AND PROD REFS'!$H$7:$H$26,'DATA GENERATOR'!$H581,'CUST AND PROD REFS'!L$7:L$26)</f>
        <v>12984.66</v>
      </c>
      <c r="M581" s="7">
        <f t="shared" ca="1" si="91"/>
        <v>1</v>
      </c>
      <c r="N581" s="23">
        <f t="shared" ca="1" si="92"/>
        <v>19058.13</v>
      </c>
      <c r="O581" s="8">
        <f t="shared" ca="1" si="93"/>
        <v>19058.13</v>
      </c>
      <c r="P581" s="40" t="str">
        <f t="shared" ca="1" si="94"/>
        <v>SHIP REGION 7</v>
      </c>
    </row>
    <row r="582" spans="1:16" x14ac:dyDescent="0.35">
      <c r="A582" s="9">
        <f t="shared" si="98"/>
        <v>576</v>
      </c>
      <c r="B582" s="6">
        <f t="shared" si="98"/>
        <v>576</v>
      </c>
      <c r="C582" s="7" t="str">
        <f t="shared" ca="1" si="88"/>
        <v>CUSTID 89</v>
      </c>
      <c r="D582" s="7" t="str">
        <f ca="1">CONCATENATE(D$6," ",SUMIF('CUST AND PROD REFS'!$C$7:$C$206,'DATA GENERATOR'!$C582,'CUST AND PROD REFS'!D$7:D$206))</f>
        <v>CUSTTYPE 5</v>
      </c>
      <c r="E582" s="7" t="str">
        <f ca="1">CONCATENATE(E$6," ",SUMIF('CUST AND PROD REFS'!$C$7:$C$206,'DATA GENERATOR'!$C582,'CUST AND PROD REFS'!E$7:E$206))</f>
        <v>CUSTIND 4</v>
      </c>
      <c r="F582" s="7" t="str">
        <f ca="1">CONCATENATE(F$6," ",SUMIF('CUST AND PROD REFS'!$C$7:$C$206,'DATA GENERATOR'!$C582,'CUST AND PROD REFS'!F$7:F$206))</f>
        <v>REGION 2</v>
      </c>
      <c r="G582" s="6" t="str">
        <f t="shared" ca="1" si="89"/>
        <v>SALESMAN 3</v>
      </c>
      <c r="H582" s="6" t="str">
        <f t="shared" ca="1" si="90"/>
        <v>PRODID 6</v>
      </c>
      <c r="I582" s="6" t="str">
        <f ca="1">CONCATENATE(I$6," ",SUMIF('CUST AND PROD REFS'!$H$7:$H$26,'DATA GENERATOR'!$H582,'CUST AND PROD REFS'!I$7:I$26))</f>
        <v>PRODTYPE 1</v>
      </c>
      <c r="J582" s="6" t="str">
        <f ca="1">CONCATENATE(J$6," ",SUMIF('CUST AND PROD REFS'!$H$7:$H$26,'DATA GENERATOR'!$H582,'CUST AND PROD REFS'!J$7:J$26))</f>
        <v>PRODMKT 3</v>
      </c>
      <c r="K582" s="6">
        <f ca="1">SUMIF('CUST AND PROD REFS'!$H$7:$H$26,'DATA GENERATOR'!$H582,'CUST AND PROD REFS'!K$7:K$26)</f>
        <v>13657</v>
      </c>
      <c r="L582" s="6">
        <f ca="1">SUMIF('CUST AND PROD REFS'!$H$7:$H$26,'DATA GENERATOR'!$H582,'CUST AND PROD REFS'!L$7:L$26)</f>
        <v>9150.19</v>
      </c>
      <c r="M582" s="7">
        <f t="shared" ca="1" si="91"/>
        <v>8</v>
      </c>
      <c r="N582" s="23">
        <f t="shared" ca="1" si="92"/>
        <v>12291.300000000001</v>
      </c>
      <c r="O582" s="8">
        <f t="shared" ca="1" si="93"/>
        <v>98330.400000000009</v>
      </c>
      <c r="P582" s="40" t="str">
        <f t="shared" ca="1" si="94"/>
        <v>SHIP REGION 8</v>
      </c>
    </row>
    <row r="583" spans="1:16" x14ac:dyDescent="0.35">
      <c r="A583" s="9">
        <f t="shared" si="98"/>
        <v>577</v>
      </c>
      <c r="B583" s="6">
        <f t="shared" si="98"/>
        <v>577</v>
      </c>
      <c r="C583" s="7" t="str">
        <f t="shared" ca="1" si="88"/>
        <v>CUSTID 193</v>
      </c>
      <c r="D583" s="7" t="str">
        <f ca="1">CONCATENATE(D$6," ",SUMIF('CUST AND PROD REFS'!$C$7:$C$206,'DATA GENERATOR'!$C583,'CUST AND PROD REFS'!D$7:D$206))</f>
        <v>CUSTTYPE 5</v>
      </c>
      <c r="E583" s="7" t="str">
        <f ca="1">CONCATENATE(E$6," ",SUMIF('CUST AND PROD REFS'!$C$7:$C$206,'DATA GENERATOR'!$C583,'CUST AND PROD REFS'!E$7:E$206))</f>
        <v>CUSTIND 4</v>
      </c>
      <c r="F583" s="7" t="str">
        <f ca="1">CONCATENATE(F$6," ",SUMIF('CUST AND PROD REFS'!$C$7:$C$206,'DATA GENERATOR'!$C583,'CUST AND PROD REFS'!F$7:F$206))</f>
        <v>REGION 6</v>
      </c>
      <c r="G583" s="6" t="str">
        <f t="shared" ca="1" si="89"/>
        <v>SALESMAN 3</v>
      </c>
      <c r="H583" s="6" t="str">
        <f t="shared" ca="1" si="90"/>
        <v>PRODID 6</v>
      </c>
      <c r="I583" s="6" t="str">
        <f ca="1">CONCATENATE(I$6," ",SUMIF('CUST AND PROD REFS'!$H$7:$H$26,'DATA GENERATOR'!$H583,'CUST AND PROD REFS'!I$7:I$26))</f>
        <v>PRODTYPE 1</v>
      </c>
      <c r="J583" s="6" t="str">
        <f ca="1">CONCATENATE(J$6," ",SUMIF('CUST AND PROD REFS'!$H$7:$H$26,'DATA GENERATOR'!$H583,'CUST AND PROD REFS'!J$7:J$26))</f>
        <v>PRODMKT 3</v>
      </c>
      <c r="K583" s="6">
        <f ca="1">SUMIF('CUST AND PROD REFS'!$H$7:$H$26,'DATA GENERATOR'!$H583,'CUST AND PROD REFS'!K$7:K$26)</f>
        <v>13657</v>
      </c>
      <c r="L583" s="6">
        <f ca="1">SUMIF('CUST AND PROD REFS'!$H$7:$H$26,'DATA GENERATOR'!$H583,'CUST AND PROD REFS'!L$7:L$26)</f>
        <v>9150.19</v>
      </c>
      <c r="M583" s="7">
        <f t="shared" ca="1" si="91"/>
        <v>5</v>
      </c>
      <c r="N583" s="23">
        <f t="shared" ca="1" si="92"/>
        <v>12018.16</v>
      </c>
      <c r="O583" s="8">
        <f t="shared" ca="1" si="93"/>
        <v>60090.8</v>
      </c>
      <c r="P583" s="40" t="str">
        <f t="shared" ca="1" si="94"/>
        <v>SHIP REGION 1</v>
      </c>
    </row>
    <row r="584" spans="1:16" x14ac:dyDescent="0.35">
      <c r="A584" s="9">
        <f t="shared" si="98"/>
        <v>578</v>
      </c>
      <c r="B584" s="6">
        <f t="shared" si="98"/>
        <v>578</v>
      </c>
      <c r="C584" s="7" t="str">
        <f t="shared" ref="C584:C647" ca="1" si="99">CONCATENATE(C$6," ",INT(RAND()*(C$3-C$2)+C$2))</f>
        <v>CUSTID 6</v>
      </c>
      <c r="D584" s="7" t="str">
        <f ca="1">CONCATENATE(D$6," ",SUMIF('CUST AND PROD REFS'!$C$7:$C$206,'DATA GENERATOR'!$C584,'CUST AND PROD REFS'!D$7:D$206))</f>
        <v>CUSTTYPE 3</v>
      </c>
      <c r="E584" s="7" t="str">
        <f ca="1">CONCATENATE(E$6," ",SUMIF('CUST AND PROD REFS'!$C$7:$C$206,'DATA GENERATOR'!$C584,'CUST AND PROD REFS'!E$7:E$206))</f>
        <v>CUSTIND 5</v>
      </c>
      <c r="F584" s="7" t="str">
        <f ca="1">CONCATENATE(F$6," ",SUMIF('CUST AND PROD REFS'!$C$7:$C$206,'DATA GENERATOR'!$C584,'CUST AND PROD REFS'!F$7:F$206))</f>
        <v>REGION 3</v>
      </c>
      <c r="G584" s="6" t="str">
        <f t="shared" ref="G584:G647" ca="1" si="100">CONCATENATE(G$6," ",INT(RAND()*(G$3-G$2)+G$2))</f>
        <v>SALESMAN 2</v>
      </c>
      <c r="H584" s="6" t="str">
        <f t="shared" ref="H584:H647" ca="1" si="101">CONCATENATE(H$6," ",INT(RAND()*(H$3+1-H$2)+H$2))</f>
        <v>PRODID 1</v>
      </c>
      <c r="I584" s="6" t="str">
        <f ca="1">CONCATENATE(I$6," ",SUMIF('CUST AND PROD REFS'!$H$7:$H$26,'DATA GENERATOR'!$H584,'CUST AND PROD REFS'!I$7:I$26))</f>
        <v>PRODTYPE 2</v>
      </c>
      <c r="J584" s="6" t="str">
        <f ca="1">CONCATENATE(J$6," ",SUMIF('CUST AND PROD REFS'!$H$7:$H$26,'DATA GENERATOR'!$H584,'CUST AND PROD REFS'!J$7:J$26))</f>
        <v>PRODMKT 7</v>
      </c>
      <c r="K584" s="6">
        <f ca="1">SUMIF('CUST AND PROD REFS'!$H$7:$H$26,'DATA GENERATOR'!$H584,'CUST AND PROD REFS'!K$7:K$26)</f>
        <v>1355</v>
      </c>
      <c r="L584" s="6">
        <f ca="1">SUMIF('CUST AND PROD REFS'!$H$7:$H$26,'DATA GENERATOR'!$H584,'CUST AND PROD REFS'!L$7:L$26)</f>
        <v>840.1</v>
      </c>
      <c r="M584" s="7">
        <f t="shared" ref="M584:M647" ca="1" si="102">INT(RAND()*(M$3-M$2)+M$2)</f>
        <v>5</v>
      </c>
      <c r="N584" s="23">
        <f t="shared" ref="N584:N647" ca="1" si="103">K584*(1-(INT(RAND()*(N$3+1-N$2)+N$2)/100))</f>
        <v>1205.95</v>
      </c>
      <c r="O584" s="8">
        <f t="shared" ref="O584:O647" ca="1" si="104">M584*N584</f>
        <v>6029.75</v>
      </c>
      <c r="P584" s="40" t="str">
        <f t="shared" ref="P584:P647" ca="1" si="105">CONCATENATE(P$6," ",INT(RAND()*(P$3+1-P$2)+P$2))</f>
        <v>SHIP REGION 6</v>
      </c>
    </row>
    <row r="585" spans="1:16" x14ac:dyDescent="0.35">
      <c r="A585" s="9">
        <f t="shared" ref="A585:B600" si="106">A584+1</f>
        <v>579</v>
      </c>
      <c r="B585" s="6">
        <f t="shared" si="106"/>
        <v>579</v>
      </c>
      <c r="C585" s="7" t="str">
        <f t="shared" ca="1" si="99"/>
        <v>CUSTID 85</v>
      </c>
      <c r="D585" s="7" t="str">
        <f ca="1">CONCATENATE(D$6," ",SUMIF('CUST AND PROD REFS'!$C$7:$C$206,'DATA GENERATOR'!$C585,'CUST AND PROD REFS'!D$7:D$206))</f>
        <v>CUSTTYPE 1</v>
      </c>
      <c r="E585" s="7" t="str">
        <f ca="1">CONCATENATE(E$6," ",SUMIF('CUST AND PROD REFS'!$C$7:$C$206,'DATA GENERATOR'!$C585,'CUST AND PROD REFS'!E$7:E$206))</f>
        <v>CUSTIND 5</v>
      </c>
      <c r="F585" s="7" t="str">
        <f ca="1">CONCATENATE(F$6," ",SUMIF('CUST AND PROD REFS'!$C$7:$C$206,'DATA GENERATOR'!$C585,'CUST AND PROD REFS'!F$7:F$206))</f>
        <v>REGION 8</v>
      </c>
      <c r="G585" s="6" t="str">
        <f t="shared" ca="1" si="100"/>
        <v>SALESMAN 4</v>
      </c>
      <c r="H585" s="6" t="str">
        <f t="shared" ca="1" si="101"/>
        <v>PRODID 6</v>
      </c>
      <c r="I585" s="6" t="str">
        <f ca="1">CONCATENATE(I$6," ",SUMIF('CUST AND PROD REFS'!$H$7:$H$26,'DATA GENERATOR'!$H585,'CUST AND PROD REFS'!I$7:I$26))</f>
        <v>PRODTYPE 1</v>
      </c>
      <c r="J585" s="6" t="str">
        <f ca="1">CONCATENATE(J$6," ",SUMIF('CUST AND PROD REFS'!$H$7:$H$26,'DATA GENERATOR'!$H585,'CUST AND PROD REFS'!J$7:J$26))</f>
        <v>PRODMKT 3</v>
      </c>
      <c r="K585" s="6">
        <f ca="1">SUMIF('CUST AND PROD REFS'!$H$7:$H$26,'DATA GENERATOR'!$H585,'CUST AND PROD REFS'!K$7:K$26)</f>
        <v>13657</v>
      </c>
      <c r="L585" s="6">
        <f ca="1">SUMIF('CUST AND PROD REFS'!$H$7:$H$26,'DATA GENERATOR'!$H585,'CUST AND PROD REFS'!L$7:L$26)</f>
        <v>9150.19</v>
      </c>
      <c r="M585" s="7">
        <f t="shared" ca="1" si="102"/>
        <v>9</v>
      </c>
      <c r="N585" s="23">
        <f t="shared" ca="1" si="103"/>
        <v>13247.289999999999</v>
      </c>
      <c r="O585" s="8">
        <f t="shared" ca="1" si="104"/>
        <v>119225.60999999999</v>
      </c>
      <c r="P585" s="40" t="str">
        <f t="shared" ca="1" si="105"/>
        <v>SHIP REGION 2</v>
      </c>
    </row>
    <row r="586" spans="1:16" x14ac:dyDescent="0.35">
      <c r="A586" s="9">
        <f t="shared" si="106"/>
        <v>580</v>
      </c>
      <c r="B586" s="6">
        <f t="shared" si="106"/>
        <v>580</v>
      </c>
      <c r="C586" s="7" t="str">
        <f t="shared" ca="1" si="99"/>
        <v>CUSTID 196</v>
      </c>
      <c r="D586" s="7" t="str">
        <f ca="1">CONCATENATE(D$6," ",SUMIF('CUST AND PROD REFS'!$C$7:$C$206,'DATA GENERATOR'!$C586,'CUST AND PROD REFS'!D$7:D$206))</f>
        <v>CUSTTYPE 1</v>
      </c>
      <c r="E586" s="7" t="str">
        <f ca="1">CONCATENATE(E$6," ",SUMIF('CUST AND PROD REFS'!$C$7:$C$206,'DATA GENERATOR'!$C586,'CUST AND PROD REFS'!E$7:E$206))</f>
        <v>CUSTIND 5</v>
      </c>
      <c r="F586" s="7" t="str">
        <f ca="1">CONCATENATE(F$6," ",SUMIF('CUST AND PROD REFS'!$C$7:$C$206,'DATA GENERATOR'!$C586,'CUST AND PROD REFS'!F$7:F$206))</f>
        <v>REGION 1</v>
      </c>
      <c r="G586" s="6" t="str">
        <f t="shared" ca="1" si="100"/>
        <v>SALESMAN 1</v>
      </c>
      <c r="H586" s="6" t="str">
        <f t="shared" ca="1" si="101"/>
        <v>PRODID 19</v>
      </c>
      <c r="I586" s="6" t="str">
        <f ca="1">CONCATENATE(I$6," ",SUMIF('CUST AND PROD REFS'!$H$7:$H$26,'DATA GENERATOR'!$H586,'CUST AND PROD REFS'!I$7:I$26))</f>
        <v>PRODTYPE 2</v>
      </c>
      <c r="J586" s="6" t="str">
        <f ca="1">CONCATENATE(J$6," ",SUMIF('CUST AND PROD REFS'!$H$7:$H$26,'DATA GENERATOR'!$H586,'CUST AND PROD REFS'!J$7:J$26))</f>
        <v>PRODMKT 4</v>
      </c>
      <c r="K586" s="6">
        <f ca="1">SUMIF('CUST AND PROD REFS'!$H$7:$H$26,'DATA GENERATOR'!$H586,'CUST AND PROD REFS'!K$7:K$26)</f>
        <v>4862</v>
      </c>
      <c r="L586" s="6">
        <f ca="1">SUMIF('CUST AND PROD REFS'!$H$7:$H$26,'DATA GENERATOR'!$H586,'CUST AND PROD REFS'!L$7:L$26)</f>
        <v>3306.16</v>
      </c>
      <c r="M586" s="7">
        <f t="shared" ca="1" si="102"/>
        <v>1</v>
      </c>
      <c r="N586" s="23">
        <f t="shared" ca="1" si="103"/>
        <v>4667.5199999999995</v>
      </c>
      <c r="O586" s="8">
        <f t="shared" ca="1" si="104"/>
        <v>4667.5199999999995</v>
      </c>
      <c r="P586" s="40" t="str">
        <f t="shared" ca="1" si="105"/>
        <v>SHIP REGION 4</v>
      </c>
    </row>
    <row r="587" spans="1:16" x14ac:dyDescent="0.35">
      <c r="A587" s="9">
        <f t="shared" si="106"/>
        <v>581</v>
      </c>
      <c r="B587" s="6">
        <f t="shared" si="106"/>
        <v>581</v>
      </c>
      <c r="C587" s="7" t="str">
        <f t="shared" ca="1" si="99"/>
        <v>CUSTID 62</v>
      </c>
      <c r="D587" s="7" t="str">
        <f ca="1">CONCATENATE(D$6," ",SUMIF('CUST AND PROD REFS'!$C$7:$C$206,'DATA GENERATOR'!$C587,'CUST AND PROD REFS'!D$7:D$206))</f>
        <v>CUSTTYPE 5</v>
      </c>
      <c r="E587" s="7" t="str">
        <f ca="1">CONCATENATE(E$6," ",SUMIF('CUST AND PROD REFS'!$C$7:$C$206,'DATA GENERATOR'!$C587,'CUST AND PROD REFS'!E$7:E$206))</f>
        <v>CUSTIND 3</v>
      </c>
      <c r="F587" s="7" t="str">
        <f ca="1">CONCATENATE(F$6," ",SUMIF('CUST AND PROD REFS'!$C$7:$C$206,'DATA GENERATOR'!$C587,'CUST AND PROD REFS'!F$7:F$206))</f>
        <v>REGION 4</v>
      </c>
      <c r="G587" s="6" t="str">
        <f t="shared" ca="1" si="100"/>
        <v>SALESMAN 1</v>
      </c>
      <c r="H587" s="6" t="str">
        <f t="shared" ca="1" si="101"/>
        <v>PRODID 12</v>
      </c>
      <c r="I587" s="6" t="str">
        <f ca="1">CONCATENATE(I$6," ",SUMIF('CUST AND PROD REFS'!$H$7:$H$26,'DATA GENERATOR'!$H587,'CUST AND PROD REFS'!I$7:I$26))</f>
        <v>PRODTYPE 3</v>
      </c>
      <c r="J587" s="6" t="str">
        <f ca="1">CONCATENATE(J$6," ",SUMIF('CUST AND PROD REFS'!$H$7:$H$26,'DATA GENERATOR'!$H587,'CUST AND PROD REFS'!J$7:J$26))</f>
        <v>PRODMKT 2</v>
      </c>
      <c r="K587" s="6">
        <f ca="1">SUMIF('CUST AND PROD REFS'!$H$7:$H$26,'DATA GENERATOR'!$H587,'CUST AND PROD REFS'!K$7:K$26)</f>
        <v>17347</v>
      </c>
      <c r="L587" s="6">
        <f ca="1">SUMIF('CUST AND PROD REFS'!$H$7:$H$26,'DATA GENERATOR'!$H587,'CUST AND PROD REFS'!L$7:L$26)</f>
        <v>10928.61</v>
      </c>
      <c r="M587" s="7">
        <f t="shared" ca="1" si="102"/>
        <v>2</v>
      </c>
      <c r="N587" s="23">
        <f t="shared" ca="1" si="103"/>
        <v>14744.949999999999</v>
      </c>
      <c r="O587" s="8">
        <f t="shared" ca="1" si="104"/>
        <v>29489.899999999998</v>
      </c>
      <c r="P587" s="40" t="str">
        <f t="shared" ca="1" si="105"/>
        <v>SHIP REGION 5</v>
      </c>
    </row>
    <row r="588" spans="1:16" x14ac:dyDescent="0.35">
      <c r="A588" s="9">
        <f t="shared" si="106"/>
        <v>582</v>
      </c>
      <c r="B588" s="6">
        <f t="shared" si="106"/>
        <v>582</v>
      </c>
      <c r="C588" s="7" t="str">
        <f t="shared" ca="1" si="99"/>
        <v>CUSTID 193</v>
      </c>
      <c r="D588" s="7" t="str">
        <f ca="1">CONCATENATE(D$6," ",SUMIF('CUST AND PROD REFS'!$C$7:$C$206,'DATA GENERATOR'!$C588,'CUST AND PROD REFS'!D$7:D$206))</f>
        <v>CUSTTYPE 5</v>
      </c>
      <c r="E588" s="7" t="str">
        <f ca="1">CONCATENATE(E$6," ",SUMIF('CUST AND PROD REFS'!$C$7:$C$206,'DATA GENERATOR'!$C588,'CUST AND PROD REFS'!E$7:E$206))</f>
        <v>CUSTIND 4</v>
      </c>
      <c r="F588" s="7" t="str">
        <f ca="1">CONCATENATE(F$6," ",SUMIF('CUST AND PROD REFS'!$C$7:$C$206,'DATA GENERATOR'!$C588,'CUST AND PROD REFS'!F$7:F$206))</f>
        <v>REGION 6</v>
      </c>
      <c r="G588" s="6" t="str">
        <f t="shared" ca="1" si="100"/>
        <v>SALESMAN 3</v>
      </c>
      <c r="H588" s="6" t="str">
        <f t="shared" ca="1" si="101"/>
        <v>PRODID 14</v>
      </c>
      <c r="I588" s="6" t="str">
        <f ca="1">CONCATENATE(I$6," ",SUMIF('CUST AND PROD REFS'!$H$7:$H$26,'DATA GENERATOR'!$H588,'CUST AND PROD REFS'!I$7:I$26))</f>
        <v>PRODTYPE 2</v>
      </c>
      <c r="J588" s="6" t="str">
        <f ca="1">CONCATENATE(J$6," ",SUMIF('CUST AND PROD REFS'!$H$7:$H$26,'DATA GENERATOR'!$H588,'CUST AND PROD REFS'!J$7:J$26))</f>
        <v>PRODMKT 7</v>
      </c>
      <c r="K588" s="6">
        <f ca="1">SUMIF('CUST AND PROD REFS'!$H$7:$H$26,'DATA GENERATOR'!$H588,'CUST AND PROD REFS'!K$7:K$26)</f>
        <v>20943</v>
      </c>
      <c r="L588" s="6">
        <f ca="1">SUMIF('CUST AND PROD REFS'!$H$7:$H$26,'DATA GENERATOR'!$H588,'CUST AND PROD REFS'!L$7:L$26)</f>
        <v>12984.66</v>
      </c>
      <c r="M588" s="7">
        <f t="shared" ca="1" si="102"/>
        <v>8</v>
      </c>
      <c r="N588" s="23">
        <f t="shared" ca="1" si="103"/>
        <v>19895.849999999999</v>
      </c>
      <c r="O588" s="8">
        <f t="shared" ca="1" si="104"/>
        <v>159166.79999999999</v>
      </c>
      <c r="P588" s="40" t="str">
        <f t="shared" ca="1" si="105"/>
        <v>SHIP REGION 4</v>
      </c>
    </row>
    <row r="589" spans="1:16" x14ac:dyDescent="0.35">
      <c r="A589" s="9">
        <f t="shared" si="106"/>
        <v>583</v>
      </c>
      <c r="B589" s="6">
        <f t="shared" si="106"/>
        <v>583</v>
      </c>
      <c r="C589" s="7" t="str">
        <f t="shared" ca="1" si="99"/>
        <v>CUSTID 10</v>
      </c>
      <c r="D589" s="7" t="str">
        <f ca="1">CONCATENATE(D$6," ",SUMIF('CUST AND PROD REFS'!$C$7:$C$206,'DATA GENERATOR'!$C589,'CUST AND PROD REFS'!D$7:D$206))</f>
        <v>CUSTTYPE 5</v>
      </c>
      <c r="E589" s="7" t="str">
        <f ca="1">CONCATENATE(E$6," ",SUMIF('CUST AND PROD REFS'!$C$7:$C$206,'DATA GENERATOR'!$C589,'CUST AND PROD REFS'!E$7:E$206))</f>
        <v>CUSTIND 2</v>
      </c>
      <c r="F589" s="7" t="str">
        <f ca="1">CONCATENATE(F$6," ",SUMIF('CUST AND PROD REFS'!$C$7:$C$206,'DATA GENERATOR'!$C589,'CUST AND PROD REFS'!F$7:F$206))</f>
        <v>REGION 6</v>
      </c>
      <c r="G589" s="6" t="str">
        <f t="shared" ca="1" si="100"/>
        <v>SALESMAN 3</v>
      </c>
      <c r="H589" s="6" t="str">
        <f t="shared" ca="1" si="101"/>
        <v>PRODID 18</v>
      </c>
      <c r="I589" s="6" t="str">
        <f ca="1">CONCATENATE(I$6," ",SUMIF('CUST AND PROD REFS'!$H$7:$H$26,'DATA GENERATOR'!$H589,'CUST AND PROD REFS'!I$7:I$26))</f>
        <v>PRODTYPE 1</v>
      </c>
      <c r="J589" s="6" t="str">
        <f ca="1">CONCATENATE(J$6," ",SUMIF('CUST AND PROD REFS'!$H$7:$H$26,'DATA GENERATOR'!$H589,'CUST AND PROD REFS'!J$7:J$26))</f>
        <v>PRODMKT 2</v>
      </c>
      <c r="K589" s="6">
        <f ca="1">SUMIF('CUST AND PROD REFS'!$H$7:$H$26,'DATA GENERATOR'!$H589,'CUST AND PROD REFS'!K$7:K$26)</f>
        <v>5325</v>
      </c>
      <c r="L589" s="6">
        <f ca="1">SUMIF('CUST AND PROD REFS'!$H$7:$H$26,'DATA GENERATOR'!$H589,'CUST AND PROD REFS'!L$7:L$26)</f>
        <v>3408</v>
      </c>
      <c r="M589" s="7">
        <f t="shared" ca="1" si="102"/>
        <v>9</v>
      </c>
      <c r="N589" s="23">
        <f t="shared" ca="1" si="103"/>
        <v>4686</v>
      </c>
      <c r="O589" s="8">
        <f t="shared" ca="1" si="104"/>
        <v>42174</v>
      </c>
      <c r="P589" s="40" t="str">
        <f t="shared" ca="1" si="105"/>
        <v>SHIP REGION 4</v>
      </c>
    </row>
    <row r="590" spans="1:16" x14ac:dyDescent="0.35">
      <c r="A590" s="9">
        <f t="shared" si="106"/>
        <v>584</v>
      </c>
      <c r="B590" s="6">
        <f t="shared" si="106"/>
        <v>584</v>
      </c>
      <c r="C590" s="7" t="str">
        <f t="shared" ca="1" si="99"/>
        <v>CUSTID 165</v>
      </c>
      <c r="D590" s="7" t="str">
        <f ca="1">CONCATENATE(D$6," ",SUMIF('CUST AND PROD REFS'!$C$7:$C$206,'DATA GENERATOR'!$C590,'CUST AND PROD REFS'!D$7:D$206))</f>
        <v>CUSTTYPE 5</v>
      </c>
      <c r="E590" s="7" t="str">
        <f ca="1">CONCATENATE(E$6," ",SUMIF('CUST AND PROD REFS'!$C$7:$C$206,'DATA GENERATOR'!$C590,'CUST AND PROD REFS'!E$7:E$206))</f>
        <v>CUSTIND 1</v>
      </c>
      <c r="F590" s="7" t="str">
        <f ca="1">CONCATENATE(F$6," ",SUMIF('CUST AND PROD REFS'!$C$7:$C$206,'DATA GENERATOR'!$C590,'CUST AND PROD REFS'!F$7:F$206))</f>
        <v>REGION 4</v>
      </c>
      <c r="G590" s="6" t="str">
        <f t="shared" ca="1" si="100"/>
        <v>SALESMAN 3</v>
      </c>
      <c r="H590" s="6" t="str">
        <f t="shared" ca="1" si="101"/>
        <v>PRODID 7</v>
      </c>
      <c r="I590" s="6" t="str">
        <f ca="1">CONCATENATE(I$6," ",SUMIF('CUST AND PROD REFS'!$H$7:$H$26,'DATA GENERATOR'!$H590,'CUST AND PROD REFS'!I$7:I$26))</f>
        <v>PRODTYPE 4</v>
      </c>
      <c r="J590" s="6" t="str">
        <f ca="1">CONCATENATE(J$6," ",SUMIF('CUST AND PROD REFS'!$H$7:$H$26,'DATA GENERATOR'!$H590,'CUST AND PROD REFS'!J$7:J$26))</f>
        <v>PRODMKT 2</v>
      </c>
      <c r="K590" s="6">
        <f ca="1">SUMIF('CUST AND PROD REFS'!$H$7:$H$26,'DATA GENERATOR'!$H590,'CUST AND PROD REFS'!K$7:K$26)</f>
        <v>19973</v>
      </c>
      <c r="L590" s="6">
        <f ca="1">SUMIF('CUST AND PROD REFS'!$H$7:$H$26,'DATA GENERATOR'!$H590,'CUST AND PROD REFS'!L$7:L$26)</f>
        <v>10985.15</v>
      </c>
      <c r="M590" s="7">
        <f t="shared" ca="1" si="102"/>
        <v>4</v>
      </c>
      <c r="N590" s="23">
        <f t="shared" ca="1" si="103"/>
        <v>17775.97</v>
      </c>
      <c r="O590" s="8">
        <f t="shared" ca="1" si="104"/>
        <v>71103.88</v>
      </c>
      <c r="P590" s="40" t="str">
        <f t="shared" ca="1" si="105"/>
        <v>SHIP REGION 8</v>
      </c>
    </row>
    <row r="591" spans="1:16" x14ac:dyDescent="0.35">
      <c r="A591" s="9">
        <f t="shared" si="106"/>
        <v>585</v>
      </c>
      <c r="B591" s="6">
        <f t="shared" si="106"/>
        <v>585</v>
      </c>
      <c r="C591" s="7" t="str">
        <f t="shared" ca="1" si="99"/>
        <v>CUSTID 25</v>
      </c>
      <c r="D591" s="7" t="str">
        <f ca="1">CONCATENATE(D$6," ",SUMIF('CUST AND PROD REFS'!$C$7:$C$206,'DATA GENERATOR'!$C591,'CUST AND PROD REFS'!D$7:D$206))</f>
        <v>CUSTTYPE 5</v>
      </c>
      <c r="E591" s="7" t="str">
        <f ca="1">CONCATENATE(E$6," ",SUMIF('CUST AND PROD REFS'!$C$7:$C$206,'DATA GENERATOR'!$C591,'CUST AND PROD REFS'!E$7:E$206))</f>
        <v>CUSTIND 3</v>
      </c>
      <c r="F591" s="7" t="str">
        <f ca="1">CONCATENATE(F$6," ",SUMIF('CUST AND PROD REFS'!$C$7:$C$206,'DATA GENERATOR'!$C591,'CUST AND PROD REFS'!F$7:F$206))</f>
        <v>REGION 4</v>
      </c>
      <c r="G591" s="6" t="str">
        <f t="shared" ca="1" si="100"/>
        <v>SALESMAN 4</v>
      </c>
      <c r="H591" s="6" t="str">
        <f t="shared" ca="1" si="101"/>
        <v>PRODID 16</v>
      </c>
      <c r="I591" s="6" t="str">
        <f ca="1">CONCATENATE(I$6," ",SUMIF('CUST AND PROD REFS'!$H$7:$H$26,'DATA GENERATOR'!$H591,'CUST AND PROD REFS'!I$7:I$26))</f>
        <v>PRODTYPE 4</v>
      </c>
      <c r="J591" s="6" t="str">
        <f ca="1">CONCATENATE(J$6," ",SUMIF('CUST AND PROD REFS'!$H$7:$H$26,'DATA GENERATOR'!$H591,'CUST AND PROD REFS'!J$7:J$26))</f>
        <v>PRODMKT 6</v>
      </c>
      <c r="K591" s="6">
        <f ca="1">SUMIF('CUST AND PROD REFS'!$H$7:$H$26,'DATA GENERATOR'!$H591,'CUST AND PROD REFS'!K$7:K$26)</f>
        <v>13342</v>
      </c>
      <c r="L591" s="6">
        <f ca="1">SUMIF('CUST AND PROD REFS'!$H$7:$H$26,'DATA GENERATOR'!$H591,'CUST AND PROD REFS'!L$7:L$26)</f>
        <v>7738.36</v>
      </c>
      <c r="M591" s="7">
        <f t="shared" ca="1" si="102"/>
        <v>6</v>
      </c>
      <c r="N591" s="23">
        <f t="shared" ca="1" si="103"/>
        <v>11340.699999999999</v>
      </c>
      <c r="O591" s="8">
        <f t="shared" ca="1" si="104"/>
        <v>68044.2</v>
      </c>
      <c r="P591" s="40" t="str">
        <f t="shared" ca="1" si="105"/>
        <v>SHIP REGION 2</v>
      </c>
    </row>
    <row r="592" spans="1:16" x14ac:dyDescent="0.35">
      <c r="A592" s="9">
        <f t="shared" si="106"/>
        <v>586</v>
      </c>
      <c r="B592" s="6">
        <f t="shared" si="106"/>
        <v>586</v>
      </c>
      <c r="C592" s="7" t="str">
        <f t="shared" ca="1" si="99"/>
        <v>CUSTID 168</v>
      </c>
      <c r="D592" s="7" t="str">
        <f ca="1">CONCATENATE(D$6," ",SUMIF('CUST AND PROD REFS'!$C$7:$C$206,'DATA GENERATOR'!$C592,'CUST AND PROD REFS'!D$7:D$206))</f>
        <v>CUSTTYPE 5</v>
      </c>
      <c r="E592" s="7" t="str">
        <f ca="1">CONCATENATE(E$6," ",SUMIF('CUST AND PROD REFS'!$C$7:$C$206,'DATA GENERATOR'!$C592,'CUST AND PROD REFS'!E$7:E$206))</f>
        <v>CUSTIND 3</v>
      </c>
      <c r="F592" s="7" t="str">
        <f ca="1">CONCATENATE(F$6," ",SUMIF('CUST AND PROD REFS'!$C$7:$C$206,'DATA GENERATOR'!$C592,'CUST AND PROD REFS'!F$7:F$206))</f>
        <v>REGION 2</v>
      </c>
      <c r="G592" s="6" t="str">
        <f t="shared" ca="1" si="100"/>
        <v>SALESMAN 1</v>
      </c>
      <c r="H592" s="6" t="str">
        <f t="shared" ca="1" si="101"/>
        <v>PRODID 9</v>
      </c>
      <c r="I592" s="6" t="str">
        <f ca="1">CONCATENATE(I$6," ",SUMIF('CUST AND PROD REFS'!$H$7:$H$26,'DATA GENERATOR'!$H592,'CUST AND PROD REFS'!I$7:I$26))</f>
        <v>PRODTYPE 2</v>
      </c>
      <c r="J592" s="6" t="str">
        <f ca="1">CONCATENATE(J$6," ",SUMIF('CUST AND PROD REFS'!$H$7:$H$26,'DATA GENERATOR'!$H592,'CUST AND PROD REFS'!J$7:J$26))</f>
        <v>PRODMKT 2</v>
      </c>
      <c r="K592" s="6">
        <f ca="1">SUMIF('CUST AND PROD REFS'!$H$7:$H$26,'DATA GENERATOR'!$H592,'CUST AND PROD REFS'!K$7:K$26)</f>
        <v>15689</v>
      </c>
      <c r="L592" s="6">
        <f ca="1">SUMIF('CUST AND PROD REFS'!$H$7:$H$26,'DATA GENERATOR'!$H592,'CUST AND PROD REFS'!L$7:L$26)</f>
        <v>10668.52</v>
      </c>
      <c r="M592" s="7">
        <f t="shared" ca="1" si="102"/>
        <v>5</v>
      </c>
      <c r="N592" s="23">
        <f t="shared" ca="1" si="103"/>
        <v>15375.22</v>
      </c>
      <c r="O592" s="8">
        <f t="shared" ca="1" si="104"/>
        <v>76876.099999999991</v>
      </c>
      <c r="P592" s="40" t="str">
        <f t="shared" ca="1" si="105"/>
        <v>SHIP REGION 1</v>
      </c>
    </row>
    <row r="593" spans="1:16" x14ac:dyDescent="0.35">
      <c r="A593" s="9">
        <f t="shared" si="106"/>
        <v>587</v>
      </c>
      <c r="B593" s="6">
        <f t="shared" si="106"/>
        <v>587</v>
      </c>
      <c r="C593" s="7" t="str">
        <f t="shared" ca="1" si="99"/>
        <v>CUSTID 79</v>
      </c>
      <c r="D593" s="7" t="str">
        <f ca="1">CONCATENATE(D$6," ",SUMIF('CUST AND PROD REFS'!$C$7:$C$206,'DATA GENERATOR'!$C593,'CUST AND PROD REFS'!D$7:D$206))</f>
        <v>CUSTTYPE 4</v>
      </c>
      <c r="E593" s="7" t="str">
        <f ca="1">CONCATENATE(E$6," ",SUMIF('CUST AND PROD REFS'!$C$7:$C$206,'DATA GENERATOR'!$C593,'CUST AND PROD REFS'!E$7:E$206))</f>
        <v>CUSTIND 5</v>
      </c>
      <c r="F593" s="7" t="str">
        <f ca="1">CONCATENATE(F$6," ",SUMIF('CUST AND PROD REFS'!$C$7:$C$206,'DATA GENERATOR'!$C593,'CUST AND PROD REFS'!F$7:F$206))</f>
        <v>REGION 2</v>
      </c>
      <c r="G593" s="6" t="str">
        <f t="shared" ca="1" si="100"/>
        <v>SALESMAN 3</v>
      </c>
      <c r="H593" s="6" t="str">
        <f t="shared" ca="1" si="101"/>
        <v>PRODID 16</v>
      </c>
      <c r="I593" s="6" t="str">
        <f ca="1">CONCATENATE(I$6," ",SUMIF('CUST AND PROD REFS'!$H$7:$H$26,'DATA GENERATOR'!$H593,'CUST AND PROD REFS'!I$7:I$26))</f>
        <v>PRODTYPE 4</v>
      </c>
      <c r="J593" s="6" t="str">
        <f ca="1">CONCATENATE(J$6," ",SUMIF('CUST AND PROD REFS'!$H$7:$H$26,'DATA GENERATOR'!$H593,'CUST AND PROD REFS'!J$7:J$26))</f>
        <v>PRODMKT 6</v>
      </c>
      <c r="K593" s="6">
        <f ca="1">SUMIF('CUST AND PROD REFS'!$H$7:$H$26,'DATA GENERATOR'!$H593,'CUST AND PROD REFS'!K$7:K$26)</f>
        <v>13342</v>
      </c>
      <c r="L593" s="6">
        <f ca="1">SUMIF('CUST AND PROD REFS'!$H$7:$H$26,'DATA GENERATOR'!$H593,'CUST AND PROD REFS'!L$7:L$26)</f>
        <v>7738.36</v>
      </c>
      <c r="M593" s="7">
        <f t="shared" ca="1" si="102"/>
        <v>7</v>
      </c>
      <c r="N593" s="23">
        <f t="shared" ca="1" si="103"/>
        <v>11607.539999999999</v>
      </c>
      <c r="O593" s="8">
        <f t="shared" ca="1" si="104"/>
        <v>81252.78</v>
      </c>
      <c r="P593" s="40" t="str">
        <f t="shared" ca="1" si="105"/>
        <v>SHIP REGION 6</v>
      </c>
    </row>
    <row r="594" spans="1:16" x14ac:dyDescent="0.35">
      <c r="A594" s="9">
        <f t="shared" si="106"/>
        <v>588</v>
      </c>
      <c r="B594" s="6">
        <f t="shared" si="106"/>
        <v>588</v>
      </c>
      <c r="C594" s="7" t="str">
        <f t="shared" ca="1" si="99"/>
        <v>CUSTID 195</v>
      </c>
      <c r="D594" s="7" t="str">
        <f ca="1">CONCATENATE(D$6," ",SUMIF('CUST AND PROD REFS'!$C$7:$C$206,'DATA GENERATOR'!$C594,'CUST AND PROD REFS'!D$7:D$206))</f>
        <v>CUSTTYPE 2</v>
      </c>
      <c r="E594" s="7" t="str">
        <f ca="1">CONCATENATE(E$6," ",SUMIF('CUST AND PROD REFS'!$C$7:$C$206,'DATA GENERATOR'!$C594,'CUST AND PROD REFS'!E$7:E$206))</f>
        <v>CUSTIND 3</v>
      </c>
      <c r="F594" s="7" t="str">
        <f ca="1">CONCATENATE(F$6," ",SUMIF('CUST AND PROD REFS'!$C$7:$C$206,'DATA GENERATOR'!$C594,'CUST AND PROD REFS'!F$7:F$206))</f>
        <v>REGION 3</v>
      </c>
      <c r="G594" s="6" t="str">
        <f t="shared" ca="1" si="100"/>
        <v>SALESMAN 3</v>
      </c>
      <c r="H594" s="6" t="str">
        <f t="shared" ca="1" si="101"/>
        <v>PRODID 4</v>
      </c>
      <c r="I594" s="6" t="str">
        <f ca="1">CONCATENATE(I$6," ",SUMIF('CUST AND PROD REFS'!$H$7:$H$26,'DATA GENERATOR'!$H594,'CUST AND PROD REFS'!I$7:I$26))</f>
        <v>PRODTYPE 2</v>
      </c>
      <c r="J594" s="6" t="str">
        <f ca="1">CONCATENATE(J$6," ",SUMIF('CUST AND PROD REFS'!$H$7:$H$26,'DATA GENERATOR'!$H594,'CUST AND PROD REFS'!J$7:J$26))</f>
        <v>PRODMKT 4</v>
      </c>
      <c r="K594" s="6">
        <f ca="1">SUMIF('CUST AND PROD REFS'!$H$7:$H$26,'DATA GENERATOR'!$H594,'CUST AND PROD REFS'!K$7:K$26)</f>
        <v>6175</v>
      </c>
      <c r="L594" s="6">
        <f ca="1">SUMIF('CUST AND PROD REFS'!$H$7:$H$26,'DATA GENERATOR'!$H594,'CUST AND PROD REFS'!L$7:L$26)</f>
        <v>3828.5</v>
      </c>
      <c r="M594" s="7">
        <f t="shared" ca="1" si="102"/>
        <v>1</v>
      </c>
      <c r="N594" s="23">
        <f t="shared" ca="1" si="103"/>
        <v>5248.75</v>
      </c>
      <c r="O594" s="8">
        <f t="shared" ca="1" si="104"/>
        <v>5248.75</v>
      </c>
      <c r="P594" s="40" t="str">
        <f t="shared" ca="1" si="105"/>
        <v>SHIP REGION 6</v>
      </c>
    </row>
    <row r="595" spans="1:16" x14ac:dyDescent="0.35">
      <c r="A595" s="9">
        <f t="shared" si="106"/>
        <v>589</v>
      </c>
      <c r="B595" s="6">
        <f t="shared" si="106"/>
        <v>589</v>
      </c>
      <c r="C595" s="7" t="str">
        <f t="shared" ca="1" si="99"/>
        <v>CUSTID 103</v>
      </c>
      <c r="D595" s="7" t="str">
        <f ca="1">CONCATENATE(D$6," ",SUMIF('CUST AND PROD REFS'!$C$7:$C$206,'DATA GENERATOR'!$C595,'CUST AND PROD REFS'!D$7:D$206))</f>
        <v>CUSTTYPE 5</v>
      </c>
      <c r="E595" s="7" t="str">
        <f ca="1">CONCATENATE(E$6," ",SUMIF('CUST AND PROD REFS'!$C$7:$C$206,'DATA GENERATOR'!$C595,'CUST AND PROD REFS'!E$7:E$206))</f>
        <v>CUSTIND 3</v>
      </c>
      <c r="F595" s="7" t="str">
        <f ca="1">CONCATENATE(F$6," ",SUMIF('CUST AND PROD REFS'!$C$7:$C$206,'DATA GENERATOR'!$C595,'CUST AND PROD REFS'!F$7:F$206))</f>
        <v>REGION 4</v>
      </c>
      <c r="G595" s="6" t="str">
        <f t="shared" ca="1" si="100"/>
        <v>SALESMAN 4</v>
      </c>
      <c r="H595" s="6" t="str">
        <f t="shared" ca="1" si="101"/>
        <v>PRODID 4</v>
      </c>
      <c r="I595" s="6" t="str">
        <f ca="1">CONCATENATE(I$6," ",SUMIF('CUST AND PROD REFS'!$H$7:$H$26,'DATA GENERATOR'!$H595,'CUST AND PROD REFS'!I$7:I$26))</f>
        <v>PRODTYPE 2</v>
      </c>
      <c r="J595" s="6" t="str">
        <f ca="1">CONCATENATE(J$6," ",SUMIF('CUST AND PROD REFS'!$H$7:$H$26,'DATA GENERATOR'!$H595,'CUST AND PROD REFS'!J$7:J$26))</f>
        <v>PRODMKT 4</v>
      </c>
      <c r="K595" s="6">
        <f ca="1">SUMIF('CUST AND PROD REFS'!$H$7:$H$26,'DATA GENERATOR'!$H595,'CUST AND PROD REFS'!K$7:K$26)</f>
        <v>6175</v>
      </c>
      <c r="L595" s="6">
        <f ca="1">SUMIF('CUST AND PROD REFS'!$H$7:$H$26,'DATA GENERATOR'!$H595,'CUST AND PROD REFS'!L$7:L$26)</f>
        <v>3828.5</v>
      </c>
      <c r="M595" s="7">
        <f t="shared" ca="1" si="102"/>
        <v>3</v>
      </c>
      <c r="N595" s="23">
        <f t="shared" ca="1" si="103"/>
        <v>5495.75</v>
      </c>
      <c r="O595" s="8">
        <f t="shared" ca="1" si="104"/>
        <v>16487.25</v>
      </c>
      <c r="P595" s="40" t="str">
        <f t="shared" ca="1" si="105"/>
        <v>SHIP REGION 7</v>
      </c>
    </row>
    <row r="596" spans="1:16" x14ac:dyDescent="0.35">
      <c r="A596" s="9">
        <f t="shared" si="106"/>
        <v>590</v>
      </c>
      <c r="B596" s="6">
        <f t="shared" si="106"/>
        <v>590</v>
      </c>
      <c r="C596" s="7" t="str">
        <f t="shared" ca="1" si="99"/>
        <v>CUSTID 168</v>
      </c>
      <c r="D596" s="7" t="str">
        <f ca="1">CONCATENATE(D$6," ",SUMIF('CUST AND PROD REFS'!$C$7:$C$206,'DATA GENERATOR'!$C596,'CUST AND PROD REFS'!D$7:D$206))</f>
        <v>CUSTTYPE 5</v>
      </c>
      <c r="E596" s="7" t="str">
        <f ca="1">CONCATENATE(E$6," ",SUMIF('CUST AND PROD REFS'!$C$7:$C$206,'DATA GENERATOR'!$C596,'CUST AND PROD REFS'!E$7:E$206))</f>
        <v>CUSTIND 3</v>
      </c>
      <c r="F596" s="7" t="str">
        <f ca="1">CONCATENATE(F$6," ",SUMIF('CUST AND PROD REFS'!$C$7:$C$206,'DATA GENERATOR'!$C596,'CUST AND PROD REFS'!F$7:F$206))</f>
        <v>REGION 2</v>
      </c>
      <c r="G596" s="6" t="str">
        <f t="shared" ca="1" si="100"/>
        <v>SALESMAN 2</v>
      </c>
      <c r="H596" s="6" t="str">
        <f t="shared" ca="1" si="101"/>
        <v>PRODID 7</v>
      </c>
      <c r="I596" s="6" t="str">
        <f ca="1">CONCATENATE(I$6," ",SUMIF('CUST AND PROD REFS'!$H$7:$H$26,'DATA GENERATOR'!$H596,'CUST AND PROD REFS'!I$7:I$26))</f>
        <v>PRODTYPE 4</v>
      </c>
      <c r="J596" s="6" t="str">
        <f ca="1">CONCATENATE(J$6," ",SUMIF('CUST AND PROD REFS'!$H$7:$H$26,'DATA GENERATOR'!$H596,'CUST AND PROD REFS'!J$7:J$26))</f>
        <v>PRODMKT 2</v>
      </c>
      <c r="K596" s="6">
        <f ca="1">SUMIF('CUST AND PROD REFS'!$H$7:$H$26,'DATA GENERATOR'!$H596,'CUST AND PROD REFS'!K$7:K$26)</f>
        <v>19973</v>
      </c>
      <c r="L596" s="6">
        <f ca="1">SUMIF('CUST AND PROD REFS'!$H$7:$H$26,'DATA GENERATOR'!$H596,'CUST AND PROD REFS'!L$7:L$26)</f>
        <v>10985.15</v>
      </c>
      <c r="M596" s="7">
        <f t="shared" ca="1" si="102"/>
        <v>6</v>
      </c>
      <c r="N596" s="23">
        <f t="shared" ca="1" si="103"/>
        <v>19573.54</v>
      </c>
      <c r="O596" s="8">
        <f t="shared" ca="1" si="104"/>
        <v>117441.24</v>
      </c>
      <c r="P596" s="40" t="str">
        <f t="shared" ca="1" si="105"/>
        <v>SHIP REGION 8</v>
      </c>
    </row>
    <row r="597" spans="1:16" x14ac:dyDescent="0.35">
      <c r="A597" s="9">
        <f t="shared" si="106"/>
        <v>591</v>
      </c>
      <c r="B597" s="6">
        <f t="shared" si="106"/>
        <v>591</v>
      </c>
      <c r="C597" s="7" t="str">
        <f t="shared" ca="1" si="99"/>
        <v>CUSTID 84</v>
      </c>
      <c r="D597" s="7" t="str">
        <f ca="1">CONCATENATE(D$6," ",SUMIF('CUST AND PROD REFS'!$C$7:$C$206,'DATA GENERATOR'!$C597,'CUST AND PROD REFS'!D$7:D$206))</f>
        <v>CUSTTYPE 2</v>
      </c>
      <c r="E597" s="7" t="str">
        <f ca="1">CONCATENATE(E$6," ",SUMIF('CUST AND PROD REFS'!$C$7:$C$206,'DATA GENERATOR'!$C597,'CUST AND PROD REFS'!E$7:E$206))</f>
        <v>CUSTIND 1</v>
      </c>
      <c r="F597" s="7" t="str">
        <f ca="1">CONCATENATE(F$6," ",SUMIF('CUST AND PROD REFS'!$C$7:$C$206,'DATA GENERATOR'!$C597,'CUST AND PROD REFS'!F$7:F$206))</f>
        <v>REGION 3</v>
      </c>
      <c r="G597" s="6" t="str">
        <f t="shared" ca="1" si="100"/>
        <v>SALESMAN 2</v>
      </c>
      <c r="H597" s="6" t="str">
        <f t="shared" ca="1" si="101"/>
        <v>PRODID 6</v>
      </c>
      <c r="I597" s="6" t="str">
        <f ca="1">CONCATENATE(I$6," ",SUMIF('CUST AND PROD REFS'!$H$7:$H$26,'DATA GENERATOR'!$H597,'CUST AND PROD REFS'!I$7:I$26))</f>
        <v>PRODTYPE 1</v>
      </c>
      <c r="J597" s="6" t="str">
        <f ca="1">CONCATENATE(J$6," ",SUMIF('CUST AND PROD REFS'!$H$7:$H$26,'DATA GENERATOR'!$H597,'CUST AND PROD REFS'!J$7:J$26))</f>
        <v>PRODMKT 3</v>
      </c>
      <c r="K597" s="6">
        <f ca="1">SUMIF('CUST AND PROD REFS'!$H$7:$H$26,'DATA GENERATOR'!$H597,'CUST AND PROD REFS'!K$7:K$26)</f>
        <v>13657</v>
      </c>
      <c r="L597" s="6">
        <f ca="1">SUMIF('CUST AND PROD REFS'!$H$7:$H$26,'DATA GENERATOR'!$H597,'CUST AND PROD REFS'!L$7:L$26)</f>
        <v>9150.19</v>
      </c>
      <c r="M597" s="7">
        <f t="shared" ca="1" si="102"/>
        <v>9</v>
      </c>
      <c r="N597" s="23">
        <f t="shared" ca="1" si="103"/>
        <v>12974.15</v>
      </c>
      <c r="O597" s="8">
        <f t="shared" ca="1" si="104"/>
        <v>116767.34999999999</v>
      </c>
      <c r="P597" s="40" t="str">
        <f t="shared" ca="1" si="105"/>
        <v>SHIP REGION 5</v>
      </c>
    </row>
    <row r="598" spans="1:16" x14ac:dyDescent="0.35">
      <c r="A598" s="9">
        <f t="shared" si="106"/>
        <v>592</v>
      </c>
      <c r="B598" s="6">
        <f t="shared" si="106"/>
        <v>592</v>
      </c>
      <c r="C598" s="7" t="str">
        <f t="shared" ca="1" si="99"/>
        <v>CUSTID 135</v>
      </c>
      <c r="D598" s="7" t="str">
        <f ca="1">CONCATENATE(D$6," ",SUMIF('CUST AND PROD REFS'!$C$7:$C$206,'DATA GENERATOR'!$C598,'CUST AND PROD REFS'!D$7:D$206))</f>
        <v>CUSTTYPE 1</v>
      </c>
      <c r="E598" s="7" t="str">
        <f ca="1">CONCATENATE(E$6," ",SUMIF('CUST AND PROD REFS'!$C$7:$C$206,'DATA GENERATOR'!$C598,'CUST AND PROD REFS'!E$7:E$206))</f>
        <v>CUSTIND 2</v>
      </c>
      <c r="F598" s="7" t="str">
        <f ca="1">CONCATENATE(F$6," ",SUMIF('CUST AND PROD REFS'!$C$7:$C$206,'DATA GENERATOR'!$C598,'CUST AND PROD REFS'!F$7:F$206))</f>
        <v>REGION 5</v>
      </c>
      <c r="G598" s="6" t="str">
        <f t="shared" ca="1" si="100"/>
        <v>SALESMAN 1</v>
      </c>
      <c r="H598" s="6" t="str">
        <f t="shared" ca="1" si="101"/>
        <v>PRODID 2</v>
      </c>
      <c r="I598" s="6" t="str">
        <f ca="1">CONCATENATE(I$6," ",SUMIF('CUST AND PROD REFS'!$H$7:$H$26,'DATA GENERATOR'!$H598,'CUST AND PROD REFS'!I$7:I$26))</f>
        <v>PRODTYPE 4</v>
      </c>
      <c r="J598" s="6" t="str">
        <f ca="1">CONCATENATE(J$6," ",SUMIF('CUST AND PROD REFS'!$H$7:$H$26,'DATA GENERATOR'!$H598,'CUST AND PROD REFS'!J$7:J$26))</f>
        <v>PRODMKT 6</v>
      </c>
      <c r="K598" s="6">
        <f ca="1">SUMIF('CUST AND PROD REFS'!$H$7:$H$26,'DATA GENERATOR'!$H598,'CUST AND PROD REFS'!K$7:K$26)</f>
        <v>5283</v>
      </c>
      <c r="L598" s="6">
        <f ca="1">SUMIF('CUST AND PROD REFS'!$H$7:$H$26,'DATA GENERATOR'!$H598,'CUST AND PROD REFS'!L$7:L$26)</f>
        <v>3169.8</v>
      </c>
      <c r="M598" s="7">
        <f t="shared" ca="1" si="102"/>
        <v>6</v>
      </c>
      <c r="N598" s="23">
        <f t="shared" ca="1" si="103"/>
        <v>4860.3600000000006</v>
      </c>
      <c r="O598" s="8">
        <f t="shared" ca="1" si="104"/>
        <v>29162.160000000003</v>
      </c>
      <c r="P598" s="40" t="str">
        <f t="shared" ca="1" si="105"/>
        <v>SHIP REGION 2</v>
      </c>
    </row>
    <row r="599" spans="1:16" x14ac:dyDescent="0.35">
      <c r="A599" s="9">
        <f t="shared" si="106"/>
        <v>593</v>
      </c>
      <c r="B599" s="6">
        <f t="shared" si="106"/>
        <v>593</v>
      </c>
      <c r="C599" s="7" t="str">
        <f t="shared" ca="1" si="99"/>
        <v>CUSTID 8</v>
      </c>
      <c r="D599" s="7" t="str">
        <f ca="1">CONCATENATE(D$6," ",SUMIF('CUST AND PROD REFS'!$C$7:$C$206,'DATA GENERATOR'!$C599,'CUST AND PROD REFS'!D$7:D$206))</f>
        <v>CUSTTYPE 1</v>
      </c>
      <c r="E599" s="7" t="str">
        <f ca="1">CONCATENATE(E$6," ",SUMIF('CUST AND PROD REFS'!$C$7:$C$206,'DATA GENERATOR'!$C599,'CUST AND PROD REFS'!E$7:E$206))</f>
        <v>CUSTIND 4</v>
      </c>
      <c r="F599" s="7" t="str">
        <f ca="1">CONCATENATE(F$6," ",SUMIF('CUST AND PROD REFS'!$C$7:$C$206,'DATA GENERATOR'!$C599,'CUST AND PROD REFS'!F$7:F$206))</f>
        <v>REGION 8</v>
      </c>
      <c r="G599" s="6" t="str">
        <f t="shared" ca="1" si="100"/>
        <v>SALESMAN 4</v>
      </c>
      <c r="H599" s="6" t="str">
        <f t="shared" ca="1" si="101"/>
        <v>PRODID 2</v>
      </c>
      <c r="I599" s="6" t="str">
        <f ca="1">CONCATENATE(I$6," ",SUMIF('CUST AND PROD REFS'!$H$7:$H$26,'DATA GENERATOR'!$H599,'CUST AND PROD REFS'!I$7:I$26))</f>
        <v>PRODTYPE 4</v>
      </c>
      <c r="J599" s="6" t="str">
        <f ca="1">CONCATENATE(J$6," ",SUMIF('CUST AND PROD REFS'!$H$7:$H$26,'DATA GENERATOR'!$H599,'CUST AND PROD REFS'!J$7:J$26))</f>
        <v>PRODMKT 6</v>
      </c>
      <c r="K599" s="6">
        <f ca="1">SUMIF('CUST AND PROD REFS'!$H$7:$H$26,'DATA GENERATOR'!$H599,'CUST AND PROD REFS'!K$7:K$26)</f>
        <v>5283</v>
      </c>
      <c r="L599" s="6">
        <f ca="1">SUMIF('CUST AND PROD REFS'!$H$7:$H$26,'DATA GENERATOR'!$H599,'CUST AND PROD REFS'!L$7:L$26)</f>
        <v>3169.8</v>
      </c>
      <c r="M599" s="7">
        <f t="shared" ca="1" si="102"/>
        <v>6</v>
      </c>
      <c r="N599" s="23">
        <f t="shared" ca="1" si="103"/>
        <v>5071.6799999999994</v>
      </c>
      <c r="O599" s="8">
        <f t="shared" ca="1" si="104"/>
        <v>30430.079999999994</v>
      </c>
      <c r="P599" s="40" t="str">
        <f t="shared" ca="1" si="105"/>
        <v>SHIP REGION 6</v>
      </c>
    </row>
    <row r="600" spans="1:16" x14ac:dyDescent="0.35">
      <c r="A600" s="9">
        <f t="shared" si="106"/>
        <v>594</v>
      </c>
      <c r="B600" s="6">
        <f t="shared" si="106"/>
        <v>594</v>
      </c>
      <c r="C600" s="7" t="str">
        <f t="shared" ca="1" si="99"/>
        <v>CUSTID 120</v>
      </c>
      <c r="D600" s="7" t="str">
        <f ca="1">CONCATENATE(D$6," ",SUMIF('CUST AND PROD REFS'!$C$7:$C$206,'DATA GENERATOR'!$C600,'CUST AND PROD REFS'!D$7:D$206))</f>
        <v>CUSTTYPE 4</v>
      </c>
      <c r="E600" s="7" t="str">
        <f ca="1">CONCATENATE(E$6," ",SUMIF('CUST AND PROD REFS'!$C$7:$C$206,'DATA GENERATOR'!$C600,'CUST AND PROD REFS'!E$7:E$206))</f>
        <v>CUSTIND 4</v>
      </c>
      <c r="F600" s="7" t="str">
        <f ca="1">CONCATENATE(F$6," ",SUMIF('CUST AND PROD REFS'!$C$7:$C$206,'DATA GENERATOR'!$C600,'CUST AND PROD REFS'!F$7:F$206))</f>
        <v>REGION 5</v>
      </c>
      <c r="G600" s="6" t="str">
        <f t="shared" ca="1" si="100"/>
        <v>SALESMAN 3</v>
      </c>
      <c r="H600" s="6" t="str">
        <f t="shared" ca="1" si="101"/>
        <v>PRODID 5</v>
      </c>
      <c r="I600" s="6" t="str">
        <f ca="1">CONCATENATE(I$6," ",SUMIF('CUST AND PROD REFS'!$H$7:$H$26,'DATA GENERATOR'!$H600,'CUST AND PROD REFS'!I$7:I$26))</f>
        <v>PRODTYPE 3</v>
      </c>
      <c r="J600" s="6" t="str">
        <f ca="1">CONCATENATE(J$6," ",SUMIF('CUST AND PROD REFS'!$H$7:$H$26,'DATA GENERATOR'!$H600,'CUST AND PROD REFS'!J$7:J$26))</f>
        <v>PRODMKT 3</v>
      </c>
      <c r="K600" s="6">
        <f ca="1">SUMIF('CUST AND PROD REFS'!$H$7:$H$26,'DATA GENERATOR'!$H600,'CUST AND PROD REFS'!K$7:K$26)</f>
        <v>21215</v>
      </c>
      <c r="L600" s="6">
        <f ca="1">SUMIF('CUST AND PROD REFS'!$H$7:$H$26,'DATA GENERATOR'!$H600,'CUST AND PROD REFS'!L$7:L$26)</f>
        <v>14001.9</v>
      </c>
      <c r="M600" s="7">
        <f t="shared" ca="1" si="102"/>
        <v>8</v>
      </c>
      <c r="N600" s="23">
        <f t="shared" ca="1" si="103"/>
        <v>18032.75</v>
      </c>
      <c r="O600" s="8">
        <f t="shared" ca="1" si="104"/>
        <v>144262</v>
      </c>
      <c r="P600" s="40" t="str">
        <f t="shared" ca="1" si="105"/>
        <v>SHIP REGION 5</v>
      </c>
    </row>
    <row r="601" spans="1:16" x14ac:dyDescent="0.35">
      <c r="A601" s="9">
        <f t="shared" ref="A601:B616" si="107">A600+1</f>
        <v>595</v>
      </c>
      <c r="B601" s="6">
        <f t="shared" si="107"/>
        <v>595</v>
      </c>
      <c r="C601" s="7" t="str">
        <f t="shared" ca="1" si="99"/>
        <v>CUSTID 51</v>
      </c>
      <c r="D601" s="7" t="str">
        <f ca="1">CONCATENATE(D$6," ",SUMIF('CUST AND PROD REFS'!$C$7:$C$206,'DATA GENERATOR'!$C601,'CUST AND PROD REFS'!D$7:D$206))</f>
        <v>CUSTTYPE 4</v>
      </c>
      <c r="E601" s="7" t="str">
        <f ca="1">CONCATENATE(E$6," ",SUMIF('CUST AND PROD REFS'!$C$7:$C$206,'DATA GENERATOR'!$C601,'CUST AND PROD REFS'!E$7:E$206))</f>
        <v>CUSTIND 5</v>
      </c>
      <c r="F601" s="7" t="str">
        <f ca="1">CONCATENATE(F$6," ",SUMIF('CUST AND PROD REFS'!$C$7:$C$206,'DATA GENERATOR'!$C601,'CUST AND PROD REFS'!F$7:F$206))</f>
        <v>REGION 2</v>
      </c>
      <c r="G601" s="6" t="str">
        <f t="shared" ca="1" si="100"/>
        <v>SALESMAN 3</v>
      </c>
      <c r="H601" s="6" t="str">
        <f t="shared" ca="1" si="101"/>
        <v>PRODID 1</v>
      </c>
      <c r="I601" s="6" t="str">
        <f ca="1">CONCATENATE(I$6," ",SUMIF('CUST AND PROD REFS'!$H$7:$H$26,'DATA GENERATOR'!$H601,'CUST AND PROD REFS'!I$7:I$26))</f>
        <v>PRODTYPE 2</v>
      </c>
      <c r="J601" s="6" t="str">
        <f ca="1">CONCATENATE(J$6," ",SUMIF('CUST AND PROD REFS'!$H$7:$H$26,'DATA GENERATOR'!$H601,'CUST AND PROD REFS'!J$7:J$26))</f>
        <v>PRODMKT 7</v>
      </c>
      <c r="K601" s="6">
        <f ca="1">SUMIF('CUST AND PROD REFS'!$H$7:$H$26,'DATA GENERATOR'!$H601,'CUST AND PROD REFS'!K$7:K$26)</f>
        <v>1355</v>
      </c>
      <c r="L601" s="6">
        <f ca="1">SUMIF('CUST AND PROD REFS'!$H$7:$H$26,'DATA GENERATOR'!$H601,'CUST AND PROD REFS'!L$7:L$26)</f>
        <v>840.1</v>
      </c>
      <c r="M601" s="7">
        <f t="shared" ca="1" si="102"/>
        <v>9</v>
      </c>
      <c r="N601" s="23">
        <f t="shared" ca="1" si="103"/>
        <v>1233.05</v>
      </c>
      <c r="O601" s="8">
        <f t="shared" ca="1" si="104"/>
        <v>11097.449999999999</v>
      </c>
      <c r="P601" s="40" t="str">
        <f t="shared" ca="1" si="105"/>
        <v>SHIP REGION 5</v>
      </c>
    </row>
    <row r="602" spans="1:16" x14ac:dyDescent="0.35">
      <c r="A602" s="9">
        <f t="shared" si="107"/>
        <v>596</v>
      </c>
      <c r="B602" s="6">
        <f t="shared" si="107"/>
        <v>596</v>
      </c>
      <c r="C602" s="7" t="str">
        <f t="shared" ca="1" si="99"/>
        <v>CUSTID 42</v>
      </c>
      <c r="D602" s="7" t="str">
        <f ca="1">CONCATENATE(D$6," ",SUMIF('CUST AND PROD REFS'!$C$7:$C$206,'DATA GENERATOR'!$C602,'CUST AND PROD REFS'!D$7:D$206))</f>
        <v>CUSTTYPE 4</v>
      </c>
      <c r="E602" s="7" t="str">
        <f ca="1">CONCATENATE(E$6," ",SUMIF('CUST AND PROD REFS'!$C$7:$C$206,'DATA GENERATOR'!$C602,'CUST AND PROD REFS'!E$7:E$206))</f>
        <v>CUSTIND 3</v>
      </c>
      <c r="F602" s="7" t="str">
        <f ca="1">CONCATENATE(F$6," ",SUMIF('CUST AND PROD REFS'!$C$7:$C$206,'DATA GENERATOR'!$C602,'CUST AND PROD REFS'!F$7:F$206))</f>
        <v>REGION 4</v>
      </c>
      <c r="G602" s="6" t="str">
        <f t="shared" ca="1" si="100"/>
        <v>SALESMAN 2</v>
      </c>
      <c r="H602" s="6" t="str">
        <f t="shared" ca="1" si="101"/>
        <v>PRODID 14</v>
      </c>
      <c r="I602" s="6" t="str">
        <f ca="1">CONCATENATE(I$6," ",SUMIF('CUST AND PROD REFS'!$H$7:$H$26,'DATA GENERATOR'!$H602,'CUST AND PROD REFS'!I$7:I$26))</f>
        <v>PRODTYPE 2</v>
      </c>
      <c r="J602" s="6" t="str">
        <f ca="1">CONCATENATE(J$6," ",SUMIF('CUST AND PROD REFS'!$H$7:$H$26,'DATA GENERATOR'!$H602,'CUST AND PROD REFS'!J$7:J$26))</f>
        <v>PRODMKT 7</v>
      </c>
      <c r="K602" s="6">
        <f ca="1">SUMIF('CUST AND PROD REFS'!$H$7:$H$26,'DATA GENERATOR'!$H602,'CUST AND PROD REFS'!K$7:K$26)</f>
        <v>20943</v>
      </c>
      <c r="L602" s="6">
        <f ca="1">SUMIF('CUST AND PROD REFS'!$H$7:$H$26,'DATA GENERATOR'!$H602,'CUST AND PROD REFS'!L$7:L$26)</f>
        <v>12984.66</v>
      </c>
      <c r="M602" s="7">
        <f t="shared" ca="1" si="102"/>
        <v>4</v>
      </c>
      <c r="N602" s="23">
        <f t="shared" ca="1" si="103"/>
        <v>19686.419999999998</v>
      </c>
      <c r="O602" s="8">
        <f t="shared" ca="1" si="104"/>
        <v>78745.679999999993</v>
      </c>
      <c r="P602" s="40" t="str">
        <f t="shared" ca="1" si="105"/>
        <v>SHIP REGION 1</v>
      </c>
    </row>
    <row r="603" spans="1:16" x14ac:dyDescent="0.35">
      <c r="A603" s="9">
        <f t="shared" si="107"/>
        <v>597</v>
      </c>
      <c r="B603" s="6">
        <f t="shared" si="107"/>
        <v>597</v>
      </c>
      <c r="C603" s="7" t="str">
        <f t="shared" ca="1" si="99"/>
        <v>CUSTID 67</v>
      </c>
      <c r="D603" s="7" t="str">
        <f ca="1">CONCATENATE(D$6," ",SUMIF('CUST AND PROD REFS'!$C$7:$C$206,'DATA GENERATOR'!$C603,'CUST AND PROD REFS'!D$7:D$206))</f>
        <v>CUSTTYPE 3</v>
      </c>
      <c r="E603" s="7" t="str">
        <f ca="1">CONCATENATE(E$6," ",SUMIF('CUST AND PROD REFS'!$C$7:$C$206,'DATA GENERATOR'!$C603,'CUST AND PROD REFS'!E$7:E$206))</f>
        <v>CUSTIND 5</v>
      </c>
      <c r="F603" s="7" t="str">
        <f ca="1">CONCATENATE(F$6," ",SUMIF('CUST AND PROD REFS'!$C$7:$C$206,'DATA GENERATOR'!$C603,'CUST AND PROD REFS'!F$7:F$206))</f>
        <v>REGION 3</v>
      </c>
      <c r="G603" s="6" t="str">
        <f t="shared" ca="1" si="100"/>
        <v>SALESMAN 3</v>
      </c>
      <c r="H603" s="6" t="str">
        <f t="shared" ca="1" si="101"/>
        <v>PRODID 4</v>
      </c>
      <c r="I603" s="6" t="str">
        <f ca="1">CONCATENATE(I$6," ",SUMIF('CUST AND PROD REFS'!$H$7:$H$26,'DATA GENERATOR'!$H603,'CUST AND PROD REFS'!I$7:I$26))</f>
        <v>PRODTYPE 2</v>
      </c>
      <c r="J603" s="6" t="str">
        <f ca="1">CONCATENATE(J$6," ",SUMIF('CUST AND PROD REFS'!$H$7:$H$26,'DATA GENERATOR'!$H603,'CUST AND PROD REFS'!J$7:J$26))</f>
        <v>PRODMKT 4</v>
      </c>
      <c r="K603" s="6">
        <f ca="1">SUMIF('CUST AND PROD REFS'!$H$7:$H$26,'DATA GENERATOR'!$H603,'CUST AND PROD REFS'!K$7:K$26)</f>
        <v>6175</v>
      </c>
      <c r="L603" s="6">
        <f ca="1">SUMIF('CUST AND PROD REFS'!$H$7:$H$26,'DATA GENERATOR'!$H603,'CUST AND PROD REFS'!L$7:L$26)</f>
        <v>3828.5</v>
      </c>
      <c r="M603" s="7">
        <f t="shared" ca="1" si="102"/>
        <v>3</v>
      </c>
      <c r="N603" s="23">
        <f t="shared" ca="1" si="103"/>
        <v>5681</v>
      </c>
      <c r="O603" s="8">
        <f t="shared" ca="1" si="104"/>
        <v>17043</v>
      </c>
      <c r="P603" s="40" t="str">
        <f t="shared" ca="1" si="105"/>
        <v>SHIP REGION 5</v>
      </c>
    </row>
    <row r="604" spans="1:16" x14ac:dyDescent="0.35">
      <c r="A604" s="9">
        <f t="shared" si="107"/>
        <v>598</v>
      </c>
      <c r="B604" s="6">
        <f t="shared" si="107"/>
        <v>598</v>
      </c>
      <c r="C604" s="7" t="str">
        <f t="shared" ca="1" si="99"/>
        <v>CUSTID 31</v>
      </c>
      <c r="D604" s="7" t="str">
        <f ca="1">CONCATENATE(D$6," ",SUMIF('CUST AND PROD REFS'!$C$7:$C$206,'DATA GENERATOR'!$C604,'CUST AND PROD REFS'!D$7:D$206))</f>
        <v>CUSTTYPE 1</v>
      </c>
      <c r="E604" s="7" t="str">
        <f ca="1">CONCATENATE(E$6," ",SUMIF('CUST AND PROD REFS'!$C$7:$C$206,'DATA GENERATOR'!$C604,'CUST AND PROD REFS'!E$7:E$206))</f>
        <v>CUSTIND 1</v>
      </c>
      <c r="F604" s="7" t="str">
        <f ca="1">CONCATENATE(F$6," ",SUMIF('CUST AND PROD REFS'!$C$7:$C$206,'DATA GENERATOR'!$C604,'CUST AND PROD REFS'!F$7:F$206))</f>
        <v>REGION 4</v>
      </c>
      <c r="G604" s="6" t="str">
        <f t="shared" ca="1" si="100"/>
        <v>SALESMAN 2</v>
      </c>
      <c r="H604" s="6" t="str">
        <f t="shared" ca="1" si="101"/>
        <v>PRODID 6</v>
      </c>
      <c r="I604" s="6" t="str">
        <f ca="1">CONCATENATE(I$6," ",SUMIF('CUST AND PROD REFS'!$H$7:$H$26,'DATA GENERATOR'!$H604,'CUST AND PROD REFS'!I$7:I$26))</f>
        <v>PRODTYPE 1</v>
      </c>
      <c r="J604" s="6" t="str">
        <f ca="1">CONCATENATE(J$6," ",SUMIF('CUST AND PROD REFS'!$H$7:$H$26,'DATA GENERATOR'!$H604,'CUST AND PROD REFS'!J$7:J$26))</f>
        <v>PRODMKT 3</v>
      </c>
      <c r="K604" s="6">
        <f ca="1">SUMIF('CUST AND PROD REFS'!$H$7:$H$26,'DATA GENERATOR'!$H604,'CUST AND PROD REFS'!K$7:K$26)</f>
        <v>13657</v>
      </c>
      <c r="L604" s="6">
        <f ca="1">SUMIF('CUST AND PROD REFS'!$H$7:$H$26,'DATA GENERATOR'!$H604,'CUST AND PROD REFS'!L$7:L$26)</f>
        <v>9150.19</v>
      </c>
      <c r="M604" s="7">
        <f t="shared" ca="1" si="102"/>
        <v>1</v>
      </c>
      <c r="N604" s="23">
        <f t="shared" ca="1" si="103"/>
        <v>12701.009999999998</v>
      </c>
      <c r="O604" s="8">
        <f t="shared" ca="1" si="104"/>
        <v>12701.009999999998</v>
      </c>
      <c r="P604" s="40" t="str">
        <f t="shared" ca="1" si="105"/>
        <v>SHIP REGION 7</v>
      </c>
    </row>
    <row r="605" spans="1:16" x14ac:dyDescent="0.35">
      <c r="A605" s="9">
        <f t="shared" si="107"/>
        <v>599</v>
      </c>
      <c r="B605" s="6">
        <f t="shared" si="107"/>
        <v>599</v>
      </c>
      <c r="C605" s="7" t="str">
        <f t="shared" ca="1" si="99"/>
        <v>CUSTID 99</v>
      </c>
      <c r="D605" s="7" t="str">
        <f ca="1">CONCATENATE(D$6," ",SUMIF('CUST AND PROD REFS'!$C$7:$C$206,'DATA GENERATOR'!$C605,'CUST AND PROD REFS'!D$7:D$206))</f>
        <v>CUSTTYPE 1</v>
      </c>
      <c r="E605" s="7" t="str">
        <f ca="1">CONCATENATE(E$6," ",SUMIF('CUST AND PROD REFS'!$C$7:$C$206,'DATA GENERATOR'!$C605,'CUST AND PROD REFS'!E$7:E$206))</f>
        <v>CUSTIND 4</v>
      </c>
      <c r="F605" s="7" t="str">
        <f ca="1">CONCATENATE(F$6," ",SUMIF('CUST AND PROD REFS'!$C$7:$C$206,'DATA GENERATOR'!$C605,'CUST AND PROD REFS'!F$7:F$206))</f>
        <v>REGION 5</v>
      </c>
      <c r="G605" s="6" t="str">
        <f t="shared" ca="1" si="100"/>
        <v>SALESMAN 2</v>
      </c>
      <c r="H605" s="6" t="str">
        <f t="shared" ca="1" si="101"/>
        <v>PRODID 19</v>
      </c>
      <c r="I605" s="6" t="str">
        <f ca="1">CONCATENATE(I$6," ",SUMIF('CUST AND PROD REFS'!$H$7:$H$26,'DATA GENERATOR'!$H605,'CUST AND PROD REFS'!I$7:I$26))</f>
        <v>PRODTYPE 2</v>
      </c>
      <c r="J605" s="6" t="str">
        <f ca="1">CONCATENATE(J$6," ",SUMIF('CUST AND PROD REFS'!$H$7:$H$26,'DATA GENERATOR'!$H605,'CUST AND PROD REFS'!J$7:J$26))</f>
        <v>PRODMKT 4</v>
      </c>
      <c r="K605" s="6">
        <f ca="1">SUMIF('CUST AND PROD REFS'!$H$7:$H$26,'DATA GENERATOR'!$H605,'CUST AND PROD REFS'!K$7:K$26)</f>
        <v>4862</v>
      </c>
      <c r="L605" s="6">
        <f ca="1">SUMIF('CUST AND PROD REFS'!$H$7:$H$26,'DATA GENERATOR'!$H605,'CUST AND PROD REFS'!L$7:L$26)</f>
        <v>3306.16</v>
      </c>
      <c r="M605" s="7">
        <f t="shared" ca="1" si="102"/>
        <v>4</v>
      </c>
      <c r="N605" s="23">
        <f t="shared" ca="1" si="103"/>
        <v>4813.38</v>
      </c>
      <c r="O605" s="8">
        <f t="shared" ca="1" si="104"/>
        <v>19253.52</v>
      </c>
      <c r="P605" s="40" t="str">
        <f t="shared" ca="1" si="105"/>
        <v>SHIP REGION 7</v>
      </c>
    </row>
    <row r="606" spans="1:16" x14ac:dyDescent="0.35">
      <c r="A606" s="9">
        <f t="shared" si="107"/>
        <v>600</v>
      </c>
      <c r="B606" s="6">
        <f t="shared" si="107"/>
        <v>600</v>
      </c>
      <c r="C606" s="7" t="str">
        <f t="shared" ca="1" si="99"/>
        <v>CUSTID 152</v>
      </c>
      <c r="D606" s="7" t="str">
        <f ca="1">CONCATENATE(D$6," ",SUMIF('CUST AND PROD REFS'!$C$7:$C$206,'DATA GENERATOR'!$C606,'CUST AND PROD REFS'!D$7:D$206))</f>
        <v>CUSTTYPE 1</v>
      </c>
      <c r="E606" s="7" t="str">
        <f ca="1">CONCATENATE(E$6," ",SUMIF('CUST AND PROD REFS'!$C$7:$C$206,'DATA GENERATOR'!$C606,'CUST AND PROD REFS'!E$7:E$206))</f>
        <v>CUSTIND 1</v>
      </c>
      <c r="F606" s="7" t="str">
        <f ca="1">CONCATENATE(F$6," ",SUMIF('CUST AND PROD REFS'!$C$7:$C$206,'DATA GENERATOR'!$C606,'CUST AND PROD REFS'!F$7:F$206))</f>
        <v>REGION 5</v>
      </c>
      <c r="G606" s="6" t="str">
        <f t="shared" ca="1" si="100"/>
        <v>SALESMAN 3</v>
      </c>
      <c r="H606" s="6" t="str">
        <f t="shared" ca="1" si="101"/>
        <v>PRODID 14</v>
      </c>
      <c r="I606" s="6" t="str">
        <f ca="1">CONCATENATE(I$6," ",SUMIF('CUST AND PROD REFS'!$H$7:$H$26,'DATA GENERATOR'!$H606,'CUST AND PROD REFS'!I$7:I$26))</f>
        <v>PRODTYPE 2</v>
      </c>
      <c r="J606" s="6" t="str">
        <f ca="1">CONCATENATE(J$6," ",SUMIF('CUST AND PROD REFS'!$H$7:$H$26,'DATA GENERATOR'!$H606,'CUST AND PROD REFS'!J$7:J$26))</f>
        <v>PRODMKT 7</v>
      </c>
      <c r="K606" s="6">
        <f ca="1">SUMIF('CUST AND PROD REFS'!$H$7:$H$26,'DATA GENERATOR'!$H606,'CUST AND PROD REFS'!K$7:K$26)</f>
        <v>20943</v>
      </c>
      <c r="L606" s="6">
        <f ca="1">SUMIF('CUST AND PROD REFS'!$H$7:$H$26,'DATA GENERATOR'!$H606,'CUST AND PROD REFS'!L$7:L$26)</f>
        <v>12984.66</v>
      </c>
      <c r="M606" s="7">
        <f t="shared" ca="1" si="102"/>
        <v>4</v>
      </c>
      <c r="N606" s="23">
        <f t="shared" ca="1" si="103"/>
        <v>18639.27</v>
      </c>
      <c r="O606" s="8">
        <f t="shared" ca="1" si="104"/>
        <v>74557.08</v>
      </c>
      <c r="P606" s="40" t="str">
        <f t="shared" ca="1" si="105"/>
        <v>SHIP REGION 2</v>
      </c>
    </row>
    <row r="607" spans="1:16" x14ac:dyDescent="0.35">
      <c r="A607" s="9">
        <f t="shared" si="107"/>
        <v>601</v>
      </c>
      <c r="B607" s="6">
        <f t="shared" si="107"/>
        <v>601</v>
      </c>
      <c r="C607" s="7" t="str">
        <f t="shared" ca="1" si="99"/>
        <v>CUSTID 177</v>
      </c>
      <c r="D607" s="7" t="str">
        <f ca="1">CONCATENATE(D$6," ",SUMIF('CUST AND PROD REFS'!$C$7:$C$206,'DATA GENERATOR'!$C607,'CUST AND PROD REFS'!D$7:D$206))</f>
        <v>CUSTTYPE 5</v>
      </c>
      <c r="E607" s="7" t="str">
        <f ca="1">CONCATENATE(E$6," ",SUMIF('CUST AND PROD REFS'!$C$7:$C$206,'DATA GENERATOR'!$C607,'CUST AND PROD REFS'!E$7:E$206))</f>
        <v>CUSTIND 1</v>
      </c>
      <c r="F607" s="7" t="str">
        <f ca="1">CONCATENATE(F$6," ",SUMIF('CUST AND PROD REFS'!$C$7:$C$206,'DATA GENERATOR'!$C607,'CUST AND PROD REFS'!F$7:F$206))</f>
        <v>REGION 3</v>
      </c>
      <c r="G607" s="6" t="str">
        <f t="shared" ca="1" si="100"/>
        <v>SALESMAN 1</v>
      </c>
      <c r="H607" s="6" t="str">
        <f t="shared" ca="1" si="101"/>
        <v>PRODID 12</v>
      </c>
      <c r="I607" s="6" t="str">
        <f ca="1">CONCATENATE(I$6," ",SUMIF('CUST AND PROD REFS'!$H$7:$H$26,'DATA GENERATOR'!$H607,'CUST AND PROD REFS'!I$7:I$26))</f>
        <v>PRODTYPE 3</v>
      </c>
      <c r="J607" s="6" t="str">
        <f ca="1">CONCATENATE(J$6," ",SUMIF('CUST AND PROD REFS'!$H$7:$H$26,'DATA GENERATOR'!$H607,'CUST AND PROD REFS'!J$7:J$26))</f>
        <v>PRODMKT 2</v>
      </c>
      <c r="K607" s="6">
        <f ca="1">SUMIF('CUST AND PROD REFS'!$H$7:$H$26,'DATA GENERATOR'!$H607,'CUST AND PROD REFS'!K$7:K$26)</f>
        <v>17347</v>
      </c>
      <c r="L607" s="6">
        <f ca="1">SUMIF('CUST AND PROD REFS'!$H$7:$H$26,'DATA GENERATOR'!$H607,'CUST AND PROD REFS'!L$7:L$26)</f>
        <v>10928.61</v>
      </c>
      <c r="M607" s="7">
        <f t="shared" ca="1" si="102"/>
        <v>9</v>
      </c>
      <c r="N607" s="23">
        <f t="shared" ca="1" si="103"/>
        <v>15091.89</v>
      </c>
      <c r="O607" s="8">
        <f t="shared" ca="1" si="104"/>
        <v>135827.01</v>
      </c>
      <c r="P607" s="40" t="str">
        <f t="shared" ca="1" si="105"/>
        <v>SHIP REGION 8</v>
      </c>
    </row>
    <row r="608" spans="1:16" x14ac:dyDescent="0.35">
      <c r="A608" s="9">
        <f t="shared" si="107"/>
        <v>602</v>
      </c>
      <c r="B608" s="6">
        <f t="shared" si="107"/>
        <v>602</v>
      </c>
      <c r="C608" s="7" t="str">
        <f t="shared" ca="1" si="99"/>
        <v>CUSTID 18</v>
      </c>
      <c r="D608" s="7" t="str">
        <f ca="1">CONCATENATE(D$6," ",SUMIF('CUST AND PROD REFS'!$C$7:$C$206,'DATA GENERATOR'!$C608,'CUST AND PROD REFS'!D$7:D$206))</f>
        <v>CUSTTYPE 4</v>
      </c>
      <c r="E608" s="7" t="str">
        <f ca="1">CONCATENATE(E$6," ",SUMIF('CUST AND PROD REFS'!$C$7:$C$206,'DATA GENERATOR'!$C608,'CUST AND PROD REFS'!E$7:E$206))</f>
        <v>CUSTIND 4</v>
      </c>
      <c r="F608" s="7" t="str">
        <f ca="1">CONCATENATE(F$6," ",SUMIF('CUST AND PROD REFS'!$C$7:$C$206,'DATA GENERATOR'!$C608,'CUST AND PROD REFS'!F$7:F$206))</f>
        <v>REGION 4</v>
      </c>
      <c r="G608" s="6" t="str">
        <f t="shared" ca="1" si="100"/>
        <v>SALESMAN 4</v>
      </c>
      <c r="H608" s="6" t="str">
        <f t="shared" ca="1" si="101"/>
        <v>PRODID 8</v>
      </c>
      <c r="I608" s="6" t="str">
        <f ca="1">CONCATENATE(I$6," ",SUMIF('CUST AND PROD REFS'!$H$7:$H$26,'DATA GENERATOR'!$H608,'CUST AND PROD REFS'!I$7:I$26))</f>
        <v>PRODTYPE 1</v>
      </c>
      <c r="J608" s="6" t="str">
        <f ca="1">CONCATENATE(J$6," ",SUMIF('CUST AND PROD REFS'!$H$7:$H$26,'DATA GENERATOR'!$H608,'CUST AND PROD REFS'!J$7:J$26))</f>
        <v>PRODMKT 7</v>
      </c>
      <c r="K608" s="6">
        <f ca="1">SUMIF('CUST AND PROD REFS'!$H$7:$H$26,'DATA GENERATOR'!$H608,'CUST AND PROD REFS'!K$7:K$26)</f>
        <v>9424</v>
      </c>
      <c r="L608" s="6">
        <f ca="1">SUMIF('CUST AND PROD REFS'!$H$7:$H$26,'DATA GENERATOR'!$H608,'CUST AND PROD REFS'!L$7:L$26)</f>
        <v>6031.36</v>
      </c>
      <c r="M608" s="7">
        <f t="shared" ca="1" si="102"/>
        <v>1</v>
      </c>
      <c r="N608" s="23">
        <f t="shared" ca="1" si="103"/>
        <v>9235.52</v>
      </c>
      <c r="O608" s="8">
        <f t="shared" ca="1" si="104"/>
        <v>9235.52</v>
      </c>
      <c r="P608" s="40" t="str">
        <f t="shared" ca="1" si="105"/>
        <v>SHIP REGION 8</v>
      </c>
    </row>
    <row r="609" spans="1:16" x14ac:dyDescent="0.35">
      <c r="A609" s="9">
        <f t="shared" si="107"/>
        <v>603</v>
      </c>
      <c r="B609" s="6">
        <f t="shared" si="107"/>
        <v>603</v>
      </c>
      <c r="C609" s="7" t="str">
        <f t="shared" ca="1" si="99"/>
        <v>CUSTID 111</v>
      </c>
      <c r="D609" s="7" t="str">
        <f ca="1">CONCATENATE(D$6," ",SUMIF('CUST AND PROD REFS'!$C$7:$C$206,'DATA GENERATOR'!$C609,'CUST AND PROD REFS'!D$7:D$206))</f>
        <v>CUSTTYPE 3</v>
      </c>
      <c r="E609" s="7" t="str">
        <f ca="1">CONCATENATE(E$6," ",SUMIF('CUST AND PROD REFS'!$C$7:$C$206,'DATA GENERATOR'!$C609,'CUST AND PROD REFS'!E$7:E$206))</f>
        <v>CUSTIND 5</v>
      </c>
      <c r="F609" s="7" t="str">
        <f ca="1">CONCATENATE(F$6," ",SUMIF('CUST AND PROD REFS'!$C$7:$C$206,'DATA GENERATOR'!$C609,'CUST AND PROD REFS'!F$7:F$206))</f>
        <v>REGION 5</v>
      </c>
      <c r="G609" s="6" t="str">
        <f t="shared" ca="1" si="100"/>
        <v>SALESMAN 1</v>
      </c>
      <c r="H609" s="6" t="str">
        <f t="shared" ca="1" si="101"/>
        <v>PRODID 3</v>
      </c>
      <c r="I609" s="6" t="str">
        <f ca="1">CONCATENATE(I$6," ",SUMIF('CUST AND PROD REFS'!$H$7:$H$26,'DATA GENERATOR'!$H609,'CUST AND PROD REFS'!I$7:I$26))</f>
        <v>PRODTYPE 3</v>
      </c>
      <c r="J609" s="6" t="str">
        <f ca="1">CONCATENATE(J$6," ",SUMIF('CUST AND PROD REFS'!$H$7:$H$26,'DATA GENERATOR'!$H609,'CUST AND PROD REFS'!J$7:J$26))</f>
        <v>PRODMKT 6</v>
      </c>
      <c r="K609" s="6">
        <f ca="1">SUMIF('CUST AND PROD REFS'!$H$7:$H$26,'DATA GENERATOR'!$H609,'CUST AND PROD REFS'!K$7:K$26)</f>
        <v>18632</v>
      </c>
      <c r="L609" s="6">
        <f ca="1">SUMIF('CUST AND PROD REFS'!$H$7:$H$26,'DATA GENERATOR'!$H609,'CUST AND PROD REFS'!L$7:L$26)</f>
        <v>12110.8</v>
      </c>
      <c r="M609" s="7">
        <f t="shared" ca="1" si="102"/>
        <v>5</v>
      </c>
      <c r="N609" s="23">
        <f t="shared" ca="1" si="103"/>
        <v>16955.12</v>
      </c>
      <c r="O609" s="8">
        <f t="shared" ca="1" si="104"/>
        <v>84775.599999999991</v>
      </c>
      <c r="P609" s="40" t="str">
        <f t="shared" ca="1" si="105"/>
        <v>SHIP REGION 4</v>
      </c>
    </row>
    <row r="610" spans="1:16" x14ac:dyDescent="0.35">
      <c r="A610" s="9">
        <f t="shared" si="107"/>
        <v>604</v>
      </c>
      <c r="B610" s="6">
        <f t="shared" si="107"/>
        <v>604</v>
      </c>
      <c r="C610" s="7" t="str">
        <f t="shared" ca="1" si="99"/>
        <v>CUSTID 2</v>
      </c>
      <c r="D610" s="7" t="str">
        <f ca="1">CONCATENATE(D$6," ",SUMIF('CUST AND PROD REFS'!$C$7:$C$206,'DATA GENERATOR'!$C610,'CUST AND PROD REFS'!D$7:D$206))</f>
        <v>CUSTTYPE 1</v>
      </c>
      <c r="E610" s="7" t="str">
        <f ca="1">CONCATENATE(E$6," ",SUMIF('CUST AND PROD REFS'!$C$7:$C$206,'DATA GENERATOR'!$C610,'CUST AND PROD REFS'!E$7:E$206))</f>
        <v>CUSTIND 3</v>
      </c>
      <c r="F610" s="7" t="str">
        <f ca="1">CONCATENATE(F$6," ",SUMIF('CUST AND PROD REFS'!$C$7:$C$206,'DATA GENERATOR'!$C610,'CUST AND PROD REFS'!F$7:F$206))</f>
        <v>REGION 5</v>
      </c>
      <c r="G610" s="6" t="str">
        <f t="shared" ca="1" si="100"/>
        <v>SALESMAN 3</v>
      </c>
      <c r="H610" s="6" t="str">
        <f t="shared" ca="1" si="101"/>
        <v>PRODID 7</v>
      </c>
      <c r="I610" s="6" t="str">
        <f ca="1">CONCATENATE(I$6," ",SUMIF('CUST AND PROD REFS'!$H$7:$H$26,'DATA GENERATOR'!$H610,'CUST AND PROD REFS'!I$7:I$26))</f>
        <v>PRODTYPE 4</v>
      </c>
      <c r="J610" s="6" t="str">
        <f ca="1">CONCATENATE(J$6," ",SUMIF('CUST AND PROD REFS'!$H$7:$H$26,'DATA GENERATOR'!$H610,'CUST AND PROD REFS'!J$7:J$26))</f>
        <v>PRODMKT 2</v>
      </c>
      <c r="K610" s="6">
        <f ca="1">SUMIF('CUST AND PROD REFS'!$H$7:$H$26,'DATA GENERATOR'!$H610,'CUST AND PROD REFS'!K$7:K$26)</f>
        <v>19973</v>
      </c>
      <c r="L610" s="6">
        <f ca="1">SUMIF('CUST AND PROD REFS'!$H$7:$H$26,'DATA GENERATOR'!$H610,'CUST AND PROD REFS'!L$7:L$26)</f>
        <v>10985.15</v>
      </c>
      <c r="M610" s="7">
        <f t="shared" ca="1" si="102"/>
        <v>7</v>
      </c>
      <c r="N610" s="23">
        <f t="shared" ca="1" si="103"/>
        <v>18774.62</v>
      </c>
      <c r="O610" s="8">
        <f t="shared" ca="1" si="104"/>
        <v>131422.34</v>
      </c>
      <c r="P610" s="40" t="str">
        <f t="shared" ca="1" si="105"/>
        <v>SHIP REGION 3</v>
      </c>
    </row>
    <row r="611" spans="1:16" x14ac:dyDescent="0.35">
      <c r="A611" s="9">
        <f t="shared" si="107"/>
        <v>605</v>
      </c>
      <c r="B611" s="6">
        <f t="shared" si="107"/>
        <v>605</v>
      </c>
      <c r="C611" s="7" t="str">
        <f t="shared" ca="1" si="99"/>
        <v>CUSTID 64</v>
      </c>
      <c r="D611" s="7" t="str">
        <f ca="1">CONCATENATE(D$6," ",SUMIF('CUST AND PROD REFS'!$C$7:$C$206,'DATA GENERATOR'!$C611,'CUST AND PROD REFS'!D$7:D$206))</f>
        <v>CUSTTYPE 1</v>
      </c>
      <c r="E611" s="7" t="str">
        <f ca="1">CONCATENATE(E$6," ",SUMIF('CUST AND PROD REFS'!$C$7:$C$206,'DATA GENERATOR'!$C611,'CUST AND PROD REFS'!E$7:E$206))</f>
        <v>CUSTIND 3</v>
      </c>
      <c r="F611" s="7" t="str">
        <f ca="1">CONCATENATE(F$6," ",SUMIF('CUST AND PROD REFS'!$C$7:$C$206,'DATA GENERATOR'!$C611,'CUST AND PROD REFS'!F$7:F$206))</f>
        <v>REGION 4</v>
      </c>
      <c r="G611" s="6" t="str">
        <f t="shared" ca="1" si="100"/>
        <v>SALESMAN 3</v>
      </c>
      <c r="H611" s="6" t="str">
        <f t="shared" ca="1" si="101"/>
        <v>PRODID 6</v>
      </c>
      <c r="I611" s="6" t="str">
        <f ca="1">CONCATENATE(I$6," ",SUMIF('CUST AND PROD REFS'!$H$7:$H$26,'DATA GENERATOR'!$H611,'CUST AND PROD REFS'!I$7:I$26))</f>
        <v>PRODTYPE 1</v>
      </c>
      <c r="J611" s="6" t="str">
        <f ca="1">CONCATENATE(J$6," ",SUMIF('CUST AND PROD REFS'!$H$7:$H$26,'DATA GENERATOR'!$H611,'CUST AND PROD REFS'!J$7:J$26))</f>
        <v>PRODMKT 3</v>
      </c>
      <c r="K611" s="6">
        <f ca="1">SUMIF('CUST AND PROD REFS'!$H$7:$H$26,'DATA GENERATOR'!$H611,'CUST AND PROD REFS'!K$7:K$26)</f>
        <v>13657</v>
      </c>
      <c r="L611" s="6">
        <f ca="1">SUMIF('CUST AND PROD REFS'!$H$7:$H$26,'DATA GENERATOR'!$H611,'CUST AND PROD REFS'!L$7:L$26)</f>
        <v>9150.19</v>
      </c>
      <c r="M611" s="7">
        <f t="shared" ca="1" si="102"/>
        <v>4</v>
      </c>
      <c r="N611" s="23">
        <f t="shared" ca="1" si="103"/>
        <v>12701.009999999998</v>
      </c>
      <c r="O611" s="8">
        <f t="shared" ca="1" si="104"/>
        <v>50804.039999999994</v>
      </c>
      <c r="P611" s="40" t="str">
        <f t="shared" ca="1" si="105"/>
        <v>SHIP REGION 5</v>
      </c>
    </row>
    <row r="612" spans="1:16" x14ac:dyDescent="0.35">
      <c r="A612" s="9">
        <f t="shared" si="107"/>
        <v>606</v>
      </c>
      <c r="B612" s="6">
        <f t="shared" si="107"/>
        <v>606</v>
      </c>
      <c r="C612" s="7" t="str">
        <f t="shared" ca="1" si="99"/>
        <v>CUSTID 169</v>
      </c>
      <c r="D612" s="7" t="str">
        <f ca="1">CONCATENATE(D$6," ",SUMIF('CUST AND PROD REFS'!$C$7:$C$206,'DATA GENERATOR'!$C612,'CUST AND PROD REFS'!D$7:D$206))</f>
        <v>CUSTTYPE 5</v>
      </c>
      <c r="E612" s="7" t="str">
        <f ca="1">CONCATENATE(E$6," ",SUMIF('CUST AND PROD REFS'!$C$7:$C$206,'DATA GENERATOR'!$C612,'CUST AND PROD REFS'!E$7:E$206))</f>
        <v>CUSTIND 1</v>
      </c>
      <c r="F612" s="7" t="str">
        <f ca="1">CONCATENATE(F$6," ",SUMIF('CUST AND PROD REFS'!$C$7:$C$206,'DATA GENERATOR'!$C612,'CUST AND PROD REFS'!F$7:F$206))</f>
        <v>REGION 6</v>
      </c>
      <c r="G612" s="6" t="str">
        <f t="shared" ca="1" si="100"/>
        <v>SALESMAN 1</v>
      </c>
      <c r="H612" s="6" t="str">
        <f t="shared" ca="1" si="101"/>
        <v>PRODID 20</v>
      </c>
      <c r="I612" s="6" t="str">
        <f ca="1">CONCATENATE(I$6," ",SUMIF('CUST AND PROD REFS'!$H$7:$H$26,'DATA GENERATOR'!$H612,'CUST AND PROD REFS'!I$7:I$26))</f>
        <v>PRODTYPE 4</v>
      </c>
      <c r="J612" s="6" t="str">
        <f ca="1">CONCATENATE(J$6," ",SUMIF('CUST AND PROD REFS'!$H$7:$H$26,'DATA GENERATOR'!$H612,'CUST AND PROD REFS'!J$7:J$26))</f>
        <v>PRODMKT 1</v>
      </c>
      <c r="K612" s="6">
        <f ca="1">SUMIF('CUST AND PROD REFS'!$H$7:$H$26,'DATA GENERATOR'!$H612,'CUST AND PROD REFS'!K$7:K$26)</f>
        <v>2665</v>
      </c>
      <c r="L612" s="6">
        <f ca="1">SUMIF('CUST AND PROD REFS'!$H$7:$H$26,'DATA GENERATOR'!$H612,'CUST AND PROD REFS'!L$7:L$26)</f>
        <v>1732.25</v>
      </c>
      <c r="M612" s="7">
        <f t="shared" ca="1" si="102"/>
        <v>6</v>
      </c>
      <c r="N612" s="23">
        <f t="shared" ca="1" si="103"/>
        <v>2425.15</v>
      </c>
      <c r="O612" s="8">
        <f t="shared" ca="1" si="104"/>
        <v>14550.900000000001</v>
      </c>
      <c r="P612" s="40" t="str">
        <f t="shared" ca="1" si="105"/>
        <v>SHIP REGION 1</v>
      </c>
    </row>
    <row r="613" spans="1:16" x14ac:dyDescent="0.35">
      <c r="A613" s="9">
        <f t="shared" si="107"/>
        <v>607</v>
      </c>
      <c r="B613" s="6">
        <f t="shared" si="107"/>
        <v>607</v>
      </c>
      <c r="C613" s="7" t="str">
        <f t="shared" ca="1" si="99"/>
        <v>CUSTID 118</v>
      </c>
      <c r="D613" s="7" t="str">
        <f ca="1">CONCATENATE(D$6," ",SUMIF('CUST AND PROD REFS'!$C$7:$C$206,'DATA GENERATOR'!$C613,'CUST AND PROD REFS'!D$7:D$206))</f>
        <v>CUSTTYPE 4</v>
      </c>
      <c r="E613" s="7" t="str">
        <f ca="1">CONCATENATE(E$6," ",SUMIF('CUST AND PROD REFS'!$C$7:$C$206,'DATA GENERATOR'!$C613,'CUST AND PROD REFS'!E$7:E$206))</f>
        <v>CUSTIND 2</v>
      </c>
      <c r="F613" s="7" t="str">
        <f ca="1">CONCATENATE(F$6," ",SUMIF('CUST AND PROD REFS'!$C$7:$C$206,'DATA GENERATOR'!$C613,'CUST AND PROD REFS'!F$7:F$206))</f>
        <v>REGION 6</v>
      </c>
      <c r="G613" s="6" t="str">
        <f t="shared" ca="1" si="100"/>
        <v>SALESMAN 3</v>
      </c>
      <c r="H613" s="6" t="str">
        <f t="shared" ca="1" si="101"/>
        <v>PRODID 1</v>
      </c>
      <c r="I613" s="6" t="str">
        <f ca="1">CONCATENATE(I$6," ",SUMIF('CUST AND PROD REFS'!$H$7:$H$26,'DATA GENERATOR'!$H613,'CUST AND PROD REFS'!I$7:I$26))</f>
        <v>PRODTYPE 2</v>
      </c>
      <c r="J613" s="6" t="str">
        <f ca="1">CONCATENATE(J$6," ",SUMIF('CUST AND PROD REFS'!$H$7:$H$26,'DATA GENERATOR'!$H613,'CUST AND PROD REFS'!J$7:J$26))</f>
        <v>PRODMKT 7</v>
      </c>
      <c r="K613" s="6">
        <f ca="1">SUMIF('CUST AND PROD REFS'!$H$7:$H$26,'DATA GENERATOR'!$H613,'CUST AND PROD REFS'!K$7:K$26)</f>
        <v>1355</v>
      </c>
      <c r="L613" s="6">
        <f ca="1">SUMIF('CUST AND PROD REFS'!$H$7:$H$26,'DATA GENERATOR'!$H613,'CUST AND PROD REFS'!L$7:L$26)</f>
        <v>840.1</v>
      </c>
      <c r="M613" s="7">
        <f t="shared" ca="1" si="102"/>
        <v>8</v>
      </c>
      <c r="N613" s="23">
        <f t="shared" ca="1" si="103"/>
        <v>1287.25</v>
      </c>
      <c r="O613" s="8">
        <f t="shared" ca="1" si="104"/>
        <v>10298</v>
      </c>
      <c r="P613" s="40" t="str">
        <f t="shared" ca="1" si="105"/>
        <v>SHIP REGION 7</v>
      </c>
    </row>
    <row r="614" spans="1:16" x14ac:dyDescent="0.35">
      <c r="A614" s="9">
        <f t="shared" si="107"/>
        <v>608</v>
      </c>
      <c r="B614" s="6">
        <f t="shared" si="107"/>
        <v>608</v>
      </c>
      <c r="C614" s="7" t="str">
        <f t="shared" ca="1" si="99"/>
        <v>CUSTID 167</v>
      </c>
      <c r="D614" s="7" t="str">
        <f ca="1">CONCATENATE(D$6," ",SUMIF('CUST AND PROD REFS'!$C$7:$C$206,'DATA GENERATOR'!$C614,'CUST AND PROD REFS'!D$7:D$206))</f>
        <v>CUSTTYPE 2</v>
      </c>
      <c r="E614" s="7" t="str">
        <f ca="1">CONCATENATE(E$6," ",SUMIF('CUST AND PROD REFS'!$C$7:$C$206,'DATA GENERATOR'!$C614,'CUST AND PROD REFS'!E$7:E$206))</f>
        <v>CUSTIND 4</v>
      </c>
      <c r="F614" s="7" t="str">
        <f ca="1">CONCATENATE(F$6," ",SUMIF('CUST AND PROD REFS'!$C$7:$C$206,'DATA GENERATOR'!$C614,'CUST AND PROD REFS'!F$7:F$206))</f>
        <v>REGION 5</v>
      </c>
      <c r="G614" s="6" t="str">
        <f t="shared" ca="1" si="100"/>
        <v>SALESMAN 3</v>
      </c>
      <c r="H614" s="6" t="str">
        <f t="shared" ca="1" si="101"/>
        <v>PRODID 4</v>
      </c>
      <c r="I614" s="6" t="str">
        <f ca="1">CONCATENATE(I$6," ",SUMIF('CUST AND PROD REFS'!$H$7:$H$26,'DATA GENERATOR'!$H614,'CUST AND PROD REFS'!I$7:I$26))</f>
        <v>PRODTYPE 2</v>
      </c>
      <c r="J614" s="6" t="str">
        <f ca="1">CONCATENATE(J$6," ",SUMIF('CUST AND PROD REFS'!$H$7:$H$26,'DATA GENERATOR'!$H614,'CUST AND PROD REFS'!J$7:J$26))</f>
        <v>PRODMKT 4</v>
      </c>
      <c r="K614" s="6">
        <f ca="1">SUMIF('CUST AND PROD REFS'!$H$7:$H$26,'DATA GENERATOR'!$H614,'CUST AND PROD REFS'!K$7:K$26)</f>
        <v>6175</v>
      </c>
      <c r="L614" s="6">
        <f ca="1">SUMIF('CUST AND PROD REFS'!$H$7:$H$26,'DATA GENERATOR'!$H614,'CUST AND PROD REFS'!L$7:L$26)</f>
        <v>3828.5</v>
      </c>
      <c r="M614" s="7">
        <f t="shared" ca="1" si="102"/>
        <v>3</v>
      </c>
      <c r="N614" s="23">
        <f t="shared" ca="1" si="103"/>
        <v>5928</v>
      </c>
      <c r="O614" s="8">
        <f t="shared" ca="1" si="104"/>
        <v>17784</v>
      </c>
      <c r="P614" s="40" t="str">
        <f t="shared" ca="1" si="105"/>
        <v>SHIP REGION 4</v>
      </c>
    </row>
    <row r="615" spans="1:16" x14ac:dyDescent="0.35">
      <c r="A615" s="9">
        <f t="shared" si="107"/>
        <v>609</v>
      </c>
      <c r="B615" s="6">
        <f t="shared" si="107"/>
        <v>609</v>
      </c>
      <c r="C615" s="7" t="str">
        <f t="shared" ca="1" si="99"/>
        <v>CUSTID 182</v>
      </c>
      <c r="D615" s="7" t="str">
        <f ca="1">CONCATENATE(D$6," ",SUMIF('CUST AND PROD REFS'!$C$7:$C$206,'DATA GENERATOR'!$C615,'CUST AND PROD REFS'!D$7:D$206))</f>
        <v>CUSTTYPE 3</v>
      </c>
      <c r="E615" s="7" t="str">
        <f ca="1">CONCATENATE(E$6," ",SUMIF('CUST AND PROD REFS'!$C$7:$C$206,'DATA GENERATOR'!$C615,'CUST AND PROD REFS'!E$7:E$206))</f>
        <v>CUSTIND 3</v>
      </c>
      <c r="F615" s="7" t="str">
        <f ca="1">CONCATENATE(F$6," ",SUMIF('CUST AND PROD REFS'!$C$7:$C$206,'DATA GENERATOR'!$C615,'CUST AND PROD REFS'!F$7:F$206))</f>
        <v>REGION 2</v>
      </c>
      <c r="G615" s="6" t="str">
        <f t="shared" ca="1" si="100"/>
        <v>SALESMAN 3</v>
      </c>
      <c r="H615" s="6" t="str">
        <f t="shared" ca="1" si="101"/>
        <v>PRODID 1</v>
      </c>
      <c r="I615" s="6" t="str">
        <f ca="1">CONCATENATE(I$6," ",SUMIF('CUST AND PROD REFS'!$H$7:$H$26,'DATA GENERATOR'!$H615,'CUST AND PROD REFS'!I$7:I$26))</f>
        <v>PRODTYPE 2</v>
      </c>
      <c r="J615" s="6" t="str">
        <f ca="1">CONCATENATE(J$6," ",SUMIF('CUST AND PROD REFS'!$H$7:$H$26,'DATA GENERATOR'!$H615,'CUST AND PROD REFS'!J$7:J$26))</f>
        <v>PRODMKT 7</v>
      </c>
      <c r="K615" s="6">
        <f ca="1">SUMIF('CUST AND PROD REFS'!$H$7:$H$26,'DATA GENERATOR'!$H615,'CUST AND PROD REFS'!K$7:K$26)</f>
        <v>1355</v>
      </c>
      <c r="L615" s="6">
        <f ca="1">SUMIF('CUST AND PROD REFS'!$H$7:$H$26,'DATA GENERATOR'!$H615,'CUST AND PROD REFS'!L$7:L$26)</f>
        <v>840.1</v>
      </c>
      <c r="M615" s="7">
        <f t="shared" ca="1" si="102"/>
        <v>3</v>
      </c>
      <c r="N615" s="23">
        <f t="shared" ca="1" si="103"/>
        <v>1260.1499999999999</v>
      </c>
      <c r="O615" s="8">
        <f t="shared" ca="1" si="104"/>
        <v>3780.45</v>
      </c>
      <c r="P615" s="40" t="str">
        <f t="shared" ca="1" si="105"/>
        <v>SHIP REGION 1</v>
      </c>
    </row>
    <row r="616" spans="1:16" x14ac:dyDescent="0.35">
      <c r="A616" s="9">
        <f t="shared" si="107"/>
        <v>610</v>
      </c>
      <c r="B616" s="6">
        <f t="shared" si="107"/>
        <v>610</v>
      </c>
      <c r="C616" s="7" t="str">
        <f t="shared" ca="1" si="99"/>
        <v>CUSTID 90</v>
      </c>
      <c r="D616" s="7" t="str">
        <f ca="1">CONCATENATE(D$6," ",SUMIF('CUST AND PROD REFS'!$C$7:$C$206,'DATA GENERATOR'!$C616,'CUST AND PROD REFS'!D$7:D$206))</f>
        <v>CUSTTYPE 5</v>
      </c>
      <c r="E616" s="7" t="str">
        <f ca="1">CONCATENATE(E$6," ",SUMIF('CUST AND PROD REFS'!$C$7:$C$206,'DATA GENERATOR'!$C616,'CUST AND PROD REFS'!E$7:E$206))</f>
        <v>CUSTIND 2</v>
      </c>
      <c r="F616" s="7" t="str">
        <f ca="1">CONCATENATE(F$6," ",SUMIF('CUST AND PROD REFS'!$C$7:$C$206,'DATA GENERATOR'!$C616,'CUST AND PROD REFS'!F$7:F$206))</f>
        <v>REGION 5</v>
      </c>
      <c r="G616" s="6" t="str">
        <f t="shared" ca="1" si="100"/>
        <v>SALESMAN 2</v>
      </c>
      <c r="H616" s="6" t="str">
        <f t="shared" ca="1" si="101"/>
        <v>PRODID 8</v>
      </c>
      <c r="I616" s="6" t="str">
        <f ca="1">CONCATENATE(I$6," ",SUMIF('CUST AND PROD REFS'!$H$7:$H$26,'DATA GENERATOR'!$H616,'CUST AND PROD REFS'!I$7:I$26))</f>
        <v>PRODTYPE 1</v>
      </c>
      <c r="J616" s="6" t="str">
        <f ca="1">CONCATENATE(J$6," ",SUMIF('CUST AND PROD REFS'!$H$7:$H$26,'DATA GENERATOR'!$H616,'CUST AND PROD REFS'!J$7:J$26))</f>
        <v>PRODMKT 7</v>
      </c>
      <c r="K616" s="6">
        <f ca="1">SUMIF('CUST AND PROD REFS'!$H$7:$H$26,'DATA GENERATOR'!$H616,'CUST AND PROD REFS'!K$7:K$26)</f>
        <v>9424</v>
      </c>
      <c r="L616" s="6">
        <f ca="1">SUMIF('CUST AND PROD REFS'!$H$7:$H$26,'DATA GENERATOR'!$H616,'CUST AND PROD REFS'!L$7:L$26)</f>
        <v>6031.36</v>
      </c>
      <c r="M616" s="7">
        <f t="shared" ca="1" si="102"/>
        <v>7</v>
      </c>
      <c r="N616" s="23">
        <f t="shared" ca="1" si="103"/>
        <v>8293.1200000000008</v>
      </c>
      <c r="O616" s="8">
        <f t="shared" ca="1" si="104"/>
        <v>58051.840000000004</v>
      </c>
      <c r="P616" s="40" t="str">
        <f t="shared" ca="1" si="105"/>
        <v>SHIP REGION 5</v>
      </c>
    </row>
    <row r="617" spans="1:16" x14ac:dyDescent="0.35">
      <c r="A617" s="9">
        <f t="shared" ref="A617:B632" si="108">A616+1</f>
        <v>611</v>
      </c>
      <c r="B617" s="6">
        <f t="shared" si="108"/>
        <v>611</v>
      </c>
      <c r="C617" s="7" t="str">
        <f t="shared" ca="1" si="99"/>
        <v>CUSTID 198</v>
      </c>
      <c r="D617" s="7" t="str">
        <f ca="1">CONCATENATE(D$6," ",SUMIF('CUST AND PROD REFS'!$C$7:$C$206,'DATA GENERATOR'!$C617,'CUST AND PROD REFS'!D$7:D$206))</f>
        <v>CUSTTYPE 1</v>
      </c>
      <c r="E617" s="7" t="str">
        <f ca="1">CONCATENATE(E$6," ",SUMIF('CUST AND PROD REFS'!$C$7:$C$206,'DATA GENERATOR'!$C617,'CUST AND PROD REFS'!E$7:E$206))</f>
        <v>CUSTIND 5</v>
      </c>
      <c r="F617" s="7" t="str">
        <f ca="1">CONCATENATE(F$6," ",SUMIF('CUST AND PROD REFS'!$C$7:$C$206,'DATA GENERATOR'!$C617,'CUST AND PROD REFS'!F$7:F$206))</f>
        <v>REGION 4</v>
      </c>
      <c r="G617" s="6" t="str">
        <f t="shared" ca="1" si="100"/>
        <v>SALESMAN 2</v>
      </c>
      <c r="H617" s="6" t="str">
        <f t="shared" ca="1" si="101"/>
        <v>PRODID 16</v>
      </c>
      <c r="I617" s="6" t="str">
        <f ca="1">CONCATENATE(I$6," ",SUMIF('CUST AND PROD REFS'!$H$7:$H$26,'DATA GENERATOR'!$H617,'CUST AND PROD REFS'!I$7:I$26))</f>
        <v>PRODTYPE 4</v>
      </c>
      <c r="J617" s="6" t="str">
        <f ca="1">CONCATENATE(J$6," ",SUMIF('CUST AND PROD REFS'!$H$7:$H$26,'DATA GENERATOR'!$H617,'CUST AND PROD REFS'!J$7:J$26))</f>
        <v>PRODMKT 6</v>
      </c>
      <c r="K617" s="6">
        <f ca="1">SUMIF('CUST AND PROD REFS'!$H$7:$H$26,'DATA GENERATOR'!$H617,'CUST AND PROD REFS'!K$7:K$26)</f>
        <v>13342</v>
      </c>
      <c r="L617" s="6">
        <f ca="1">SUMIF('CUST AND PROD REFS'!$H$7:$H$26,'DATA GENERATOR'!$H617,'CUST AND PROD REFS'!L$7:L$26)</f>
        <v>7738.36</v>
      </c>
      <c r="M617" s="7">
        <f t="shared" ca="1" si="102"/>
        <v>4</v>
      </c>
      <c r="N617" s="23">
        <f t="shared" ca="1" si="103"/>
        <v>11607.539999999999</v>
      </c>
      <c r="O617" s="8">
        <f t="shared" ca="1" si="104"/>
        <v>46430.159999999996</v>
      </c>
      <c r="P617" s="40" t="str">
        <f t="shared" ca="1" si="105"/>
        <v>SHIP REGION 5</v>
      </c>
    </row>
    <row r="618" spans="1:16" x14ac:dyDescent="0.35">
      <c r="A618" s="9">
        <f t="shared" si="108"/>
        <v>612</v>
      </c>
      <c r="B618" s="6">
        <f t="shared" si="108"/>
        <v>612</v>
      </c>
      <c r="C618" s="7" t="str">
        <f t="shared" ca="1" si="99"/>
        <v>CUSTID 178</v>
      </c>
      <c r="D618" s="7" t="str">
        <f ca="1">CONCATENATE(D$6," ",SUMIF('CUST AND PROD REFS'!$C$7:$C$206,'DATA GENERATOR'!$C618,'CUST AND PROD REFS'!D$7:D$206))</f>
        <v>CUSTTYPE 1</v>
      </c>
      <c r="E618" s="7" t="str">
        <f ca="1">CONCATENATE(E$6," ",SUMIF('CUST AND PROD REFS'!$C$7:$C$206,'DATA GENERATOR'!$C618,'CUST AND PROD REFS'!E$7:E$206))</f>
        <v>CUSTIND 4</v>
      </c>
      <c r="F618" s="7" t="str">
        <f ca="1">CONCATENATE(F$6," ",SUMIF('CUST AND PROD REFS'!$C$7:$C$206,'DATA GENERATOR'!$C618,'CUST AND PROD REFS'!F$7:F$206))</f>
        <v>REGION 2</v>
      </c>
      <c r="G618" s="6" t="str">
        <f t="shared" ca="1" si="100"/>
        <v>SALESMAN 3</v>
      </c>
      <c r="H618" s="6" t="str">
        <f t="shared" ca="1" si="101"/>
        <v>PRODID 15</v>
      </c>
      <c r="I618" s="6" t="str">
        <f ca="1">CONCATENATE(I$6," ",SUMIF('CUST AND PROD REFS'!$H$7:$H$26,'DATA GENERATOR'!$H618,'CUST AND PROD REFS'!I$7:I$26))</f>
        <v>PRODTYPE 3</v>
      </c>
      <c r="J618" s="6" t="str">
        <f ca="1">CONCATENATE(J$6," ",SUMIF('CUST AND PROD REFS'!$H$7:$H$26,'DATA GENERATOR'!$H618,'CUST AND PROD REFS'!J$7:J$26))</f>
        <v>PRODMKT 3</v>
      </c>
      <c r="K618" s="6">
        <f ca="1">SUMIF('CUST AND PROD REFS'!$H$7:$H$26,'DATA GENERATOR'!$H618,'CUST AND PROD REFS'!K$7:K$26)</f>
        <v>1965</v>
      </c>
      <c r="L618" s="6">
        <f ca="1">SUMIF('CUST AND PROD REFS'!$H$7:$H$26,'DATA GENERATOR'!$H618,'CUST AND PROD REFS'!L$7:L$26)</f>
        <v>1257.5999999999999</v>
      </c>
      <c r="M618" s="7">
        <f t="shared" ca="1" si="102"/>
        <v>3</v>
      </c>
      <c r="N618" s="23">
        <f t="shared" ca="1" si="103"/>
        <v>1945.35</v>
      </c>
      <c r="O618" s="8">
        <f t="shared" ca="1" si="104"/>
        <v>5836.0499999999993</v>
      </c>
      <c r="P618" s="40" t="str">
        <f t="shared" ca="1" si="105"/>
        <v>SHIP REGION 4</v>
      </c>
    </row>
    <row r="619" spans="1:16" x14ac:dyDescent="0.35">
      <c r="A619" s="9">
        <f t="shared" si="108"/>
        <v>613</v>
      </c>
      <c r="B619" s="6">
        <f t="shared" si="108"/>
        <v>613</v>
      </c>
      <c r="C619" s="7" t="str">
        <f t="shared" ca="1" si="99"/>
        <v>CUSTID 41</v>
      </c>
      <c r="D619" s="7" t="str">
        <f ca="1">CONCATENATE(D$6," ",SUMIF('CUST AND PROD REFS'!$C$7:$C$206,'DATA GENERATOR'!$C619,'CUST AND PROD REFS'!D$7:D$206))</f>
        <v>CUSTTYPE 4</v>
      </c>
      <c r="E619" s="7" t="str">
        <f ca="1">CONCATENATE(E$6," ",SUMIF('CUST AND PROD REFS'!$C$7:$C$206,'DATA GENERATOR'!$C619,'CUST AND PROD REFS'!E$7:E$206))</f>
        <v>CUSTIND 2</v>
      </c>
      <c r="F619" s="7" t="str">
        <f ca="1">CONCATENATE(F$6," ",SUMIF('CUST AND PROD REFS'!$C$7:$C$206,'DATA GENERATOR'!$C619,'CUST AND PROD REFS'!F$7:F$206))</f>
        <v>REGION 2</v>
      </c>
      <c r="G619" s="6" t="str">
        <f t="shared" ca="1" si="100"/>
        <v>SALESMAN 1</v>
      </c>
      <c r="H619" s="6" t="str">
        <f t="shared" ca="1" si="101"/>
        <v>PRODID 12</v>
      </c>
      <c r="I619" s="6" t="str">
        <f ca="1">CONCATENATE(I$6," ",SUMIF('CUST AND PROD REFS'!$H$7:$H$26,'DATA GENERATOR'!$H619,'CUST AND PROD REFS'!I$7:I$26))</f>
        <v>PRODTYPE 3</v>
      </c>
      <c r="J619" s="6" t="str">
        <f ca="1">CONCATENATE(J$6," ",SUMIF('CUST AND PROD REFS'!$H$7:$H$26,'DATA GENERATOR'!$H619,'CUST AND PROD REFS'!J$7:J$26))</f>
        <v>PRODMKT 2</v>
      </c>
      <c r="K619" s="6">
        <f ca="1">SUMIF('CUST AND PROD REFS'!$H$7:$H$26,'DATA GENERATOR'!$H619,'CUST AND PROD REFS'!K$7:K$26)</f>
        <v>17347</v>
      </c>
      <c r="L619" s="6">
        <f ca="1">SUMIF('CUST AND PROD REFS'!$H$7:$H$26,'DATA GENERATOR'!$H619,'CUST AND PROD REFS'!L$7:L$26)</f>
        <v>10928.61</v>
      </c>
      <c r="M619" s="7">
        <f t="shared" ca="1" si="102"/>
        <v>3</v>
      </c>
      <c r="N619" s="23">
        <f t="shared" ca="1" si="103"/>
        <v>16306.179999999998</v>
      </c>
      <c r="O619" s="8">
        <f t="shared" ca="1" si="104"/>
        <v>48918.539999999994</v>
      </c>
      <c r="P619" s="40" t="str">
        <f t="shared" ca="1" si="105"/>
        <v>SHIP REGION 7</v>
      </c>
    </row>
    <row r="620" spans="1:16" x14ac:dyDescent="0.35">
      <c r="A620" s="9">
        <f t="shared" si="108"/>
        <v>614</v>
      </c>
      <c r="B620" s="6">
        <f t="shared" si="108"/>
        <v>614</v>
      </c>
      <c r="C620" s="7" t="str">
        <f t="shared" ca="1" si="99"/>
        <v>CUSTID 142</v>
      </c>
      <c r="D620" s="7" t="str">
        <f ca="1">CONCATENATE(D$6," ",SUMIF('CUST AND PROD REFS'!$C$7:$C$206,'DATA GENERATOR'!$C620,'CUST AND PROD REFS'!D$7:D$206))</f>
        <v>CUSTTYPE 3</v>
      </c>
      <c r="E620" s="7" t="str">
        <f ca="1">CONCATENATE(E$6," ",SUMIF('CUST AND PROD REFS'!$C$7:$C$206,'DATA GENERATOR'!$C620,'CUST AND PROD REFS'!E$7:E$206))</f>
        <v>CUSTIND 5</v>
      </c>
      <c r="F620" s="7" t="str">
        <f ca="1">CONCATENATE(F$6," ",SUMIF('CUST AND PROD REFS'!$C$7:$C$206,'DATA GENERATOR'!$C620,'CUST AND PROD REFS'!F$7:F$206))</f>
        <v>REGION 7</v>
      </c>
      <c r="G620" s="6" t="str">
        <f t="shared" ca="1" si="100"/>
        <v>SALESMAN 4</v>
      </c>
      <c r="H620" s="6" t="str">
        <f t="shared" ca="1" si="101"/>
        <v>PRODID 10</v>
      </c>
      <c r="I620" s="6" t="str">
        <f ca="1">CONCATENATE(I$6," ",SUMIF('CUST AND PROD REFS'!$H$7:$H$26,'DATA GENERATOR'!$H620,'CUST AND PROD REFS'!I$7:I$26))</f>
        <v>PRODTYPE 3</v>
      </c>
      <c r="J620" s="6" t="str">
        <f ca="1">CONCATENATE(J$6," ",SUMIF('CUST AND PROD REFS'!$H$7:$H$26,'DATA GENERATOR'!$H620,'CUST AND PROD REFS'!J$7:J$26))</f>
        <v>PRODMKT 3</v>
      </c>
      <c r="K620" s="6">
        <f ca="1">SUMIF('CUST AND PROD REFS'!$H$7:$H$26,'DATA GENERATOR'!$H620,'CUST AND PROD REFS'!K$7:K$26)</f>
        <v>21715</v>
      </c>
      <c r="L620" s="6">
        <f ca="1">SUMIF('CUST AND PROD REFS'!$H$7:$H$26,'DATA GENERATOR'!$H620,'CUST AND PROD REFS'!L$7:L$26)</f>
        <v>14549.05</v>
      </c>
      <c r="M620" s="7">
        <f t="shared" ca="1" si="102"/>
        <v>7</v>
      </c>
      <c r="N620" s="23">
        <f t="shared" ca="1" si="103"/>
        <v>21280.7</v>
      </c>
      <c r="O620" s="8">
        <f t="shared" ca="1" si="104"/>
        <v>148964.9</v>
      </c>
      <c r="P620" s="40" t="str">
        <f t="shared" ca="1" si="105"/>
        <v>SHIP REGION 4</v>
      </c>
    </row>
    <row r="621" spans="1:16" x14ac:dyDescent="0.35">
      <c r="A621" s="9">
        <f t="shared" si="108"/>
        <v>615</v>
      </c>
      <c r="B621" s="6">
        <f t="shared" si="108"/>
        <v>615</v>
      </c>
      <c r="C621" s="7" t="str">
        <f t="shared" ca="1" si="99"/>
        <v>CUSTID 66</v>
      </c>
      <c r="D621" s="7" t="str">
        <f ca="1">CONCATENATE(D$6," ",SUMIF('CUST AND PROD REFS'!$C$7:$C$206,'DATA GENERATOR'!$C621,'CUST AND PROD REFS'!D$7:D$206))</f>
        <v>CUSTTYPE 4</v>
      </c>
      <c r="E621" s="7" t="str">
        <f ca="1">CONCATENATE(E$6," ",SUMIF('CUST AND PROD REFS'!$C$7:$C$206,'DATA GENERATOR'!$C621,'CUST AND PROD REFS'!E$7:E$206))</f>
        <v>CUSTIND 1</v>
      </c>
      <c r="F621" s="7" t="str">
        <f ca="1">CONCATENATE(F$6," ",SUMIF('CUST AND PROD REFS'!$C$7:$C$206,'DATA GENERATOR'!$C621,'CUST AND PROD REFS'!F$7:F$206))</f>
        <v>REGION 5</v>
      </c>
      <c r="G621" s="6" t="str">
        <f t="shared" ca="1" si="100"/>
        <v>SALESMAN 1</v>
      </c>
      <c r="H621" s="6" t="str">
        <f t="shared" ca="1" si="101"/>
        <v>PRODID 4</v>
      </c>
      <c r="I621" s="6" t="str">
        <f ca="1">CONCATENATE(I$6," ",SUMIF('CUST AND PROD REFS'!$H$7:$H$26,'DATA GENERATOR'!$H621,'CUST AND PROD REFS'!I$7:I$26))</f>
        <v>PRODTYPE 2</v>
      </c>
      <c r="J621" s="6" t="str">
        <f ca="1">CONCATENATE(J$6," ",SUMIF('CUST AND PROD REFS'!$H$7:$H$26,'DATA GENERATOR'!$H621,'CUST AND PROD REFS'!J$7:J$26))</f>
        <v>PRODMKT 4</v>
      </c>
      <c r="K621" s="6">
        <f ca="1">SUMIF('CUST AND PROD REFS'!$H$7:$H$26,'DATA GENERATOR'!$H621,'CUST AND PROD REFS'!K$7:K$26)</f>
        <v>6175</v>
      </c>
      <c r="L621" s="6">
        <f ca="1">SUMIF('CUST AND PROD REFS'!$H$7:$H$26,'DATA GENERATOR'!$H621,'CUST AND PROD REFS'!L$7:L$26)</f>
        <v>3828.5</v>
      </c>
      <c r="M621" s="7">
        <f t="shared" ca="1" si="102"/>
        <v>6</v>
      </c>
      <c r="N621" s="23">
        <f t="shared" ca="1" si="103"/>
        <v>5557.5</v>
      </c>
      <c r="O621" s="8">
        <f t="shared" ca="1" si="104"/>
        <v>33345</v>
      </c>
      <c r="P621" s="40" t="str">
        <f t="shared" ca="1" si="105"/>
        <v>SHIP REGION 7</v>
      </c>
    </row>
    <row r="622" spans="1:16" x14ac:dyDescent="0.35">
      <c r="A622" s="9">
        <f t="shared" si="108"/>
        <v>616</v>
      </c>
      <c r="B622" s="6">
        <f t="shared" si="108"/>
        <v>616</v>
      </c>
      <c r="C622" s="7" t="str">
        <f t="shared" ca="1" si="99"/>
        <v>CUSTID 175</v>
      </c>
      <c r="D622" s="7" t="str">
        <f ca="1">CONCATENATE(D$6," ",SUMIF('CUST AND PROD REFS'!$C$7:$C$206,'DATA GENERATOR'!$C622,'CUST AND PROD REFS'!D$7:D$206))</f>
        <v>CUSTTYPE 4</v>
      </c>
      <c r="E622" s="7" t="str">
        <f ca="1">CONCATENATE(E$6," ",SUMIF('CUST AND PROD REFS'!$C$7:$C$206,'DATA GENERATOR'!$C622,'CUST AND PROD REFS'!E$7:E$206))</f>
        <v>CUSTIND 5</v>
      </c>
      <c r="F622" s="7" t="str">
        <f ca="1">CONCATENATE(F$6," ",SUMIF('CUST AND PROD REFS'!$C$7:$C$206,'DATA GENERATOR'!$C622,'CUST AND PROD REFS'!F$7:F$206))</f>
        <v>REGION 8</v>
      </c>
      <c r="G622" s="6" t="str">
        <f t="shared" ca="1" si="100"/>
        <v>SALESMAN 1</v>
      </c>
      <c r="H622" s="6" t="str">
        <f t="shared" ca="1" si="101"/>
        <v>PRODID 10</v>
      </c>
      <c r="I622" s="6" t="str">
        <f ca="1">CONCATENATE(I$6," ",SUMIF('CUST AND PROD REFS'!$H$7:$H$26,'DATA GENERATOR'!$H622,'CUST AND PROD REFS'!I$7:I$26))</f>
        <v>PRODTYPE 3</v>
      </c>
      <c r="J622" s="6" t="str">
        <f ca="1">CONCATENATE(J$6," ",SUMIF('CUST AND PROD REFS'!$H$7:$H$26,'DATA GENERATOR'!$H622,'CUST AND PROD REFS'!J$7:J$26))</f>
        <v>PRODMKT 3</v>
      </c>
      <c r="K622" s="6">
        <f ca="1">SUMIF('CUST AND PROD REFS'!$H$7:$H$26,'DATA GENERATOR'!$H622,'CUST AND PROD REFS'!K$7:K$26)</f>
        <v>21715</v>
      </c>
      <c r="L622" s="6">
        <f ca="1">SUMIF('CUST AND PROD REFS'!$H$7:$H$26,'DATA GENERATOR'!$H622,'CUST AND PROD REFS'!L$7:L$26)</f>
        <v>14549.05</v>
      </c>
      <c r="M622" s="7">
        <f t="shared" ca="1" si="102"/>
        <v>3</v>
      </c>
      <c r="N622" s="23">
        <f t="shared" ca="1" si="103"/>
        <v>21497.85</v>
      </c>
      <c r="O622" s="8">
        <f t="shared" ca="1" si="104"/>
        <v>64493.549999999996</v>
      </c>
      <c r="P622" s="40" t="str">
        <f t="shared" ca="1" si="105"/>
        <v>SHIP REGION 3</v>
      </c>
    </row>
    <row r="623" spans="1:16" x14ac:dyDescent="0.35">
      <c r="A623" s="9">
        <f t="shared" si="108"/>
        <v>617</v>
      </c>
      <c r="B623" s="6">
        <f t="shared" si="108"/>
        <v>617</v>
      </c>
      <c r="C623" s="7" t="str">
        <f t="shared" ca="1" si="99"/>
        <v>CUSTID 27</v>
      </c>
      <c r="D623" s="7" t="str">
        <f ca="1">CONCATENATE(D$6," ",SUMIF('CUST AND PROD REFS'!$C$7:$C$206,'DATA GENERATOR'!$C623,'CUST AND PROD REFS'!D$7:D$206))</f>
        <v>CUSTTYPE 3</v>
      </c>
      <c r="E623" s="7" t="str">
        <f ca="1">CONCATENATE(E$6," ",SUMIF('CUST AND PROD REFS'!$C$7:$C$206,'DATA GENERATOR'!$C623,'CUST AND PROD REFS'!E$7:E$206))</f>
        <v>CUSTIND 5</v>
      </c>
      <c r="F623" s="7" t="str">
        <f ca="1">CONCATENATE(F$6," ",SUMIF('CUST AND PROD REFS'!$C$7:$C$206,'DATA GENERATOR'!$C623,'CUST AND PROD REFS'!F$7:F$206))</f>
        <v>REGION 3</v>
      </c>
      <c r="G623" s="6" t="str">
        <f t="shared" ca="1" si="100"/>
        <v>SALESMAN 1</v>
      </c>
      <c r="H623" s="6" t="str">
        <f t="shared" ca="1" si="101"/>
        <v>PRODID 10</v>
      </c>
      <c r="I623" s="6" t="str">
        <f ca="1">CONCATENATE(I$6," ",SUMIF('CUST AND PROD REFS'!$H$7:$H$26,'DATA GENERATOR'!$H623,'CUST AND PROD REFS'!I$7:I$26))</f>
        <v>PRODTYPE 3</v>
      </c>
      <c r="J623" s="6" t="str">
        <f ca="1">CONCATENATE(J$6," ",SUMIF('CUST AND PROD REFS'!$H$7:$H$26,'DATA GENERATOR'!$H623,'CUST AND PROD REFS'!J$7:J$26))</f>
        <v>PRODMKT 3</v>
      </c>
      <c r="K623" s="6">
        <f ca="1">SUMIF('CUST AND PROD REFS'!$H$7:$H$26,'DATA GENERATOR'!$H623,'CUST AND PROD REFS'!K$7:K$26)</f>
        <v>21715</v>
      </c>
      <c r="L623" s="6">
        <f ca="1">SUMIF('CUST AND PROD REFS'!$H$7:$H$26,'DATA GENERATOR'!$H623,'CUST AND PROD REFS'!L$7:L$26)</f>
        <v>14549.05</v>
      </c>
      <c r="M623" s="7">
        <f t="shared" ca="1" si="102"/>
        <v>6</v>
      </c>
      <c r="N623" s="23">
        <f t="shared" ca="1" si="103"/>
        <v>19543.5</v>
      </c>
      <c r="O623" s="8">
        <f t="shared" ca="1" si="104"/>
        <v>117261</v>
      </c>
      <c r="P623" s="40" t="str">
        <f t="shared" ca="1" si="105"/>
        <v>SHIP REGION 7</v>
      </c>
    </row>
    <row r="624" spans="1:16" x14ac:dyDescent="0.35">
      <c r="A624" s="9">
        <f t="shared" si="108"/>
        <v>618</v>
      </c>
      <c r="B624" s="6">
        <f t="shared" si="108"/>
        <v>618</v>
      </c>
      <c r="C624" s="7" t="str">
        <f t="shared" ca="1" si="99"/>
        <v>CUSTID 154</v>
      </c>
      <c r="D624" s="7" t="str">
        <f ca="1">CONCATENATE(D$6," ",SUMIF('CUST AND PROD REFS'!$C$7:$C$206,'DATA GENERATOR'!$C624,'CUST AND PROD REFS'!D$7:D$206))</f>
        <v>CUSTTYPE 3</v>
      </c>
      <c r="E624" s="7" t="str">
        <f ca="1">CONCATENATE(E$6," ",SUMIF('CUST AND PROD REFS'!$C$7:$C$206,'DATA GENERATOR'!$C624,'CUST AND PROD REFS'!E$7:E$206))</f>
        <v>CUSTIND 2</v>
      </c>
      <c r="F624" s="7" t="str">
        <f ca="1">CONCATENATE(F$6," ",SUMIF('CUST AND PROD REFS'!$C$7:$C$206,'DATA GENERATOR'!$C624,'CUST AND PROD REFS'!F$7:F$206))</f>
        <v>REGION 8</v>
      </c>
      <c r="G624" s="6" t="str">
        <f t="shared" ca="1" si="100"/>
        <v>SALESMAN 4</v>
      </c>
      <c r="H624" s="6" t="str">
        <f t="shared" ca="1" si="101"/>
        <v>PRODID 8</v>
      </c>
      <c r="I624" s="6" t="str">
        <f ca="1">CONCATENATE(I$6," ",SUMIF('CUST AND PROD REFS'!$H$7:$H$26,'DATA GENERATOR'!$H624,'CUST AND PROD REFS'!I$7:I$26))</f>
        <v>PRODTYPE 1</v>
      </c>
      <c r="J624" s="6" t="str">
        <f ca="1">CONCATENATE(J$6," ",SUMIF('CUST AND PROD REFS'!$H$7:$H$26,'DATA GENERATOR'!$H624,'CUST AND PROD REFS'!J$7:J$26))</f>
        <v>PRODMKT 7</v>
      </c>
      <c r="K624" s="6">
        <f ca="1">SUMIF('CUST AND PROD REFS'!$H$7:$H$26,'DATA GENERATOR'!$H624,'CUST AND PROD REFS'!K$7:K$26)</f>
        <v>9424</v>
      </c>
      <c r="L624" s="6">
        <f ca="1">SUMIF('CUST AND PROD REFS'!$H$7:$H$26,'DATA GENERATOR'!$H624,'CUST AND PROD REFS'!L$7:L$26)</f>
        <v>6031.36</v>
      </c>
      <c r="M624" s="7">
        <f t="shared" ca="1" si="102"/>
        <v>3</v>
      </c>
      <c r="N624" s="23">
        <f t="shared" ca="1" si="103"/>
        <v>8010.4</v>
      </c>
      <c r="O624" s="8">
        <f t="shared" ca="1" si="104"/>
        <v>24031.199999999997</v>
      </c>
      <c r="P624" s="40" t="str">
        <f t="shared" ca="1" si="105"/>
        <v>SHIP REGION 2</v>
      </c>
    </row>
    <row r="625" spans="1:16" x14ac:dyDescent="0.35">
      <c r="A625" s="9">
        <f t="shared" si="108"/>
        <v>619</v>
      </c>
      <c r="B625" s="6">
        <f t="shared" si="108"/>
        <v>619</v>
      </c>
      <c r="C625" s="7" t="str">
        <f t="shared" ca="1" si="99"/>
        <v>CUSTID 108</v>
      </c>
      <c r="D625" s="7" t="str">
        <f ca="1">CONCATENATE(D$6," ",SUMIF('CUST AND PROD REFS'!$C$7:$C$206,'DATA GENERATOR'!$C625,'CUST AND PROD REFS'!D$7:D$206))</f>
        <v>CUSTTYPE 5</v>
      </c>
      <c r="E625" s="7" t="str">
        <f ca="1">CONCATENATE(E$6," ",SUMIF('CUST AND PROD REFS'!$C$7:$C$206,'DATA GENERATOR'!$C625,'CUST AND PROD REFS'!E$7:E$206))</f>
        <v>CUSTIND 1</v>
      </c>
      <c r="F625" s="7" t="str">
        <f ca="1">CONCATENATE(F$6," ",SUMIF('CUST AND PROD REFS'!$C$7:$C$206,'DATA GENERATOR'!$C625,'CUST AND PROD REFS'!F$7:F$206))</f>
        <v>REGION 8</v>
      </c>
      <c r="G625" s="6" t="str">
        <f t="shared" ca="1" si="100"/>
        <v>SALESMAN 4</v>
      </c>
      <c r="H625" s="6" t="str">
        <f t="shared" ca="1" si="101"/>
        <v>PRODID 11</v>
      </c>
      <c r="I625" s="6" t="str">
        <f ca="1">CONCATENATE(I$6," ",SUMIF('CUST AND PROD REFS'!$H$7:$H$26,'DATA GENERATOR'!$H625,'CUST AND PROD REFS'!I$7:I$26))</f>
        <v>PRODTYPE 1</v>
      </c>
      <c r="J625" s="6" t="str">
        <f ca="1">CONCATENATE(J$6," ",SUMIF('CUST AND PROD REFS'!$H$7:$H$26,'DATA GENERATOR'!$H625,'CUST AND PROD REFS'!J$7:J$26))</f>
        <v>PRODMKT 5</v>
      </c>
      <c r="K625" s="6">
        <f ca="1">SUMIF('CUST AND PROD REFS'!$H$7:$H$26,'DATA GENERATOR'!$H625,'CUST AND PROD REFS'!K$7:K$26)</f>
        <v>10318</v>
      </c>
      <c r="L625" s="6">
        <f ca="1">SUMIF('CUST AND PROD REFS'!$H$7:$H$26,'DATA GENERATOR'!$H625,'CUST AND PROD REFS'!L$7:L$26)</f>
        <v>6913.06</v>
      </c>
      <c r="M625" s="7">
        <f t="shared" ca="1" si="102"/>
        <v>9</v>
      </c>
      <c r="N625" s="23">
        <f t="shared" ca="1" si="103"/>
        <v>8976.66</v>
      </c>
      <c r="O625" s="8">
        <f t="shared" ca="1" si="104"/>
        <v>80789.94</v>
      </c>
      <c r="P625" s="40" t="str">
        <f t="shared" ca="1" si="105"/>
        <v>SHIP REGION 1</v>
      </c>
    </row>
    <row r="626" spans="1:16" x14ac:dyDescent="0.35">
      <c r="A626" s="9">
        <f t="shared" si="108"/>
        <v>620</v>
      </c>
      <c r="B626" s="6">
        <f t="shared" si="108"/>
        <v>620</v>
      </c>
      <c r="C626" s="7" t="str">
        <f t="shared" ca="1" si="99"/>
        <v>CUSTID 39</v>
      </c>
      <c r="D626" s="7" t="str">
        <f ca="1">CONCATENATE(D$6," ",SUMIF('CUST AND PROD REFS'!$C$7:$C$206,'DATA GENERATOR'!$C626,'CUST AND PROD REFS'!D$7:D$206))</f>
        <v>CUSTTYPE 3</v>
      </c>
      <c r="E626" s="7" t="str">
        <f ca="1">CONCATENATE(E$6," ",SUMIF('CUST AND PROD REFS'!$C$7:$C$206,'DATA GENERATOR'!$C626,'CUST AND PROD REFS'!E$7:E$206))</f>
        <v>CUSTIND 3</v>
      </c>
      <c r="F626" s="7" t="str">
        <f ca="1">CONCATENATE(F$6," ",SUMIF('CUST AND PROD REFS'!$C$7:$C$206,'DATA GENERATOR'!$C626,'CUST AND PROD REFS'!F$7:F$206))</f>
        <v>REGION 6</v>
      </c>
      <c r="G626" s="6" t="str">
        <f t="shared" ca="1" si="100"/>
        <v>SALESMAN 2</v>
      </c>
      <c r="H626" s="6" t="str">
        <f t="shared" ca="1" si="101"/>
        <v>PRODID 12</v>
      </c>
      <c r="I626" s="6" t="str">
        <f ca="1">CONCATENATE(I$6," ",SUMIF('CUST AND PROD REFS'!$H$7:$H$26,'DATA GENERATOR'!$H626,'CUST AND PROD REFS'!I$7:I$26))</f>
        <v>PRODTYPE 3</v>
      </c>
      <c r="J626" s="6" t="str">
        <f ca="1">CONCATENATE(J$6," ",SUMIF('CUST AND PROD REFS'!$H$7:$H$26,'DATA GENERATOR'!$H626,'CUST AND PROD REFS'!J$7:J$26))</f>
        <v>PRODMKT 2</v>
      </c>
      <c r="K626" s="6">
        <f ca="1">SUMIF('CUST AND PROD REFS'!$H$7:$H$26,'DATA GENERATOR'!$H626,'CUST AND PROD REFS'!K$7:K$26)</f>
        <v>17347</v>
      </c>
      <c r="L626" s="6">
        <f ca="1">SUMIF('CUST AND PROD REFS'!$H$7:$H$26,'DATA GENERATOR'!$H626,'CUST AND PROD REFS'!L$7:L$26)</f>
        <v>10928.61</v>
      </c>
      <c r="M626" s="7">
        <f t="shared" ca="1" si="102"/>
        <v>5</v>
      </c>
      <c r="N626" s="23">
        <f t="shared" ca="1" si="103"/>
        <v>16132.71</v>
      </c>
      <c r="O626" s="8">
        <f t="shared" ca="1" si="104"/>
        <v>80663.549999999988</v>
      </c>
      <c r="P626" s="40" t="str">
        <f t="shared" ca="1" si="105"/>
        <v>SHIP REGION 4</v>
      </c>
    </row>
    <row r="627" spans="1:16" x14ac:dyDescent="0.35">
      <c r="A627" s="9">
        <f t="shared" si="108"/>
        <v>621</v>
      </c>
      <c r="B627" s="6">
        <f t="shared" si="108"/>
        <v>621</v>
      </c>
      <c r="C627" s="7" t="str">
        <f t="shared" ca="1" si="99"/>
        <v>CUSTID 124</v>
      </c>
      <c r="D627" s="7" t="str">
        <f ca="1">CONCATENATE(D$6," ",SUMIF('CUST AND PROD REFS'!$C$7:$C$206,'DATA GENERATOR'!$C627,'CUST AND PROD REFS'!D$7:D$206))</f>
        <v>CUSTTYPE 4</v>
      </c>
      <c r="E627" s="7" t="str">
        <f ca="1">CONCATENATE(E$6," ",SUMIF('CUST AND PROD REFS'!$C$7:$C$206,'DATA GENERATOR'!$C627,'CUST AND PROD REFS'!E$7:E$206))</f>
        <v>CUSTIND 4</v>
      </c>
      <c r="F627" s="7" t="str">
        <f ca="1">CONCATENATE(F$6," ",SUMIF('CUST AND PROD REFS'!$C$7:$C$206,'DATA GENERATOR'!$C627,'CUST AND PROD REFS'!F$7:F$206))</f>
        <v>REGION 4</v>
      </c>
      <c r="G627" s="6" t="str">
        <f t="shared" ca="1" si="100"/>
        <v>SALESMAN 3</v>
      </c>
      <c r="H627" s="6" t="str">
        <f t="shared" ca="1" si="101"/>
        <v>PRODID 5</v>
      </c>
      <c r="I627" s="6" t="str">
        <f ca="1">CONCATENATE(I$6," ",SUMIF('CUST AND PROD REFS'!$H$7:$H$26,'DATA GENERATOR'!$H627,'CUST AND PROD REFS'!I$7:I$26))</f>
        <v>PRODTYPE 3</v>
      </c>
      <c r="J627" s="6" t="str">
        <f ca="1">CONCATENATE(J$6," ",SUMIF('CUST AND PROD REFS'!$H$7:$H$26,'DATA GENERATOR'!$H627,'CUST AND PROD REFS'!J$7:J$26))</f>
        <v>PRODMKT 3</v>
      </c>
      <c r="K627" s="6">
        <f ca="1">SUMIF('CUST AND PROD REFS'!$H$7:$H$26,'DATA GENERATOR'!$H627,'CUST AND PROD REFS'!K$7:K$26)</f>
        <v>21215</v>
      </c>
      <c r="L627" s="6">
        <f ca="1">SUMIF('CUST AND PROD REFS'!$H$7:$H$26,'DATA GENERATOR'!$H627,'CUST AND PROD REFS'!L$7:L$26)</f>
        <v>14001.9</v>
      </c>
      <c r="M627" s="7">
        <f t="shared" ca="1" si="102"/>
        <v>1</v>
      </c>
      <c r="N627" s="23">
        <f t="shared" ca="1" si="103"/>
        <v>19093.5</v>
      </c>
      <c r="O627" s="8">
        <f t="shared" ca="1" si="104"/>
        <v>19093.5</v>
      </c>
      <c r="P627" s="40" t="str">
        <f t="shared" ca="1" si="105"/>
        <v>SHIP REGION 8</v>
      </c>
    </row>
    <row r="628" spans="1:16" x14ac:dyDescent="0.35">
      <c r="A628" s="9">
        <f t="shared" si="108"/>
        <v>622</v>
      </c>
      <c r="B628" s="6">
        <f t="shared" si="108"/>
        <v>622</v>
      </c>
      <c r="C628" s="7" t="str">
        <f t="shared" ca="1" si="99"/>
        <v>CUSTID 104</v>
      </c>
      <c r="D628" s="7" t="str">
        <f ca="1">CONCATENATE(D$6," ",SUMIF('CUST AND PROD REFS'!$C$7:$C$206,'DATA GENERATOR'!$C628,'CUST AND PROD REFS'!D$7:D$206))</f>
        <v>CUSTTYPE 1</v>
      </c>
      <c r="E628" s="7" t="str">
        <f ca="1">CONCATENATE(E$6," ",SUMIF('CUST AND PROD REFS'!$C$7:$C$206,'DATA GENERATOR'!$C628,'CUST AND PROD REFS'!E$7:E$206))</f>
        <v>CUSTIND 3</v>
      </c>
      <c r="F628" s="7" t="str">
        <f ca="1">CONCATENATE(F$6," ",SUMIF('CUST AND PROD REFS'!$C$7:$C$206,'DATA GENERATOR'!$C628,'CUST AND PROD REFS'!F$7:F$206))</f>
        <v>REGION 7</v>
      </c>
      <c r="G628" s="6" t="str">
        <f t="shared" ca="1" si="100"/>
        <v>SALESMAN 2</v>
      </c>
      <c r="H628" s="6" t="str">
        <f t="shared" ca="1" si="101"/>
        <v>PRODID 10</v>
      </c>
      <c r="I628" s="6" t="str">
        <f ca="1">CONCATENATE(I$6," ",SUMIF('CUST AND PROD REFS'!$H$7:$H$26,'DATA GENERATOR'!$H628,'CUST AND PROD REFS'!I$7:I$26))</f>
        <v>PRODTYPE 3</v>
      </c>
      <c r="J628" s="6" t="str">
        <f ca="1">CONCATENATE(J$6," ",SUMIF('CUST AND PROD REFS'!$H$7:$H$26,'DATA GENERATOR'!$H628,'CUST AND PROD REFS'!J$7:J$26))</f>
        <v>PRODMKT 3</v>
      </c>
      <c r="K628" s="6">
        <f ca="1">SUMIF('CUST AND PROD REFS'!$H$7:$H$26,'DATA GENERATOR'!$H628,'CUST AND PROD REFS'!K$7:K$26)</f>
        <v>21715</v>
      </c>
      <c r="L628" s="6">
        <f ca="1">SUMIF('CUST AND PROD REFS'!$H$7:$H$26,'DATA GENERATOR'!$H628,'CUST AND PROD REFS'!L$7:L$26)</f>
        <v>14549.05</v>
      </c>
      <c r="M628" s="7">
        <f t="shared" ca="1" si="102"/>
        <v>7</v>
      </c>
      <c r="N628" s="23">
        <f t="shared" ca="1" si="103"/>
        <v>20194.949999999997</v>
      </c>
      <c r="O628" s="8">
        <f t="shared" ca="1" si="104"/>
        <v>141364.64999999997</v>
      </c>
      <c r="P628" s="40" t="str">
        <f t="shared" ca="1" si="105"/>
        <v>SHIP REGION 7</v>
      </c>
    </row>
    <row r="629" spans="1:16" x14ac:dyDescent="0.35">
      <c r="A629" s="9">
        <f t="shared" si="108"/>
        <v>623</v>
      </c>
      <c r="B629" s="6">
        <f t="shared" si="108"/>
        <v>623</v>
      </c>
      <c r="C629" s="7" t="str">
        <f t="shared" ca="1" si="99"/>
        <v>CUSTID 142</v>
      </c>
      <c r="D629" s="7" t="str">
        <f ca="1">CONCATENATE(D$6," ",SUMIF('CUST AND PROD REFS'!$C$7:$C$206,'DATA GENERATOR'!$C629,'CUST AND PROD REFS'!D$7:D$206))</f>
        <v>CUSTTYPE 3</v>
      </c>
      <c r="E629" s="7" t="str">
        <f ca="1">CONCATENATE(E$6," ",SUMIF('CUST AND PROD REFS'!$C$7:$C$206,'DATA GENERATOR'!$C629,'CUST AND PROD REFS'!E$7:E$206))</f>
        <v>CUSTIND 5</v>
      </c>
      <c r="F629" s="7" t="str">
        <f ca="1">CONCATENATE(F$6," ",SUMIF('CUST AND PROD REFS'!$C$7:$C$206,'DATA GENERATOR'!$C629,'CUST AND PROD REFS'!F$7:F$206))</f>
        <v>REGION 7</v>
      </c>
      <c r="G629" s="6" t="str">
        <f t="shared" ca="1" si="100"/>
        <v>SALESMAN 2</v>
      </c>
      <c r="H629" s="6" t="str">
        <f t="shared" ca="1" si="101"/>
        <v>PRODID 13</v>
      </c>
      <c r="I629" s="6" t="str">
        <f ca="1">CONCATENATE(I$6," ",SUMIF('CUST AND PROD REFS'!$H$7:$H$26,'DATA GENERATOR'!$H629,'CUST AND PROD REFS'!I$7:I$26))</f>
        <v>PRODTYPE 4</v>
      </c>
      <c r="J629" s="6" t="str">
        <f ca="1">CONCATENATE(J$6," ",SUMIF('CUST AND PROD REFS'!$H$7:$H$26,'DATA GENERATOR'!$H629,'CUST AND PROD REFS'!J$7:J$26))</f>
        <v>PRODMKT 4</v>
      </c>
      <c r="K629" s="6">
        <f ca="1">SUMIF('CUST AND PROD REFS'!$H$7:$H$26,'DATA GENERATOR'!$H629,'CUST AND PROD REFS'!K$7:K$26)</f>
        <v>12711</v>
      </c>
      <c r="L629" s="6">
        <f ca="1">SUMIF('CUST AND PROD REFS'!$H$7:$H$26,'DATA GENERATOR'!$H629,'CUST AND PROD REFS'!L$7:L$26)</f>
        <v>7245.27</v>
      </c>
      <c r="M629" s="7">
        <f t="shared" ca="1" si="102"/>
        <v>1</v>
      </c>
      <c r="N629" s="23">
        <f t="shared" ca="1" si="103"/>
        <v>11694.12</v>
      </c>
      <c r="O629" s="8">
        <f t="shared" ca="1" si="104"/>
        <v>11694.12</v>
      </c>
      <c r="P629" s="40" t="str">
        <f t="shared" ca="1" si="105"/>
        <v>SHIP REGION 7</v>
      </c>
    </row>
    <row r="630" spans="1:16" x14ac:dyDescent="0.35">
      <c r="A630" s="9">
        <f t="shared" si="108"/>
        <v>624</v>
      </c>
      <c r="B630" s="6">
        <f t="shared" si="108"/>
        <v>624</v>
      </c>
      <c r="C630" s="7" t="str">
        <f t="shared" ca="1" si="99"/>
        <v>CUSTID 105</v>
      </c>
      <c r="D630" s="7" t="str">
        <f ca="1">CONCATENATE(D$6," ",SUMIF('CUST AND PROD REFS'!$C$7:$C$206,'DATA GENERATOR'!$C630,'CUST AND PROD REFS'!D$7:D$206))</f>
        <v>CUSTTYPE 2</v>
      </c>
      <c r="E630" s="7" t="str">
        <f ca="1">CONCATENATE(E$6," ",SUMIF('CUST AND PROD REFS'!$C$7:$C$206,'DATA GENERATOR'!$C630,'CUST AND PROD REFS'!E$7:E$206))</f>
        <v>CUSTIND 5</v>
      </c>
      <c r="F630" s="7" t="str">
        <f ca="1">CONCATENATE(F$6," ",SUMIF('CUST AND PROD REFS'!$C$7:$C$206,'DATA GENERATOR'!$C630,'CUST AND PROD REFS'!F$7:F$206))</f>
        <v>REGION 8</v>
      </c>
      <c r="G630" s="6" t="str">
        <f t="shared" ca="1" si="100"/>
        <v>SALESMAN 4</v>
      </c>
      <c r="H630" s="6" t="str">
        <f t="shared" ca="1" si="101"/>
        <v>PRODID 7</v>
      </c>
      <c r="I630" s="6" t="str">
        <f ca="1">CONCATENATE(I$6," ",SUMIF('CUST AND PROD REFS'!$H$7:$H$26,'DATA GENERATOR'!$H630,'CUST AND PROD REFS'!I$7:I$26))</f>
        <v>PRODTYPE 4</v>
      </c>
      <c r="J630" s="6" t="str">
        <f ca="1">CONCATENATE(J$6," ",SUMIF('CUST AND PROD REFS'!$H$7:$H$26,'DATA GENERATOR'!$H630,'CUST AND PROD REFS'!J$7:J$26))</f>
        <v>PRODMKT 2</v>
      </c>
      <c r="K630" s="6">
        <f ca="1">SUMIF('CUST AND PROD REFS'!$H$7:$H$26,'DATA GENERATOR'!$H630,'CUST AND PROD REFS'!K$7:K$26)</f>
        <v>19973</v>
      </c>
      <c r="L630" s="6">
        <f ca="1">SUMIF('CUST AND PROD REFS'!$H$7:$H$26,'DATA GENERATOR'!$H630,'CUST AND PROD REFS'!L$7:L$26)</f>
        <v>10985.15</v>
      </c>
      <c r="M630" s="7">
        <f t="shared" ca="1" si="102"/>
        <v>6</v>
      </c>
      <c r="N630" s="23">
        <f t="shared" ca="1" si="103"/>
        <v>19773.27</v>
      </c>
      <c r="O630" s="8">
        <f t="shared" ca="1" si="104"/>
        <v>118639.62</v>
      </c>
      <c r="P630" s="40" t="str">
        <f t="shared" ca="1" si="105"/>
        <v>SHIP REGION 2</v>
      </c>
    </row>
    <row r="631" spans="1:16" x14ac:dyDescent="0.35">
      <c r="A631" s="9">
        <f t="shared" si="108"/>
        <v>625</v>
      </c>
      <c r="B631" s="6">
        <f t="shared" si="108"/>
        <v>625</v>
      </c>
      <c r="C631" s="7" t="str">
        <f t="shared" ca="1" si="99"/>
        <v>CUSTID 27</v>
      </c>
      <c r="D631" s="7" t="str">
        <f ca="1">CONCATENATE(D$6," ",SUMIF('CUST AND PROD REFS'!$C$7:$C$206,'DATA GENERATOR'!$C631,'CUST AND PROD REFS'!D$7:D$206))</f>
        <v>CUSTTYPE 3</v>
      </c>
      <c r="E631" s="7" t="str">
        <f ca="1">CONCATENATE(E$6," ",SUMIF('CUST AND PROD REFS'!$C$7:$C$206,'DATA GENERATOR'!$C631,'CUST AND PROD REFS'!E$7:E$206))</f>
        <v>CUSTIND 5</v>
      </c>
      <c r="F631" s="7" t="str">
        <f ca="1">CONCATENATE(F$6," ",SUMIF('CUST AND PROD REFS'!$C$7:$C$206,'DATA GENERATOR'!$C631,'CUST AND PROD REFS'!F$7:F$206))</f>
        <v>REGION 3</v>
      </c>
      <c r="G631" s="6" t="str">
        <f t="shared" ca="1" si="100"/>
        <v>SALESMAN 2</v>
      </c>
      <c r="H631" s="6" t="str">
        <f t="shared" ca="1" si="101"/>
        <v>PRODID 18</v>
      </c>
      <c r="I631" s="6" t="str">
        <f ca="1">CONCATENATE(I$6," ",SUMIF('CUST AND PROD REFS'!$H$7:$H$26,'DATA GENERATOR'!$H631,'CUST AND PROD REFS'!I$7:I$26))</f>
        <v>PRODTYPE 1</v>
      </c>
      <c r="J631" s="6" t="str">
        <f ca="1">CONCATENATE(J$6," ",SUMIF('CUST AND PROD REFS'!$H$7:$H$26,'DATA GENERATOR'!$H631,'CUST AND PROD REFS'!J$7:J$26))</f>
        <v>PRODMKT 2</v>
      </c>
      <c r="K631" s="6">
        <f ca="1">SUMIF('CUST AND PROD REFS'!$H$7:$H$26,'DATA GENERATOR'!$H631,'CUST AND PROD REFS'!K$7:K$26)</f>
        <v>5325</v>
      </c>
      <c r="L631" s="6">
        <f ca="1">SUMIF('CUST AND PROD REFS'!$H$7:$H$26,'DATA GENERATOR'!$H631,'CUST AND PROD REFS'!L$7:L$26)</f>
        <v>3408</v>
      </c>
      <c r="M631" s="7">
        <f t="shared" ca="1" si="102"/>
        <v>2</v>
      </c>
      <c r="N631" s="23">
        <f t="shared" ca="1" si="103"/>
        <v>5058.75</v>
      </c>
      <c r="O631" s="8">
        <f t="shared" ca="1" si="104"/>
        <v>10117.5</v>
      </c>
      <c r="P631" s="40" t="str">
        <f t="shared" ca="1" si="105"/>
        <v>SHIP REGION 2</v>
      </c>
    </row>
    <row r="632" spans="1:16" x14ac:dyDescent="0.35">
      <c r="A632" s="9">
        <f t="shared" si="108"/>
        <v>626</v>
      </c>
      <c r="B632" s="6">
        <f t="shared" si="108"/>
        <v>626</v>
      </c>
      <c r="C632" s="7" t="str">
        <f t="shared" ca="1" si="99"/>
        <v>CUSTID 9</v>
      </c>
      <c r="D632" s="7" t="str">
        <f ca="1">CONCATENATE(D$6," ",SUMIF('CUST AND PROD REFS'!$C$7:$C$206,'DATA GENERATOR'!$C632,'CUST AND PROD REFS'!D$7:D$206))</f>
        <v>CUSTTYPE 1</v>
      </c>
      <c r="E632" s="7" t="str">
        <f ca="1">CONCATENATE(E$6," ",SUMIF('CUST AND PROD REFS'!$C$7:$C$206,'DATA GENERATOR'!$C632,'CUST AND PROD REFS'!E$7:E$206))</f>
        <v>CUSTIND 3</v>
      </c>
      <c r="F632" s="7" t="str">
        <f ca="1">CONCATENATE(F$6," ",SUMIF('CUST AND PROD REFS'!$C$7:$C$206,'DATA GENERATOR'!$C632,'CUST AND PROD REFS'!F$7:F$206))</f>
        <v>REGION 1</v>
      </c>
      <c r="G632" s="6" t="str">
        <f t="shared" ca="1" si="100"/>
        <v>SALESMAN 1</v>
      </c>
      <c r="H632" s="6" t="str">
        <f t="shared" ca="1" si="101"/>
        <v>PRODID 11</v>
      </c>
      <c r="I632" s="6" t="str">
        <f ca="1">CONCATENATE(I$6," ",SUMIF('CUST AND PROD REFS'!$H$7:$H$26,'DATA GENERATOR'!$H632,'CUST AND PROD REFS'!I$7:I$26))</f>
        <v>PRODTYPE 1</v>
      </c>
      <c r="J632" s="6" t="str">
        <f ca="1">CONCATENATE(J$6," ",SUMIF('CUST AND PROD REFS'!$H$7:$H$26,'DATA GENERATOR'!$H632,'CUST AND PROD REFS'!J$7:J$26))</f>
        <v>PRODMKT 5</v>
      </c>
      <c r="K632" s="6">
        <f ca="1">SUMIF('CUST AND PROD REFS'!$H$7:$H$26,'DATA GENERATOR'!$H632,'CUST AND PROD REFS'!K$7:K$26)</f>
        <v>10318</v>
      </c>
      <c r="L632" s="6">
        <f ca="1">SUMIF('CUST AND PROD REFS'!$H$7:$H$26,'DATA GENERATOR'!$H632,'CUST AND PROD REFS'!L$7:L$26)</f>
        <v>6913.06</v>
      </c>
      <c r="M632" s="7">
        <f t="shared" ca="1" si="102"/>
        <v>8</v>
      </c>
      <c r="N632" s="23">
        <f t="shared" ca="1" si="103"/>
        <v>9698.92</v>
      </c>
      <c r="O632" s="8">
        <f t="shared" ca="1" si="104"/>
        <v>77591.360000000001</v>
      </c>
      <c r="P632" s="40" t="str">
        <f t="shared" ca="1" si="105"/>
        <v>SHIP REGION 3</v>
      </c>
    </row>
    <row r="633" spans="1:16" x14ac:dyDescent="0.35">
      <c r="A633" s="9">
        <f t="shared" ref="A633:B648" si="109">A632+1</f>
        <v>627</v>
      </c>
      <c r="B633" s="6">
        <f t="shared" si="109"/>
        <v>627</v>
      </c>
      <c r="C633" s="7" t="str">
        <f t="shared" ca="1" si="99"/>
        <v>CUSTID 152</v>
      </c>
      <c r="D633" s="7" t="str">
        <f ca="1">CONCATENATE(D$6," ",SUMIF('CUST AND PROD REFS'!$C$7:$C$206,'DATA GENERATOR'!$C633,'CUST AND PROD REFS'!D$7:D$206))</f>
        <v>CUSTTYPE 1</v>
      </c>
      <c r="E633" s="7" t="str">
        <f ca="1">CONCATENATE(E$6," ",SUMIF('CUST AND PROD REFS'!$C$7:$C$206,'DATA GENERATOR'!$C633,'CUST AND PROD REFS'!E$7:E$206))</f>
        <v>CUSTIND 1</v>
      </c>
      <c r="F633" s="7" t="str">
        <f ca="1">CONCATENATE(F$6," ",SUMIF('CUST AND PROD REFS'!$C$7:$C$206,'DATA GENERATOR'!$C633,'CUST AND PROD REFS'!F$7:F$206))</f>
        <v>REGION 5</v>
      </c>
      <c r="G633" s="6" t="str">
        <f t="shared" ca="1" si="100"/>
        <v>SALESMAN 2</v>
      </c>
      <c r="H633" s="6" t="str">
        <f t="shared" ca="1" si="101"/>
        <v>PRODID 9</v>
      </c>
      <c r="I633" s="6" t="str">
        <f ca="1">CONCATENATE(I$6," ",SUMIF('CUST AND PROD REFS'!$H$7:$H$26,'DATA GENERATOR'!$H633,'CUST AND PROD REFS'!I$7:I$26))</f>
        <v>PRODTYPE 2</v>
      </c>
      <c r="J633" s="6" t="str">
        <f ca="1">CONCATENATE(J$6," ",SUMIF('CUST AND PROD REFS'!$H$7:$H$26,'DATA GENERATOR'!$H633,'CUST AND PROD REFS'!J$7:J$26))</f>
        <v>PRODMKT 2</v>
      </c>
      <c r="K633" s="6">
        <f ca="1">SUMIF('CUST AND PROD REFS'!$H$7:$H$26,'DATA GENERATOR'!$H633,'CUST AND PROD REFS'!K$7:K$26)</f>
        <v>15689</v>
      </c>
      <c r="L633" s="6">
        <f ca="1">SUMIF('CUST AND PROD REFS'!$H$7:$H$26,'DATA GENERATOR'!$H633,'CUST AND PROD REFS'!L$7:L$26)</f>
        <v>10668.52</v>
      </c>
      <c r="M633" s="7">
        <f t="shared" ca="1" si="102"/>
        <v>6</v>
      </c>
      <c r="N633" s="23">
        <f t="shared" ca="1" si="103"/>
        <v>14904.55</v>
      </c>
      <c r="O633" s="8">
        <f t="shared" ca="1" si="104"/>
        <v>89427.299999999988</v>
      </c>
      <c r="P633" s="40" t="str">
        <f t="shared" ca="1" si="105"/>
        <v>SHIP REGION 7</v>
      </c>
    </row>
    <row r="634" spans="1:16" x14ac:dyDescent="0.35">
      <c r="A634" s="9">
        <f t="shared" si="109"/>
        <v>628</v>
      </c>
      <c r="B634" s="6">
        <f t="shared" si="109"/>
        <v>628</v>
      </c>
      <c r="C634" s="7" t="str">
        <f t="shared" ca="1" si="99"/>
        <v>CUSTID 49</v>
      </c>
      <c r="D634" s="7" t="str">
        <f ca="1">CONCATENATE(D$6," ",SUMIF('CUST AND PROD REFS'!$C$7:$C$206,'DATA GENERATOR'!$C634,'CUST AND PROD REFS'!D$7:D$206))</f>
        <v>CUSTTYPE 5</v>
      </c>
      <c r="E634" s="7" t="str">
        <f ca="1">CONCATENATE(E$6," ",SUMIF('CUST AND PROD REFS'!$C$7:$C$206,'DATA GENERATOR'!$C634,'CUST AND PROD REFS'!E$7:E$206))</f>
        <v>CUSTIND 3</v>
      </c>
      <c r="F634" s="7" t="str">
        <f ca="1">CONCATENATE(F$6," ",SUMIF('CUST AND PROD REFS'!$C$7:$C$206,'DATA GENERATOR'!$C634,'CUST AND PROD REFS'!F$7:F$206))</f>
        <v>REGION 5</v>
      </c>
      <c r="G634" s="6" t="str">
        <f t="shared" ca="1" si="100"/>
        <v>SALESMAN 2</v>
      </c>
      <c r="H634" s="6" t="str">
        <f t="shared" ca="1" si="101"/>
        <v>PRODID 9</v>
      </c>
      <c r="I634" s="6" t="str">
        <f ca="1">CONCATENATE(I$6," ",SUMIF('CUST AND PROD REFS'!$H$7:$H$26,'DATA GENERATOR'!$H634,'CUST AND PROD REFS'!I$7:I$26))</f>
        <v>PRODTYPE 2</v>
      </c>
      <c r="J634" s="6" t="str">
        <f ca="1">CONCATENATE(J$6," ",SUMIF('CUST AND PROD REFS'!$H$7:$H$26,'DATA GENERATOR'!$H634,'CUST AND PROD REFS'!J$7:J$26))</f>
        <v>PRODMKT 2</v>
      </c>
      <c r="K634" s="6">
        <f ca="1">SUMIF('CUST AND PROD REFS'!$H$7:$H$26,'DATA GENERATOR'!$H634,'CUST AND PROD REFS'!K$7:K$26)</f>
        <v>15689</v>
      </c>
      <c r="L634" s="6">
        <f ca="1">SUMIF('CUST AND PROD REFS'!$H$7:$H$26,'DATA GENERATOR'!$H634,'CUST AND PROD REFS'!L$7:L$26)</f>
        <v>10668.52</v>
      </c>
      <c r="M634" s="7">
        <f t="shared" ca="1" si="102"/>
        <v>9</v>
      </c>
      <c r="N634" s="23">
        <f t="shared" ca="1" si="103"/>
        <v>15375.22</v>
      </c>
      <c r="O634" s="8">
        <f t="shared" ca="1" si="104"/>
        <v>138376.97999999998</v>
      </c>
      <c r="P634" s="40" t="str">
        <f t="shared" ca="1" si="105"/>
        <v>SHIP REGION 7</v>
      </c>
    </row>
    <row r="635" spans="1:16" x14ac:dyDescent="0.35">
      <c r="A635" s="9">
        <f t="shared" si="109"/>
        <v>629</v>
      </c>
      <c r="B635" s="6">
        <f t="shared" si="109"/>
        <v>629</v>
      </c>
      <c r="C635" s="7" t="str">
        <f t="shared" ca="1" si="99"/>
        <v>CUSTID 13</v>
      </c>
      <c r="D635" s="7" t="str">
        <f ca="1">CONCATENATE(D$6," ",SUMIF('CUST AND PROD REFS'!$C$7:$C$206,'DATA GENERATOR'!$C635,'CUST AND PROD REFS'!D$7:D$206))</f>
        <v>CUSTTYPE 1</v>
      </c>
      <c r="E635" s="7" t="str">
        <f ca="1">CONCATENATE(E$6," ",SUMIF('CUST AND PROD REFS'!$C$7:$C$206,'DATA GENERATOR'!$C635,'CUST AND PROD REFS'!E$7:E$206))</f>
        <v>CUSTIND 1</v>
      </c>
      <c r="F635" s="7" t="str">
        <f ca="1">CONCATENATE(F$6," ",SUMIF('CUST AND PROD REFS'!$C$7:$C$206,'DATA GENERATOR'!$C635,'CUST AND PROD REFS'!F$7:F$206))</f>
        <v>REGION 3</v>
      </c>
      <c r="G635" s="6" t="str">
        <f t="shared" ca="1" si="100"/>
        <v>SALESMAN 2</v>
      </c>
      <c r="H635" s="6" t="str">
        <f t="shared" ca="1" si="101"/>
        <v>PRODID 9</v>
      </c>
      <c r="I635" s="6" t="str">
        <f ca="1">CONCATENATE(I$6," ",SUMIF('CUST AND PROD REFS'!$H$7:$H$26,'DATA GENERATOR'!$H635,'CUST AND PROD REFS'!I$7:I$26))</f>
        <v>PRODTYPE 2</v>
      </c>
      <c r="J635" s="6" t="str">
        <f ca="1">CONCATENATE(J$6," ",SUMIF('CUST AND PROD REFS'!$H$7:$H$26,'DATA GENERATOR'!$H635,'CUST AND PROD REFS'!J$7:J$26))</f>
        <v>PRODMKT 2</v>
      </c>
      <c r="K635" s="6">
        <f ca="1">SUMIF('CUST AND PROD REFS'!$H$7:$H$26,'DATA GENERATOR'!$H635,'CUST AND PROD REFS'!K$7:K$26)</f>
        <v>15689</v>
      </c>
      <c r="L635" s="6">
        <f ca="1">SUMIF('CUST AND PROD REFS'!$H$7:$H$26,'DATA GENERATOR'!$H635,'CUST AND PROD REFS'!L$7:L$26)</f>
        <v>10668.52</v>
      </c>
      <c r="M635" s="7">
        <f t="shared" ca="1" si="102"/>
        <v>7</v>
      </c>
      <c r="N635" s="23">
        <f t="shared" ca="1" si="103"/>
        <v>15061.439999999999</v>
      </c>
      <c r="O635" s="8">
        <f t="shared" ca="1" si="104"/>
        <v>105430.07999999999</v>
      </c>
      <c r="P635" s="40" t="str">
        <f t="shared" ca="1" si="105"/>
        <v>SHIP REGION 8</v>
      </c>
    </row>
    <row r="636" spans="1:16" x14ac:dyDescent="0.35">
      <c r="A636" s="9">
        <f t="shared" si="109"/>
        <v>630</v>
      </c>
      <c r="B636" s="6">
        <f t="shared" si="109"/>
        <v>630</v>
      </c>
      <c r="C636" s="7" t="str">
        <f t="shared" ca="1" si="99"/>
        <v>CUSTID 57</v>
      </c>
      <c r="D636" s="7" t="str">
        <f ca="1">CONCATENATE(D$6," ",SUMIF('CUST AND PROD REFS'!$C$7:$C$206,'DATA GENERATOR'!$C636,'CUST AND PROD REFS'!D$7:D$206))</f>
        <v>CUSTTYPE 3</v>
      </c>
      <c r="E636" s="7" t="str">
        <f ca="1">CONCATENATE(E$6," ",SUMIF('CUST AND PROD REFS'!$C$7:$C$206,'DATA GENERATOR'!$C636,'CUST AND PROD REFS'!E$7:E$206))</f>
        <v>CUSTIND 2</v>
      </c>
      <c r="F636" s="7" t="str">
        <f ca="1">CONCATENATE(F$6," ",SUMIF('CUST AND PROD REFS'!$C$7:$C$206,'DATA GENERATOR'!$C636,'CUST AND PROD REFS'!F$7:F$206))</f>
        <v>REGION 7</v>
      </c>
      <c r="G636" s="6" t="str">
        <f t="shared" ca="1" si="100"/>
        <v>SALESMAN 1</v>
      </c>
      <c r="H636" s="6" t="str">
        <f t="shared" ca="1" si="101"/>
        <v>PRODID 9</v>
      </c>
      <c r="I636" s="6" t="str">
        <f ca="1">CONCATENATE(I$6," ",SUMIF('CUST AND PROD REFS'!$H$7:$H$26,'DATA GENERATOR'!$H636,'CUST AND PROD REFS'!I$7:I$26))</f>
        <v>PRODTYPE 2</v>
      </c>
      <c r="J636" s="6" t="str">
        <f ca="1">CONCATENATE(J$6," ",SUMIF('CUST AND PROD REFS'!$H$7:$H$26,'DATA GENERATOR'!$H636,'CUST AND PROD REFS'!J$7:J$26))</f>
        <v>PRODMKT 2</v>
      </c>
      <c r="K636" s="6">
        <f ca="1">SUMIF('CUST AND PROD REFS'!$H$7:$H$26,'DATA GENERATOR'!$H636,'CUST AND PROD REFS'!K$7:K$26)</f>
        <v>15689</v>
      </c>
      <c r="L636" s="6">
        <f ca="1">SUMIF('CUST AND PROD REFS'!$H$7:$H$26,'DATA GENERATOR'!$H636,'CUST AND PROD REFS'!L$7:L$26)</f>
        <v>10668.52</v>
      </c>
      <c r="M636" s="7">
        <f t="shared" ca="1" si="102"/>
        <v>2</v>
      </c>
      <c r="N636" s="23">
        <f t="shared" ca="1" si="103"/>
        <v>15061.439999999999</v>
      </c>
      <c r="O636" s="8">
        <f t="shared" ca="1" si="104"/>
        <v>30122.879999999997</v>
      </c>
      <c r="P636" s="40" t="str">
        <f t="shared" ca="1" si="105"/>
        <v>SHIP REGION 1</v>
      </c>
    </row>
    <row r="637" spans="1:16" x14ac:dyDescent="0.35">
      <c r="A637" s="9">
        <f t="shared" si="109"/>
        <v>631</v>
      </c>
      <c r="B637" s="6">
        <f t="shared" si="109"/>
        <v>631</v>
      </c>
      <c r="C637" s="7" t="str">
        <f t="shared" ca="1" si="99"/>
        <v>CUSTID 4</v>
      </c>
      <c r="D637" s="7" t="str">
        <f ca="1">CONCATENATE(D$6," ",SUMIF('CUST AND PROD REFS'!$C$7:$C$206,'DATA GENERATOR'!$C637,'CUST AND PROD REFS'!D$7:D$206))</f>
        <v>CUSTTYPE 4</v>
      </c>
      <c r="E637" s="7" t="str">
        <f ca="1">CONCATENATE(E$6," ",SUMIF('CUST AND PROD REFS'!$C$7:$C$206,'DATA GENERATOR'!$C637,'CUST AND PROD REFS'!E$7:E$206))</f>
        <v>CUSTIND 1</v>
      </c>
      <c r="F637" s="7" t="str">
        <f ca="1">CONCATENATE(F$6," ",SUMIF('CUST AND PROD REFS'!$C$7:$C$206,'DATA GENERATOR'!$C637,'CUST AND PROD REFS'!F$7:F$206))</f>
        <v>REGION 7</v>
      </c>
      <c r="G637" s="6" t="str">
        <f t="shared" ca="1" si="100"/>
        <v>SALESMAN 4</v>
      </c>
      <c r="H637" s="6" t="str">
        <f t="shared" ca="1" si="101"/>
        <v>PRODID 16</v>
      </c>
      <c r="I637" s="6" t="str">
        <f ca="1">CONCATENATE(I$6," ",SUMIF('CUST AND PROD REFS'!$H$7:$H$26,'DATA GENERATOR'!$H637,'CUST AND PROD REFS'!I$7:I$26))</f>
        <v>PRODTYPE 4</v>
      </c>
      <c r="J637" s="6" t="str">
        <f ca="1">CONCATENATE(J$6," ",SUMIF('CUST AND PROD REFS'!$H$7:$H$26,'DATA GENERATOR'!$H637,'CUST AND PROD REFS'!J$7:J$26))</f>
        <v>PRODMKT 6</v>
      </c>
      <c r="K637" s="6">
        <f ca="1">SUMIF('CUST AND PROD REFS'!$H$7:$H$26,'DATA GENERATOR'!$H637,'CUST AND PROD REFS'!K$7:K$26)</f>
        <v>13342</v>
      </c>
      <c r="L637" s="6">
        <f ca="1">SUMIF('CUST AND PROD REFS'!$H$7:$H$26,'DATA GENERATOR'!$H637,'CUST AND PROD REFS'!L$7:L$26)</f>
        <v>7738.36</v>
      </c>
      <c r="M637" s="7">
        <f t="shared" ca="1" si="102"/>
        <v>1</v>
      </c>
      <c r="N637" s="23">
        <f t="shared" ca="1" si="103"/>
        <v>12941.74</v>
      </c>
      <c r="O637" s="8">
        <f t="shared" ca="1" si="104"/>
        <v>12941.74</v>
      </c>
      <c r="P637" s="40" t="str">
        <f t="shared" ca="1" si="105"/>
        <v>SHIP REGION 8</v>
      </c>
    </row>
    <row r="638" spans="1:16" x14ac:dyDescent="0.35">
      <c r="A638" s="9">
        <f t="shared" si="109"/>
        <v>632</v>
      </c>
      <c r="B638" s="6">
        <f t="shared" si="109"/>
        <v>632</v>
      </c>
      <c r="C638" s="7" t="str">
        <f t="shared" ca="1" si="99"/>
        <v>CUSTID 165</v>
      </c>
      <c r="D638" s="7" t="str">
        <f ca="1">CONCATENATE(D$6," ",SUMIF('CUST AND PROD REFS'!$C$7:$C$206,'DATA GENERATOR'!$C638,'CUST AND PROD REFS'!D$7:D$206))</f>
        <v>CUSTTYPE 5</v>
      </c>
      <c r="E638" s="7" t="str">
        <f ca="1">CONCATENATE(E$6," ",SUMIF('CUST AND PROD REFS'!$C$7:$C$206,'DATA GENERATOR'!$C638,'CUST AND PROD REFS'!E$7:E$206))</f>
        <v>CUSTIND 1</v>
      </c>
      <c r="F638" s="7" t="str">
        <f ca="1">CONCATENATE(F$6," ",SUMIF('CUST AND PROD REFS'!$C$7:$C$206,'DATA GENERATOR'!$C638,'CUST AND PROD REFS'!F$7:F$206))</f>
        <v>REGION 4</v>
      </c>
      <c r="G638" s="6" t="str">
        <f t="shared" ca="1" si="100"/>
        <v>SALESMAN 1</v>
      </c>
      <c r="H638" s="6" t="str">
        <f t="shared" ca="1" si="101"/>
        <v>PRODID 17</v>
      </c>
      <c r="I638" s="6" t="str">
        <f ca="1">CONCATENATE(I$6," ",SUMIF('CUST AND PROD REFS'!$H$7:$H$26,'DATA GENERATOR'!$H638,'CUST AND PROD REFS'!I$7:I$26))</f>
        <v>PRODTYPE 3</v>
      </c>
      <c r="J638" s="6" t="str">
        <f ca="1">CONCATENATE(J$6," ",SUMIF('CUST AND PROD REFS'!$H$7:$H$26,'DATA GENERATOR'!$H638,'CUST AND PROD REFS'!J$7:J$26))</f>
        <v>PRODMKT 7</v>
      </c>
      <c r="K638" s="6">
        <f ca="1">SUMIF('CUST AND PROD REFS'!$H$7:$H$26,'DATA GENERATOR'!$H638,'CUST AND PROD REFS'!K$7:K$26)</f>
        <v>8017</v>
      </c>
      <c r="L638" s="6">
        <f ca="1">SUMIF('CUST AND PROD REFS'!$H$7:$H$26,'DATA GENERATOR'!$H638,'CUST AND PROD REFS'!L$7:L$26)</f>
        <v>4569.6899999999996</v>
      </c>
      <c r="M638" s="7">
        <f t="shared" ca="1" si="102"/>
        <v>5</v>
      </c>
      <c r="N638" s="23">
        <f t="shared" ca="1" si="103"/>
        <v>7375.64</v>
      </c>
      <c r="O638" s="8">
        <f t="shared" ca="1" si="104"/>
        <v>36878.200000000004</v>
      </c>
      <c r="P638" s="40" t="str">
        <f t="shared" ca="1" si="105"/>
        <v>SHIP REGION 7</v>
      </c>
    </row>
    <row r="639" spans="1:16" x14ac:dyDescent="0.35">
      <c r="A639" s="9">
        <f t="shared" si="109"/>
        <v>633</v>
      </c>
      <c r="B639" s="6">
        <f t="shared" si="109"/>
        <v>633</v>
      </c>
      <c r="C639" s="7" t="str">
        <f t="shared" ca="1" si="99"/>
        <v>CUSTID 144</v>
      </c>
      <c r="D639" s="7" t="str">
        <f ca="1">CONCATENATE(D$6," ",SUMIF('CUST AND PROD REFS'!$C$7:$C$206,'DATA GENERATOR'!$C639,'CUST AND PROD REFS'!D$7:D$206))</f>
        <v>CUSTTYPE 2</v>
      </c>
      <c r="E639" s="7" t="str">
        <f ca="1">CONCATENATE(E$6," ",SUMIF('CUST AND PROD REFS'!$C$7:$C$206,'DATA GENERATOR'!$C639,'CUST AND PROD REFS'!E$7:E$206))</f>
        <v>CUSTIND 4</v>
      </c>
      <c r="F639" s="7" t="str">
        <f ca="1">CONCATENATE(F$6," ",SUMIF('CUST AND PROD REFS'!$C$7:$C$206,'DATA GENERATOR'!$C639,'CUST AND PROD REFS'!F$7:F$206))</f>
        <v>REGION 4</v>
      </c>
      <c r="G639" s="6" t="str">
        <f t="shared" ca="1" si="100"/>
        <v>SALESMAN 2</v>
      </c>
      <c r="H639" s="6" t="str">
        <f t="shared" ca="1" si="101"/>
        <v>PRODID 11</v>
      </c>
      <c r="I639" s="6" t="str">
        <f ca="1">CONCATENATE(I$6," ",SUMIF('CUST AND PROD REFS'!$H$7:$H$26,'DATA GENERATOR'!$H639,'CUST AND PROD REFS'!I$7:I$26))</f>
        <v>PRODTYPE 1</v>
      </c>
      <c r="J639" s="6" t="str">
        <f ca="1">CONCATENATE(J$6," ",SUMIF('CUST AND PROD REFS'!$H$7:$H$26,'DATA GENERATOR'!$H639,'CUST AND PROD REFS'!J$7:J$26))</f>
        <v>PRODMKT 5</v>
      </c>
      <c r="K639" s="6">
        <f ca="1">SUMIF('CUST AND PROD REFS'!$H$7:$H$26,'DATA GENERATOR'!$H639,'CUST AND PROD REFS'!K$7:K$26)</f>
        <v>10318</v>
      </c>
      <c r="L639" s="6">
        <f ca="1">SUMIF('CUST AND PROD REFS'!$H$7:$H$26,'DATA GENERATOR'!$H639,'CUST AND PROD REFS'!L$7:L$26)</f>
        <v>6913.06</v>
      </c>
      <c r="M639" s="7">
        <f t="shared" ca="1" si="102"/>
        <v>5</v>
      </c>
      <c r="N639" s="23">
        <f t="shared" ca="1" si="103"/>
        <v>8976.66</v>
      </c>
      <c r="O639" s="8">
        <f t="shared" ca="1" si="104"/>
        <v>44883.3</v>
      </c>
      <c r="P639" s="40" t="str">
        <f t="shared" ca="1" si="105"/>
        <v>SHIP REGION 6</v>
      </c>
    </row>
    <row r="640" spans="1:16" x14ac:dyDescent="0.35">
      <c r="A640" s="9">
        <f t="shared" si="109"/>
        <v>634</v>
      </c>
      <c r="B640" s="6">
        <f t="shared" si="109"/>
        <v>634</v>
      </c>
      <c r="C640" s="7" t="str">
        <f t="shared" ca="1" si="99"/>
        <v>CUSTID 88</v>
      </c>
      <c r="D640" s="7" t="str">
        <f ca="1">CONCATENATE(D$6," ",SUMIF('CUST AND PROD REFS'!$C$7:$C$206,'DATA GENERATOR'!$C640,'CUST AND PROD REFS'!D$7:D$206))</f>
        <v>CUSTTYPE 5</v>
      </c>
      <c r="E640" s="7" t="str">
        <f ca="1">CONCATENATE(E$6," ",SUMIF('CUST AND PROD REFS'!$C$7:$C$206,'DATA GENERATOR'!$C640,'CUST AND PROD REFS'!E$7:E$206))</f>
        <v>CUSTIND 4</v>
      </c>
      <c r="F640" s="7" t="str">
        <f ca="1">CONCATENATE(F$6," ",SUMIF('CUST AND PROD REFS'!$C$7:$C$206,'DATA GENERATOR'!$C640,'CUST AND PROD REFS'!F$7:F$206))</f>
        <v>REGION 5</v>
      </c>
      <c r="G640" s="6" t="str">
        <f t="shared" ca="1" si="100"/>
        <v>SALESMAN 2</v>
      </c>
      <c r="H640" s="6" t="str">
        <f t="shared" ca="1" si="101"/>
        <v>PRODID 15</v>
      </c>
      <c r="I640" s="6" t="str">
        <f ca="1">CONCATENATE(I$6," ",SUMIF('CUST AND PROD REFS'!$H$7:$H$26,'DATA GENERATOR'!$H640,'CUST AND PROD REFS'!I$7:I$26))</f>
        <v>PRODTYPE 3</v>
      </c>
      <c r="J640" s="6" t="str">
        <f ca="1">CONCATENATE(J$6," ",SUMIF('CUST AND PROD REFS'!$H$7:$H$26,'DATA GENERATOR'!$H640,'CUST AND PROD REFS'!J$7:J$26))</f>
        <v>PRODMKT 3</v>
      </c>
      <c r="K640" s="6">
        <f ca="1">SUMIF('CUST AND PROD REFS'!$H$7:$H$26,'DATA GENERATOR'!$H640,'CUST AND PROD REFS'!K$7:K$26)</f>
        <v>1965</v>
      </c>
      <c r="L640" s="6">
        <f ca="1">SUMIF('CUST AND PROD REFS'!$H$7:$H$26,'DATA GENERATOR'!$H640,'CUST AND PROD REFS'!L$7:L$26)</f>
        <v>1257.5999999999999</v>
      </c>
      <c r="M640" s="7">
        <f t="shared" ca="1" si="102"/>
        <v>4</v>
      </c>
      <c r="N640" s="23">
        <f t="shared" ca="1" si="103"/>
        <v>1906.05</v>
      </c>
      <c r="O640" s="8">
        <f t="shared" ca="1" si="104"/>
        <v>7624.2</v>
      </c>
      <c r="P640" s="40" t="str">
        <f t="shared" ca="1" si="105"/>
        <v>SHIP REGION 7</v>
      </c>
    </row>
    <row r="641" spans="1:16" x14ac:dyDescent="0.35">
      <c r="A641" s="9">
        <f t="shared" si="109"/>
        <v>635</v>
      </c>
      <c r="B641" s="6">
        <f t="shared" si="109"/>
        <v>635</v>
      </c>
      <c r="C641" s="7" t="str">
        <f t="shared" ca="1" si="99"/>
        <v>CUSTID 33</v>
      </c>
      <c r="D641" s="7" t="str">
        <f ca="1">CONCATENATE(D$6," ",SUMIF('CUST AND PROD REFS'!$C$7:$C$206,'DATA GENERATOR'!$C641,'CUST AND PROD REFS'!D$7:D$206))</f>
        <v>CUSTTYPE 1</v>
      </c>
      <c r="E641" s="7" t="str">
        <f ca="1">CONCATENATE(E$6," ",SUMIF('CUST AND PROD REFS'!$C$7:$C$206,'DATA GENERATOR'!$C641,'CUST AND PROD REFS'!E$7:E$206))</f>
        <v>CUSTIND 5</v>
      </c>
      <c r="F641" s="7" t="str">
        <f ca="1">CONCATENATE(F$6," ",SUMIF('CUST AND PROD REFS'!$C$7:$C$206,'DATA GENERATOR'!$C641,'CUST AND PROD REFS'!F$7:F$206))</f>
        <v>REGION 2</v>
      </c>
      <c r="G641" s="6" t="str">
        <f t="shared" ca="1" si="100"/>
        <v>SALESMAN 2</v>
      </c>
      <c r="H641" s="6" t="str">
        <f t="shared" ca="1" si="101"/>
        <v>PRODID 16</v>
      </c>
      <c r="I641" s="6" t="str">
        <f ca="1">CONCATENATE(I$6," ",SUMIF('CUST AND PROD REFS'!$H$7:$H$26,'DATA GENERATOR'!$H641,'CUST AND PROD REFS'!I$7:I$26))</f>
        <v>PRODTYPE 4</v>
      </c>
      <c r="J641" s="6" t="str">
        <f ca="1">CONCATENATE(J$6," ",SUMIF('CUST AND PROD REFS'!$H$7:$H$26,'DATA GENERATOR'!$H641,'CUST AND PROD REFS'!J$7:J$26))</f>
        <v>PRODMKT 6</v>
      </c>
      <c r="K641" s="6">
        <f ca="1">SUMIF('CUST AND PROD REFS'!$H$7:$H$26,'DATA GENERATOR'!$H641,'CUST AND PROD REFS'!K$7:K$26)</f>
        <v>13342</v>
      </c>
      <c r="L641" s="6">
        <f ca="1">SUMIF('CUST AND PROD REFS'!$H$7:$H$26,'DATA GENERATOR'!$H641,'CUST AND PROD REFS'!L$7:L$26)</f>
        <v>7738.36</v>
      </c>
      <c r="M641" s="7">
        <f t="shared" ca="1" si="102"/>
        <v>9</v>
      </c>
      <c r="N641" s="23">
        <f t="shared" ca="1" si="103"/>
        <v>12007.800000000001</v>
      </c>
      <c r="O641" s="8">
        <f t="shared" ca="1" si="104"/>
        <v>108070.20000000001</v>
      </c>
      <c r="P641" s="40" t="str">
        <f t="shared" ca="1" si="105"/>
        <v>SHIP REGION 1</v>
      </c>
    </row>
    <row r="642" spans="1:16" x14ac:dyDescent="0.35">
      <c r="A642" s="9">
        <f t="shared" si="109"/>
        <v>636</v>
      </c>
      <c r="B642" s="6">
        <f t="shared" si="109"/>
        <v>636</v>
      </c>
      <c r="C642" s="7" t="str">
        <f t="shared" ca="1" si="99"/>
        <v>CUSTID 152</v>
      </c>
      <c r="D642" s="7" t="str">
        <f ca="1">CONCATENATE(D$6," ",SUMIF('CUST AND PROD REFS'!$C$7:$C$206,'DATA GENERATOR'!$C642,'CUST AND PROD REFS'!D$7:D$206))</f>
        <v>CUSTTYPE 1</v>
      </c>
      <c r="E642" s="7" t="str">
        <f ca="1">CONCATENATE(E$6," ",SUMIF('CUST AND PROD REFS'!$C$7:$C$206,'DATA GENERATOR'!$C642,'CUST AND PROD REFS'!E$7:E$206))</f>
        <v>CUSTIND 1</v>
      </c>
      <c r="F642" s="7" t="str">
        <f ca="1">CONCATENATE(F$6," ",SUMIF('CUST AND PROD REFS'!$C$7:$C$206,'DATA GENERATOR'!$C642,'CUST AND PROD REFS'!F$7:F$206))</f>
        <v>REGION 5</v>
      </c>
      <c r="G642" s="6" t="str">
        <f t="shared" ca="1" si="100"/>
        <v>SALESMAN 3</v>
      </c>
      <c r="H642" s="6" t="str">
        <f t="shared" ca="1" si="101"/>
        <v>PRODID 8</v>
      </c>
      <c r="I642" s="6" t="str">
        <f ca="1">CONCATENATE(I$6," ",SUMIF('CUST AND PROD REFS'!$H$7:$H$26,'DATA GENERATOR'!$H642,'CUST AND PROD REFS'!I$7:I$26))</f>
        <v>PRODTYPE 1</v>
      </c>
      <c r="J642" s="6" t="str">
        <f ca="1">CONCATENATE(J$6," ",SUMIF('CUST AND PROD REFS'!$H$7:$H$26,'DATA GENERATOR'!$H642,'CUST AND PROD REFS'!J$7:J$26))</f>
        <v>PRODMKT 7</v>
      </c>
      <c r="K642" s="6">
        <f ca="1">SUMIF('CUST AND PROD REFS'!$H$7:$H$26,'DATA GENERATOR'!$H642,'CUST AND PROD REFS'!K$7:K$26)</f>
        <v>9424</v>
      </c>
      <c r="L642" s="6">
        <f ca="1">SUMIF('CUST AND PROD REFS'!$H$7:$H$26,'DATA GENERATOR'!$H642,'CUST AND PROD REFS'!L$7:L$26)</f>
        <v>6031.36</v>
      </c>
      <c r="M642" s="7">
        <f t="shared" ca="1" si="102"/>
        <v>1</v>
      </c>
      <c r="N642" s="23">
        <f t="shared" ca="1" si="103"/>
        <v>8952.7999999999993</v>
      </c>
      <c r="O642" s="8">
        <f t="shared" ca="1" si="104"/>
        <v>8952.7999999999993</v>
      </c>
      <c r="P642" s="40" t="str">
        <f t="shared" ca="1" si="105"/>
        <v>SHIP REGION 6</v>
      </c>
    </row>
    <row r="643" spans="1:16" x14ac:dyDescent="0.35">
      <c r="A643" s="9">
        <f t="shared" si="109"/>
        <v>637</v>
      </c>
      <c r="B643" s="6">
        <f t="shared" si="109"/>
        <v>637</v>
      </c>
      <c r="C643" s="7" t="str">
        <f t="shared" ca="1" si="99"/>
        <v>CUSTID 97</v>
      </c>
      <c r="D643" s="7" t="str">
        <f ca="1">CONCATENATE(D$6," ",SUMIF('CUST AND PROD REFS'!$C$7:$C$206,'DATA GENERATOR'!$C643,'CUST AND PROD REFS'!D$7:D$206))</f>
        <v>CUSTTYPE 5</v>
      </c>
      <c r="E643" s="7" t="str">
        <f ca="1">CONCATENATE(E$6," ",SUMIF('CUST AND PROD REFS'!$C$7:$C$206,'DATA GENERATOR'!$C643,'CUST AND PROD REFS'!E$7:E$206))</f>
        <v>CUSTIND 5</v>
      </c>
      <c r="F643" s="7" t="str">
        <f ca="1">CONCATENATE(F$6," ",SUMIF('CUST AND PROD REFS'!$C$7:$C$206,'DATA GENERATOR'!$C643,'CUST AND PROD REFS'!F$7:F$206))</f>
        <v>REGION 7</v>
      </c>
      <c r="G643" s="6" t="str">
        <f t="shared" ca="1" si="100"/>
        <v>SALESMAN 4</v>
      </c>
      <c r="H643" s="6" t="str">
        <f t="shared" ca="1" si="101"/>
        <v>PRODID 1</v>
      </c>
      <c r="I643" s="6" t="str">
        <f ca="1">CONCATENATE(I$6," ",SUMIF('CUST AND PROD REFS'!$H$7:$H$26,'DATA GENERATOR'!$H643,'CUST AND PROD REFS'!I$7:I$26))</f>
        <v>PRODTYPE 2</v>
      </c>
      <c r="J643" s="6" t="str">
        <f ca="1">CONCATENATE(J$6," ",SUMIF('CUST AND PROD REFS'!$H$7:$H$26,'DATA GENERATOR'!$H643,'CUST AND PROD REFS'!J$7:J$26))</f>
        <v>PRODMKT 7</v>
      </c>
      <c r="K643" s="6">
        <f ca="1">SUMIF('CUST AND PROD REFS'!$H$7:$H$26,'DATA GENERATOR'!$H643,'CUST AND PROD REFS'!K$7:K$26)</f>
        <v>1355</v>
      </c>
      <c r="L643" s="6">
        <f ca="1">SUMIF('CUST AND PROD REFS'!$H$7:$H$26,'DATA GENERATOR'!$H643,'CUST AND PROD REFS'!L$7:L$26)</f>
        <v>840.1</v>
      </c>
      <c r="M643" s="7">
        <f t="shared" ca="1" si="102"/>
        <v>6</v>
      </c>
      <c r="N643" s="23">
        <f t="shared" ca="1" si="103"/>
        <v>1327.8999999999999</v>
      </c>
      <c r="O643" s="8">
        <f t="shared" ca="1" si="104"/>
        <v>7967.4</v>
      </c>
      <c r="P643" s="40" t="str">
        <f t="shared" ca="1" si="105"/>
        <v>SHIP REGION 3</v>
      </c>
    </row>
    <row r="644" spans="1:16" x14ac:dyDescent="0.35">
      <c r="A644" s="9">
        <f t="shared" si="109"/>
        <v>638</v>
      </c>
      <c r="B644" s="6">
        <f t="shared" si="109"/>
        <v>638</v>
      </c>
      <c r="C644" s="7" t="str">
        <f t="shared" ca="1" si="99"/>
        <v>CUSTID 178</v>
      </c>
      <c r="D644" s="7" t="str">
        <f ca="1">CONCATENATE(D$6," ",SUMIF('CUST AND PROD REFS'!$C$7:$C$206,'DATA GENERATOR'!$C644,'CUST AND PROD REFS'!D$7:D$206))</f>
        <v>CUSTTYPE 1</v>
      </c>
      <c r="E644" s="7" t="str">
        <f ca="1">CONCATENATE(E$6," ",SUMIF('CUST AND PROD REFS'!$C$7:$C$206,'DATA GENERATOR'!$C644,'CUST AND PROD REFS'!E$7:E$206))</f>
        <v>CUSTIND 4</v>
      </c>
      <c r="F644" s="7" t="str">
        <f ca="1">CONCATENATE(F$6," ",SUMIF('CUST AND PROD REFS'!$C$7:$C$206,'DATA GENERATOR'!$C644,'CUST AND PROD REFS'!F$7:F$206))</f>
        <v>REGION 2</v>
      </c>
      <c r="G644" s="6" t="str">
        <f t="shared" ca="1" si="100"/>
        <v>SALESMAN 4</v>
      </c>
      <c r="H644" s="6" t="str">
        <f t="shared" ca="1" si="101"/>
        <v>PRODID 7</v>
      </c>
      <c r="I644" s="6" t="str">
        <f ca="1">CONCATENATE(I$6," ",SUMIF('CUST AND PROD REFS'!$H$7:$H$26,'DATA GENERATOR'!$H644,'CUST AND PROD REFS'!I$7:I$26))</f>
        <v>PRODTYPE 4</v>
      </c>
      <c r="J644" s="6" t="str">
        <f ca="1">CONCATENATE(J$6," ",SUMIF('CUST AND PROD REFS'!$H$7:$H$26,'DATA GENERATOR'!$H644,'CUST AND PROD REFS'!J$7:J$26))</f>
        <v>PRODMKT 2</v>
      </c>
      <c r="K644" s="6">
        <f ca="1">SUMIF('CUST AND PROD REFS'!$H$7:$H$26,'DATA GENERATOR'!$H644,'CUST AND PROD REFS'!K$7:K$26)</f>
        <v>19973</v>
      </c>
      <c r="L644" s="6">
        <f ca="1">SUMIF('CUST AND PROD REFS'!$H$7:$H$26,'DATA GENERATOR'!$H644,'CUST AND PROD REFS'!L$7:L$26)</f>
        <v>10985.15</v>
      </c>
      <c r="M644" s="7">
        <f t="shared" ca="1" si="102"/>
        <v>5</v>
      </c>
      <c r="N644" s="23">
        <f t="shared" ca="1" si="103"/>
        <v>16977.05</v>
      </c>
      <c r="O644" s="8">
        <f t="shared" ca="1" si="104"/>
        <v>84885.25</v>
      </c>
      <c r="P644" s="40" t="str">
        <f t="shared" ca="1" si="105"/>
        <v>SHIP REGION 5</v>
      </c>
    </row>
    <row r="645" spans="1:16" x14ac:dyDescent="0.35">
      <c r="A645" s="9">
        <f t="shared" si="109"/>
        <v>639</v>
      </c>
      <c r="B645" s="6">
        <f t="shared" si="109"/>
        <v>639</v>
      </c>
      <c r="C645" s="7" t="str">
        <f t="shared" ca="1" si="99"/>
        <v>CUSTID 158</v>
      </c>
      <c r="D645" s="7" t="str">
        <f ca="1">CONCATENATE(D$6," ",SUMIF('CUST AND PROD REFS'!$C$7:$C$206,'DATA GENERATOR'!$C645,'CUST AND PROD REFS'!D$7:D$206))</f>
        <v>CUSTTYPE 3</v>
      </c>
      <c r="E645" s="7" t="str">
        <f ca="1">CONCATENATE(E$6," ",SUMIF('CUST AND PROD REFS'!$C$7:$C$206,'DATA GENERATOR'!$C645,'CUST AND PROD REFS'!E$7:E$206))</f>
        <v>CUSTIND 1</v>
      </c>
      <c r="F645" s="7" t="str">
        <f ca="1">CONCATENATE(F$6," ",SUMIF('CUST AND PROD REFS'!$C$7:$C$206,'DATA GENERATOR'!$C645,'CUST AND PROD REFS'!F$7:F$206))</f>
        <v>REGION 7</v>
      </c>
      <c r="G645" s="6" t="str">
        <f t="shared" ca="1" si="100"/>
        <v>SALESMAN 4</v>
      </c>
      <c r="H645" s="6" t="str">
        <f t="shared" ca="1" si="101"/>
        <v>PRODID 3</v>
      </c>
      <c r="I645" s="6" t="str">
        <f ca="1">CONCATENATE(I$6," ",SUMIF('CUST AND PROD REFS'!$H$7:$H$26,'DATA GENERATOR'!$H645,'CUST AND PROD REFS'!I$7:I$26))</f>
        <v>PRODTYPE 3</v>
      </c>
      <c r="J645" s="6" t="str">
        <f ca="1">CONCATENATE(J$6," ",SUMIF('CUST AND PROD REFS'!$H$7:$H$26,'DATA GENERATOR'!$H645,'CUST AND PROD REFS'!J$7:J$26))</f>
        <v>PRODMKT 6</v>
      </c>
      <c r="K645" s="6">
        <f ca="1">SUMIF('CUST AND PROD REFS'!$H$7:$H$26,'DATA GENERATOR'!$H645,'CUST AND PROD REFS'!K$7:K$26)</f>
        <v>18632</v>
      </c>
      <c r="L645" s="6">
        <f ca="1">SUMIF('CUST AND PROD REFS'!$H$7:$H$26,'DATA GENERATOR'!$H645,'CUST AND PROD REFS'!L$7:L$26)</f>
        <v>12110.8</v>
      </c>
      <c r="M645" s="7">
        <f t="shared" ca="1" si="102"/>
        <v>7</v>
      </c>
      <c r="N645" s="23">
        <f t="shared" ca="1" si="103"/>
        <v>18073.04</v>
      </c>
      <c r="O645" s="8">
        <f t="shared" ca="1" si="104"/>
        <v>126511.28</v>
      </c>
      <c r="P645" s="40" t="str">
        <f t="shared" ca="1" si="105"/>
        <v>SHIP REGION 7</v>
      </c>
    </row>
    <row r="646" spans="1:16" x14ac:dyDescent="0.35">
      <c r="A646" s="9">
        <f t="shared" si="109"/>
        <v>640</v>
      </c>
      <c r="B646" s="6">
        <f t="shared" si="109"/>
        <v>640</v>
      </c>
      <c r="C646" s="7" t="str">
        <f t="shared" ca="1" si="99"/>
        <v>CUSTID 71</v>
      </c>
      <c r="D646" s="7" t="str">
        <f ca="1">CONCATENATE(D$6," ",SUMIF('CUST AND PROD REFS'!$C$7:$C$206,'DATA GENERATOR'!$C646,'CUST AND PROD REFS'!D$7:D$206))</f>
        <v>CUSTTYPE 2</v>
      </c>
      <c r="E646" s="7" t="str">
        <f ca="1">CONCATENATE(E$6," ",SUMIF('CUST AND PROD REFS'!$C$7:$C$206,'DATA GENERATOR'!$C646,'CUST AND PROD REFS'!E$7:E$206))</f>
        <v>CUSTIND 2</v>
      </c>
      <c r="F646" s="7" t="str">
        <f ca="1">CONCATENATE(F$6," ",SUMIF('CUST AND PROD REFS'!$C$7:$C$206,'DATA GENERATOR'!$C646,'CUST AND PROD REFS'!F$7:F$206))</f>
        <v>REGION 2</v>
      </c>
      <c r="G646" s="6" t="str">
        <f t="shared" ca="1" si="100"/>
        <v>SALESMAN 2</v>
      </c>
      <c r="H646" s="6" t="str">
        <f t="shared" ca="1" si="101"/>
        <v>PRODID 15</v>
      </c>
      <c r="I646" s="6" t="str">
        <f ca="1">CONCATENATE(I$6," ",SUMIF('CUST AND PROD REFS'!$H$7:$H$26,'DATA GENERATOR'!$H646,'CUST AND PROD REFS'!I$7:I$26))</f>
        <v>PRODTYPE 3</v>
      </c>
      <c r="J646" s="6" t="str">
        <f ca="1">CONCATENATE(J$6," ",SUMIF('CUST AND PROD REFS'!$H$7:$H$26,'DATA GENERATOR'!$H646,'CUST AND PROD REFS'!J$7:J$26))</f>
        <v>PRODMKT 3</v>
      </c>
      <c r="K646" s="6">
        <f ca="1">SUMIF('CUST AND PROD REFS'!$H$7:$H$26,'DATA GENERATOR'!$H646,'CUST AND PROD REFS'!K$7:K$26)</f>
        <v>1965</v>
      </c>
      <c r="L646" s="6">
        <f ca="1">SUMIF('CUST AND PROD REFS'!$H$7:$H$26,'DATA GENERATOR'!$H646,'CUST AND PROD REFS'!L$7:L$26)</f>
        <v>1257.5999999999999</v>
      </c>
      <c r="M646" s="7">
        <f t="shared" ca="1" si="102"/>
        <v>1</v>
      </c>
      <c r="N646" s="23">
        <f t="shared" ca="1" si="103"/>
        <v>1925.7</v>
      </c>
      <c r="O646" s="8">
        <f t="shared" ca="1" si="104"/>
        <v>1925.7</v>
      </c>
      <c r="P646" s="40" t="str">
        <f t="shared" ca="1" si="105"/>
        <v>SHIP REGION 3</v>
      </c>
    </row>
    <row r="647" spans="1:16" x14ac:dyDescent="0.35">
      <c r="A647" s="9">
        <f t="shared" si="109"/>
        <v>641</v>
      </c>
      <c r="B647" s="6">
        <f t="shared" si="109"/>
        <v>641</v>
      </c>
      <c r="C647" s="7" t="str">
        <f t="shared" ca="1" si="99"/>
        <v>CUSTID 63</v>
      </c>
      <c r="D647" s="7" t="str">
        <f ca="1">CONCATENATE(D$6," ",SUMIF('CUST AND PROD REFS'!$C$7:$C$206,'DATA GENERATOR'!$C647,'CUST AND PROD REFS'!D$7:D$206))</f>
        <v>CUSTTYPE 4</v>
      </c>
      <c r="E647" s="7" t="str">
        <f ca="1">CONCATENATE(E$6," ",SUMIF('CUST AND PROD REFS'!$C$7:$C$206,'DATA GENERATOR'!$C647,'CUST AND PROD REFS'!E$7:E$206))</f>
        <v>CUSTIND 2</v>
      </c>
      <c r="F647" s="7" t="str">
        <f ca="1">CONCATENATE(F$6," ",SUMIF('CUST AND PROD REFS'!$C$7:$C$206,'DATA GENERATOR'!$C647,'CUST AND PROD REFS'!F$7:F$206))</f>
        <v>REGION 3</v>
      </c>
      <c r="G647" s="6" t="str">
        <f t="shared" ca="1" si="100"/>
        <v>SALESMAN 3</v>
      </c>
      <c r="H647" s="6" t="str">
        <f t="shared" ca="1" si="101"/>
        <v>PRODID 19</v>
      </c>
      <c r="I647" s="6" t="str">
        <f ca="1">CONCATENATE(I$6," ",SUMIF('CUST AND PROD REFS'!$H$7:$H$26,'DATA GENERATOR'!$H647,'CUST AND PROD REFS'!I$7:I$26))</f>
        <v>PRODTYPE 2</v>
      </c>
      <c r="J647" s="6" t="str">
        <f ca="1">CONCATENATE(J$6," ",SUMIF('CUST AND PROD REFS'!$H$7:$H$26,'DATA GENERATOR'!$H647,'CUST AND PROD REFS'!J$7:J$26))</f>
        <v>PRODMKT 4</v>
      </c>
      <c r="K647" s="6">
        <f ca="1">SUMIF('CUST AND PROD REFS'!$H$7:$H$26,'DATA GENERATOR'!$H647,'CUST AND PROD REFS'!K$7:K$26)</f>
        <v>4862</v>
      </c>
      <c r="L647" s="6">
        <f ca="1">SUMIF('CUST AND PROD REFS'!$H$7:$H$26,'DATA GENERATOR'!$H647,'CUST AND PROD REFS'!L$7:L$26)</f>
        <v>3306.16</v>
      </c>
      <c r="M647" s="7">
        <f t="shared" ca="1" si="102"/>
        <v>2</v>
      </c>
      <c r="N647" s="23">
        <f t="shared" ca="1" si="103"/>
        <v>4570.28</v>
      </c>
      <c r="O647" s="8">
        <f t="shared" ca="1" si="104"/>
        <v>9140.56</v>
      </c>
      <c r="P647" s="40" t="str">
        <f t="shared" ca="1" si="105"/>
        <v>SHIP REGION 3</v>
      </c>
    </row>
    <row r="648" spans="1:16" x14ac:dyDescent="0.35">
      <c r="A648" s="9">
        <f t="shared" si="109"/>
        <v>642</v>
      </c>
      <c r="B648" s="6">
        <f t="shared" si="109"/>
        <v>642</v>
      </c>
      <c r="C648" s="7" t="str">
        <f t="shared" ref="C648:C711" ca="1" si="110">CONCATENATE(C$6," ",INT(RAND()*(C$3-C$2)+C$2))</f>
        <v>CUSTID 165</v>
      </c>
      <c r="D648" s="7" t="str">
        <f ca="1">CONCATENATE(D$6," ",SUMIF('CUST AND PROD REFS'!$C$7:$C$206,'DATA GENERATOR'!$C648,'CUST AND PROD REFS'!D$7:D$206))</f>
        <v>CUSTTYPE 5</v>
      </c>
      <c r="E648" s="7" t="str">
        <f ca="1">CONCATENATE(E$6," ",SUMIF('CUST AND PROD REFS'!$C$7:$C$206,'DATA GENERATOR'!$C648,'CUST AND PROD REFS'!E$7:E$206))</f>
        <v>CUSTIND 1</v>
      </c>
      <c r="F648" s="7" t="str">
        <f ca="1">CONCATENATE(F$6," ",SUMIF('CUST AND PROD REFS'!$C$7:$C$206,'DATA GENERATOR'!$C648,'CUST AND PROD REFS'!F$7:F$206))</f>
        <v>REGION 4</v>
      </c>
      <c r="G648" s="6" t="str">
        <f t="shared" ref="G648:G711" ca="1" si="111">CONCATENATE(G$6," ",INT(RAND()*(G$3-G$2)+G$2))</f>
        <v>SALESMAN 4</v>
      </c>
      <c r="H648" s="6" t="str">
        <f t="shared" ref="H648:H711" ca="1" si="112">CONCATENATE(H$6," ",INT(RAND()*(H$3+1-H$2)+H$2))</f>
        <v>PRODID 20</v>
      </c>
      <c r="I648" s="6" t="str">
        <f ca="1">CONCATENATE(I$6," ",SUMIF('CUST AND PROD REFS'!$H$7:$H$26,'DATA GENERATOR'!$H648,'CUST AND PROD REFS'!I$7:I$26))</f>
        <v>PRODTYPE 4</v>
      </c>
      <c r="J648" s="6" t="str">
        <f ca="1">CONCATENATE(J$6," ",SUMIF('CUST AND PROD REFS'!$H$7:$H$26,'DATA GENERATOR'!$H648,'CUST AND PROD REFS'!J$7:J$26))</f>
        <v>PRODMKT 1</v>
      </c>
      <c r="K648" s="6">
        <f ca="1">SUMIF('CUST AND PROD REFS'!$H$7:$H$26,'DATA GENERATOR'!$H648,'CUST AND PROD REFS'!K$7:K$26)</f>
        <v>2665</v>
      </c>
      <c r="L648" s="6">
        <f ca="1">SUMIF('CUST AND PROD REFS'!$H$7:$H$26,'DATA GENERATOR'!$H648,'CUST AND PROD REFS'!L$7:L$26)</f>
        <v>1732.25</v>
      </c>
      <c r="M648" s="7">
        <f t="shared" ref="M648:M711" ca="1" si="113">INT(RAND()*(M$3-M$2)+M$2)</f>
        <v>6</v>
      </c>
      <c r="N648" s="23">
        <f t="shared" ref="N648:N711" ca="1" si="114">K648*(1-(INT(RAND()*(N$3+1-N$2)+N$2)/100))</f>
        <v>2585.0499999999997</v>
      </c>
      <c r="O648" s="8">
        <f t="shared" ref="O648:O711" ca="1" si="115">M648*N648</f>
        <v>15510.3</v>
      </c>
      <c r="P648" s="40" t="str">
        <f t="shared" ref="P648:P711" ca="1" si="116">CONCATENATE(P$6," ",INT(RAND()*(P$3+1-P$2)+P$2))</f>
        <v>SHIP REGION 1</v>
      </c>
    </row>
    <row r="649" spans="1:16" x14ac:dyDescent="0.35">
      <c r="A649" s="9">
        <f t="shared" ref="A649:B664" si="117">A648+1</f>
        <v>643</v>
      </c>
      <c r="B649" s="6">
        <f t="shared" si="117"/>
        <v>643</v>
      </c>
      <c r="C649" s="7" t="str">
        <f t="shared" ca="1" si="110"/>
        <v>CUSTID 72</v>
      </c>
      <c r="D649" s="7" t="str">
        <f ca="1">CONCATENATE(D$6," ",SUMIF('CUST AND PROD REFS'!$C$7:$C$206,'DATA GENERATOR'!$C649,'CUST AND PROD REFS'!D$7:D$206))</f>
        <v>CUSTTYPE 2</v>
      </c>
      <c r="E649" s="7" t="str">
        <f ca="1">CONCATENATE(E$6," ",SUMIF('CUST AND PROD REFS'!$C$7:$C$206,'DATA GENERATOR'!$C649,'CUST AND PROD REFS'!E$7:E$206))</f>
        <v>CUSTIND 4</v>
      </c>
      <c r="F649" s="7" t="str">
        <f ca="1">CONCATENATE(F$6," ",SUMIF('CUST AND PROD REFS'!$C$7:$C$206,'DATA GENERATOR'!$C649,'CUST AND PROD REFS'!F$7:F$206))</f>
        <v>REGION 2</v>
      </c>
      <c r="G649" s="6" t="str">
        <f t="shared" ca="1" si="111"/>
        <v>SALESMAN 4</v>
      </c>
      <c r="H649" s="6" t="str">
        <f t="shared" ca="1" si="112"/>
        <v>PRODID 16</v>
      </c>
      <c r="I649" s="6" t="str">
        <f ca="1">CONCATENATE(I$6," ",SUMIF('CUST AND PROD REFS'!$H$7:$H$26,'DATA GENERATOR'!$H649,'CUST AND PROD REFS'!I$7:I$26))</f>
        <v>PRODTYPE 4</v>
      </c>
      <c r="J649" s="6" t="str">
        <f ca="1">CONCATENATE(J$6," ",SUMIF('CUST AND PROD REFS'!$H$7:$H$26,'DATA GENERATOR'!$H649,'CUST AND PROD REFS'!J$7:J$26))</f>
        <v>PRODMKT 6</v>
      </c>
      <c r="K649" s="6">
        <f ca="1">SUMIF('CUST AND PROD REFS'!$H$7:$H$26,'DATA GENERATOR'!$H649,'CUST AND PROD REFS'!K$7:K$26)</f>
        <v>13342</v>
      </c>
      <c r="L649" s="6">
        <f ca="1">SUMIF('CUST AND PROD REFS'!$H$7:$H$26,'DATA GENERATOR'!$H649,'CUST AND PROD REFS'!L$7:L$26)</f>
        <v>7738.36</v>
      </c>
      <c r="M649" s="7">
        <f t="shared" ca="1" si="113"/>
        <v>4</v>
      </c>
      <c r="N649" s="23">
        <f t="shared" ca="1" si="114"/>
        <v>13075.16</v>
      </c>
      <c r="O649" s="8">
        <f t="shared" ca="1" si="115"/>
        <v>52300.639999999999</v>
      </c>
      <c r="P649" s="40" t="str">
        <f t="shared" ca="1" si="116"/>
        <v>SHIP REGION 6</v>
      </c>
    </row>
    <row r="650" spans="1:16" x14ac:dyDescent="0.35">
      <c r="A650" s="9">
        <f t="shared" si="117"/>
        <v>644</v>
      </c>
      <c r="B650" s="6">
        <f t="shared" si="117"/>
        <v>644</v>
      </c>
      <c r="C650" s="7" t="str">
        <f t="shared" ca="1" si="110"/>
        <v>CUSTID 148</v>
      </c>
      <c r="D650" s="7" t="str">
        <f ca="1">CONCATENATE(D$6," ",SUMIF('CUST AND PROD REFS'!$C$7:$C$206,'DATA GENERATOR'!$C650,'CUST AND PROD REFS'!D$7:D$206))</f>
        <v>CUSTTYPE 5</v>
      </c>
      <c r="E650" s="7" t="str">
        <f ca="1">CONCATENATE(E$6," ",SUMIF('CUST AND PROD REFS'!$C$7:$C$206,'DATA GENERATOR'!$C650,'CUST AND PROD REFS'!E$7:E$206))</f>
        <v>CUSTIND 5</v>
      </c>
      <c r="F650" s="7" t="str">
        <f ca="1">CONCATENATE(F$6," ",SUMIF('CUST AND PROD REFS'!$C$7:$C$206,'DATA GENERATOR'!$C650,'CUST AND PROD REFS'!F$7:F$206))</f>
        <v>REGION 7</v>
      </c>
      <c r="G650" s="6" t="str">
        <f t="shared" ca="1" si="111"/>
        <v>SALESMAN 4</v>
      </c>
      <c r="H650" s="6" t="str">
        <f t="shared" ca="1" si="112"/>
        <v>PRODID 19</v>
      </c>
      <c r="I650" s="6" t="str">
        <f ca="1">CONCATENATE(I$6," ",SUMIF('CUST AND PROD REFS'!$H$7:$H$26,'DATA GENERATOR'!$H650,'CUST AND PROD REFS'!I$7:I$26))</f>
        <v>PRODTYPE 2</v>
      </c>
      <c r="J650" s="6" t="str">
        <f ca="1">CONCATENATE(J$6," ",SUMIF('CUST AND PROD REFS'!$H$7:$H$26,'DATA GENERATOR'!$H650,'CUST AND PROD REFS'!J$7:J$26))</f>
        <v>PRODMKT 4</v>
      </c>
      <c r="K650" s="6">
        <f ca="1">SUMIF('CUST AND PROD REFS'!$H$7:$H$26,'DATA GENERATOR'!$H650,'CUST AND PROD REFS'!K$7:K$26)</f>
        <v>4862</v>
      </c>
      <c r="L650" s="6">
        <f ca="1">SUMIF('CUST AND PROD REFS'!$H$7:$H$26,'DATA GENERATOR'!$H650,'CUST AND PROD REFS'!L$7:L$26)</f>
        <v>3306.16</v>
      </c>
      <c r="M650" s="7">
        <f t="shared" ca="1" si="113"/>
        <v>6</v>
      </c>
      <c r="N650" s="23">
        <f t="shared" ca="1" si="114"/>
        <v>4521.66</v>
      </c>
      <c r="O650" s="8">
        <f t="shared" ca="1" si="115"/>
        <v>27129.96</v>
      </c>
      <c r="P650" s="40" t="str">
        <f t="shared" ca="1" si="116"/>
        <v>SHIP REGION 7</v>
      </c>
    </row>
    <row r="651" spans="1:16" x14ac:dyDescent="0.35">
      <c r="A651" s="9">
        <f t="shared" si="117"/>
        <v>645</v>
      </c>
      <c r="B651" s="6">
        <f t="shared" si="117"/>
        <v>645</v>
      </c>
      <c r="C651" s="7" t="str">
        <f t="shared" ca="1" si="110"/>
        <v>CUSTID 97</v>
      </c>
      <c r="D651" s="7" t="str">
        <f ca="1">CONCATENATE(D$6," ",SUMIF('CUST AND PROD REFS'!$C$7:$C$206,'DATA GENERATOR'!$C651,'CUST AND PROD REFS'!D$7:D$206))</f>
        <v>CUSTTYPE 5</v>
      </c>
      <c r="E651" s="7" t="str">
        <f ca="1">CONCATENATE(E$6," ",SUMIF('CUST AND PROD REFS'!$C$7:$C$206,'DATA GENERATOR'!$C651,'CUST AND PROD REFS'!E$7:E$206))</f>
        <v>CUSTIND 5</v>
      </c>
      <c r="F651" s="7" t="str">
        <f ca="1">CONCATENATE(F$6," ",SUMIF('CUST AND PROD REFS'!$C$7:$C$206,'DATA GENERATOR'!$C651,'CUST AND PROD REFS'!F$7:F$206))</f>
        <v>REGION 7</v>
      </c>
      <c r="G651" s="6" t="str">
        <f t="shared" ca="1" si="111"/>
        <v>SALESMAN 4</v>
      </c>
      <c r="H651" s="6" t="str">
        <f t="shared" ca="1" si="112"/>
        <v>PRODID 13</v>
      </c>
      <c r="I651" s="6" t="str">
        <f ca="1">CONCATENATE(I$6," ",SUMIF('CUST AND PROD REFS'!$H$7:$H$26,'DATA GENERATOR'!$H651,'CUST AND PROD REFS'!I$7:I$26))</f>
        <v>PRODTYPE 4</v>
      </c>
      <c r="J651" s="6" t="str">
        <f ca="1">CONCATENATE(J$6," ",SUMIF('CUST AND PROD REFS'!$H$7:$H$26,'DATA GENERATOR'!$H651,'CUST AND PROD REFS'!J$7:J$26))</f>
        <v>PRODMKT 4</v>
      </c>
      <c r="K651" s="6">
        <f ca="1">SUMIF('CUST AND PROD REFS'!$H$7:$H$26,'DATA GENERATOR'!$H651,'CUST AND PROD REFS'!K$7:K$26)</f>
        <v>12711</v>
      </c>
      <c r="L651" s="6">
        <f ca="1">SUMIF('CUST AND PROD REFS'!$H$7:$H$26,'DATA GENERATOR'!$H651,'CUST AND PROD REFS'!L$7:L$26)</f>
        <v>7245.27</v>
      </c>
      <c r="M651" s="7">
        <f t="shared" ca="1" si="113"/>
        <v>7</v>
      </c>
      <c r="N651" s="23">
        <f t="shared" ca="1" si="114"/>
        <v>11694.12</v>
      </c>
      <c r="O651" s="8">
        <f t="shared" ca="1" si="115"/>
        <v>81858.840000000011</v>
      </c>
      <c r="P651" s="40" t="str">
        <f t="shared" ca="1" si="116"/>
        <v>SHIP REGION 3</v>
      </c>
    </row>
    <row r="652" spans="1:16" x14ac:dyDescent="0.35">
      <c r="A652" s="9">
        <f t="shared" si="117"/>
        <v>646</v>
      </c>
      <c r="B652" s="6">
        <f t="shared" si="117"/>
        <v>646</v>
      </c>
      <c r="C652" s="7" t="str">
        <f t="shared" ca="1" si="110"/>
        <v>CUSTID 31</v>
      </c>
      <c r="D652" s="7" t="str">
        <f ca="1">CONCATENATE(D$6," ",SUMIF('CUST AND PROD REFS'!$C$7:$C$206,'DATA GENERATOR'!$C652,'CUST AND PROD REFS'!D$7:D$206))</f>
        <v>CUSTTYPE 1</v>
      </c>
      <c r="E652" s="7" t="str">
        <f ca="1">CONCATENATE(E$6," ",SUMIF('CUST AND PROD REFS'!$C$7:$C$206,'DATA GENERATOR'!$C652,'CUST AND PROD REFS'!E$7:E$206))</f>
        <v>CUSTIND 1</v>
      </c>
      <c r="F652" s="7" t="str">
        <f ca="1">CONCATENATE(F$6," ",SUMIF('CUST AND PROD REFS'!$C$7:$C$206,'DATA GENERATOR'!$C652,'CUST AND PROD REFS'!F$7:F$206))</f>
        <v>REGION 4</v>
      </c>
      <c r="G652" s="6" t="str">
        <f t="shared" ca="1" si="111"/>
        <v>SALESMAN 2</v>
      </c>
      <c r="H652" s="6" t="str">
        <f t="shared" ca="1" si="112"/>
        <v>PRODID 5</v>
      </c>
      <c r="I652" s="6" t="str">
        <f ca="1">CONCATENATE(I$6," ",SUMIF('CUST AND PROD REFS'!$H$7:$H$26,'DATA GENERATOR'!$H652,'CUST AND PROD REFS'!I$7:I$26))</f>
        <v>PRODTYPE 3</v>
      </c>
      <c r="J652" s="6" t="str">
        <f ca="1">CONCATENATE(J$6," ",SUMIF('CUST AND PROD REFS'!$H$7:$H$26,'DATA GENERATOR'!$H652,'CUST AND PROD REFS'!J$7:J$26))</f>
        <v>PRODMKT 3</v>
      </c>
      <c r="K652" s="6">
        <f ca="1">SUMIF('CUST AND PROD REFS'!$H$7:$H$26,'DATA GENERATOR'!$H652,'CUST AND PROD REFS'!K$7:K$26)</f>
        <v>21215</v>
      </c>
      <c r="L652" s="6">
        <f ca="1">SUMIF('CUST AND PROD REFS'!$H$7:$H$26,'DATA GENERATOR'!$H652,'CUST AND PROD REFS'!L$7:L$26)</f>
        <v>14001.9</v>
      </c>
      <c r="M652" s="7">
        <f t="shared" ca="1" si="113"/>
        <v>6</v>
      </c>
      <c r="N652" s="23">
        <f t="shared" ca="1" si="114"/>
        <v>19942.099999999999</v>
      </c>
      <c r="O652" s="8">
        <f t="shared" ca="1" si="115"/>
        <v>119652.59999999999</v>
      </c>
      <c r="P652" s="40" t="str">
        <f t="shared" ca="1" si="116"/>
        <v>SHIP REGION 3</v>
      </c>
    </row>
    <row r="653" spans="1:16" x14ac:dyDescent="0.35">
      <c r="A653" s="9">
        <f t="shared" si="117"/>
        <v>647</v>
      </c>
      <c r="B653" s="6">
        <f t="shared" si="117"/>
        <v>647</v>
      </c>
      <c r="C653" s="7" t="str">
        <f t="shared" ca="1" si="110"/>
        <v>CUSTID 26</v>
      </c>
      <c r="D653" s="7" t="str">
        <f ca="1">CONCATENATE(D$6," ",SUMIF('CUST AND PROD REFS'!$C$7:$C$206,'DATA GENERATOR'!$C653,'CUST AND PROD REFS'!D$7:D$206))</f>
        <v>CUSTTYPE 2</v>
      </c>
      <c r="E653" s="7" t="str">
        <f ca="1">CONCATENATE(E$6," ",SUMIF('CUST AND PROD REFS'!$C$7:$C$206,'DATA GENERATOR'!$C653,'CUST AND PROD REFS'!E$7:E$206))</f>
        <v>CUSTIND 2</v>
      </c>
      <c r="F653" s="7" t="str">
        <f ca="1">CONCATENATE(F$6," ",SUMIF('CUST AND PROD REFS'!$C$7:$C$206,'DATA GENERATOR'!$C653,'CUST AND PROD REFS'!F$7:F$206))</f>
        <v>REGION 4</v>
      </c>
      <c r="G653" s="6" t="str">
        <f t="shared" ca="1" si="111"/>
        <v>SALESMAN 2</v>
      </c>
      <c r="H653" s="6" t="str">
        <f t="shared" ca="1" si="112"/>
        <v>PRODID 13</v>
      </c>
      <c r="I653" s="6" t="str">
        <f ca="1">CONCATENATE(I$6," ",SUMIF('CUST AND PROD REFS'!$H$7:$H$26,'DATA GENERATOR'!$H653,'CUST AND PROD REFS'!I$7:I$26))</f>
        <v>PRODTYPE 4</v>
      </c>
      <c r="J653" s="6" t="str">
        <f ca="1">CONCATENATE(J$6," ",SUMIF('CUST AND PROD REFS'!$H$7:$H$26,'DATA GENERATOR'!$H653,'CUST AND PROD REFS'!J$7:J$26))</f>
        <v>PRODMKT 4</v>
      </c>
      <c r="K653" s="6">
        <f ca="1">SUMIF('CUST AND PROD REFS'!$H$7:$H$26,'DATA GENERATOR'!$H653,'CUST AND PROD REFS'!K$7:K$26)</f>
        <v>12711</v>
      </c>
      <c r="L653" s="6">
        <f ca="1">SUMIF('CUST AND PROD REFS'!$H$7:$H$26,'DATA GENERATOR'!$H653,'CUST AND PROD REFS'!L$7:L$26)</f>
        <v>7245.27</v>
      </c>
      <c r="M653" s="7">
        <f t="shared" ca="1" si="113"/>
        <v>6</v>
      </c>
      <c r="N653" s="23">
        <f t="shared" ca="1" si="114"/>
        <v>11567.01</v>
      </c>
      <c r="O653" s="8">
        <f t="shared" ca="1" si="115"/>
        <v>69402.06</v>
      </c>
      <c r="P653" s="40" t="str">
        <f t="shared" ca="1" si="116"/>
        <v>SHIP REGION 5</v>
      </c>
    </row>
    <row r="654" spans="1:16" x14ac:dyDescent="0.35">
      <c r="A654" s="9">
        <f t="shared" si="117"/>
        <v>648</v>
      </c>
      <c r="B654" s="6">
        <f t="shared" si="117"/>
        <v>648</v>
      </c>
      <c r="C654" s="7" t="str">
        <f t="shared" ca="1" si="110"/>
        <v>CUSTID 59</v>
      </c>
      <c r="D654" s="7" t="str">
        <f ca="1">CONCATENATE(D$6," ",SUMIF('CUST AND PROD REFS'!$C$7:$C$206,'DATA GENERATOR'!$C654,'CUST AND PROD REFS'!D$7:D$206))</f>
        <v>CUSTTYPE 3</v>
      </c>
      <c r="E654" s="7" t="str">
        <f ca="1">CONCATENATE(E$6," ",SUMIF('CUST AND PROD REFS'!$C$7:$C$206,'DATA GENERATOR'!$C654,'CUST AND PROD REFS'!E$7:E$206))</f>
        <v>CUSTIND 4</v>
      </c>
      <c r="F654" s="7" t="str">
        <f ca="1">CONCATENATE(F$6," ",SUMIF('CUST AND PROD REFS'!$C$7:$C$206,'DATA GENERATOR'!$C654,'CUST AND PROD REFS'!F$7:F$206))</f>
        <v>REGION 4</v>
      </c>
      <c r="G654" s="6" t="str">
        <f t="shared" ca="1" si="111"/>
        <v>SALESMAN 4</v>
      </c>
      <c r="H654" s="6" t="str">
        <f t="shared" ca="1" si="112"/>
        <v>PRODID 4</v>
      </c>
      <c r="I654" s="6" t="str">
        <f ca="1">CONCATENATE(I$6," ",SUMIF('CUST AND PROD REFS'!$H$7:$H$26,'DATA GENERATOR'!$H654,'CUST AND PROD REFS'!I$7:I$26))</f>
        <v>PRODTYPE 2</v>
      </c>
      <c r="J654" s="6" t="str">
        <f ca="1">CONCATENATE(J$6," ",SUMIF('CUST AND PROD REFS'!$H$7:$H$26,'DATA GENERATOR'!$H654,'CUST AND PROD REFS'!J$7:J$26))</f>
        <v>PRODMKT 4</v>
      </c>
      <c r="K654" s="6">
        <f ca="1">SUMIF('CUST AND PROD REFS'!$H$7:$H$26,'DATA GENERATOR'!$H654,'CUST AND PROD REFS'!K$7:K$26)</f>
        <v>6175</v>
      </c>
      <c r="L654" s="6">
        <f ca="1">SUMIF('CUST AND PROD REFS'!$H$7:$H$26,'DATA GENERATOR'!$H654,'CUST AND PROD REFS'!L$7:L$26)</f>
        <v>3828.5</v>
      </c>
      <c r="M654" s="7">
        <f t="shared" ca="1" si="113"/>
        <v>4</v>
      </c>
      <c r="N654" s="23">
        <f t="shared" ca="1" si="114"/>
        <v>5681</v>
      </c>
      <c r="O654" s="8">
        <f t="shared" ca="1" si="115"/>
        <v>22724</v>
      </c>
      <c r="P654" s="40" t="str">
        <f t="shared" ca="1" si="116"/>
        <v>SHIP REGION 6</v>
      </c>
    </row>
    <row r="655" spans="1:16" x14ac:dyDescent="0.35">
      <c r="A655" s="9">
        <f t="shared" si="117"/>
        <v>649</v>
      </c>
      <c r="B655" s="6">
        <f t="shared" si="117"/>
        <v>649</v>
      </c>
      <c r="C655" s="7" t="str">
        <f t="shared" ca="1" si="110"/>
        <v>CUSTID 23</v>
      </c>
      <c r="D655" s="7" t="str">
        <f ca="1">CONCATENATE(D$6," ",SUMIF('CUST AND PROD REFS'!$C$7:$C$206,'DATA GENERATOR'!$C655,'CUST AND PROD REFS'!D$7:D$206))</f>
        <v>CUSTTYPE 1</v>
      </c>
      <c r="E655" s="7" t="str">
        <f ca="1">CONCATENATE(E$6," ",SUMIF('CUST AND PROD REFS'!$C$7:$C$206,'DATA GENERATOR'!$C655,'CUST AND PROD REFS'!E$7:E$206))</f>
        <v>CUSTIND 2</v>
      </c>
      <c r="F655" s="7" t="str">
        <f ca="1">CONCATENATE(F$6," ",SUMIF('CUST AND PROD REFS'!$C$7:$C$206,'DATA GENERATOR'!$C655,'CUST AND PROD REFS'!F$7:F$206))</f>
        <v>REGION 1</v>
      </c>
      <c r="G655" s="6" t="str">
        <f t="shared" ca="1" si="111"/>
        <v>SALESMAN 4</v>
      </c>
      <c r="H655" s="6" t="str">
        <f t="shared" ca="1" si="112"/>
        <v>PRODID 7</v>
      </c>
      <c r="I655" s="6" t="str">
        <f ca="1">CONCATENATE(I$6," ",SUMIF('CUST AND PROD REFS'!$H$7:$H$26,'DATA GENERATOR'!$H655,'CUST AND PROD REFS'!I$7:I$26))</f>
        <v>PRODTYPE 4</v>
      </c>
      <c r="J655" s="6" t="str">
        <f ca="1">CONCATENATE(J$6," ",SUMIF('CUST AND PROD REFS'!$H$7:$H$26,'DATA GENERATOR'!$H655,'CUST AND PROD REFS'!J$7:J$26))</f>
        <v>PRODMKT 2</v>
      </c>
      <c r="K655" s="6">
        <f ca="1">SUMIF('CUST AND PROD REFS'!$H$7:$H$26,'DATA GENERATOR'!$H655,'CUST AND PROD REFS'!K$7:K$26)</f>
        <v>19973</v>
      </c>
      <c r="L655" s="6">
        <f ca="1">SUMIF('CUST AND PROD REFS'!$H$7:$H$26,'DATA GENERATOR'!$H655,'CUST AND PROD REFS'!L$7:L$26)</f>
        <v>10985.15</v>
      </c>
      <c r="M655" s="7">
        <f t="shared" ca="1" si="113"/>
        <v>2</v>
      </c>
      <c r="N655" s="23">
        <f t="shared" ca="1" si="114"/>
        <v>16977.05</v>
      </c>
      <c r="O655" s="8">
        <f t="shared" ca="1" si="115"/>
        <v>33954.1</v>
      </c>
      <c r="P655" s="40" t="str">
        <f t="shared" ca="1" si="116"/>
        <v>SHIP REGION 2</v>
      </c>
    </row>
    <row r="656" spans="1:16" x14ac:dyDescent="0.35">
      <c r="A656" s="9">
        <f t="shared" si="117"/>
        <v>650</v>
      </c>
      <c r="B656" s="6">
        <f t="shared" si="117"/>
        <v>650</v>
      </c>
      <c r="C656" s="7" t="str">
        <f t="shared" ca="1" si="110"/>
        <v>CUSTID 191</v>
      </c>
      <c r="D656" s="7" t="str">
        <f ca="1">CONCATENATE(D$6," ",SUMIF('CUST AND PROD REFS'!$C$7:$C$206,'DATA GENERATOR'!$C656,'CUST AND PROD REFS'!D$7:D$206))</f>
        <v>CUSTTYPE 5</v>
      </c>
      <c r="E656" s="7" t="str">
        <f ca="1">CONCATENATE(E$6," ",SUMIF('CUST AND PROD REFS'!$C$7:$C$206,'DATA GENERATOR'!$C656,'CUST AND PROD REFS'!E$7:E$206))</f>
        <v>CUSTIND 1</v>
      </c>
      <c r="F656" s="7" t="str">
        <f ca="1">CONCATENATE(F$6," ",SUMIF('CUST AND PROD REFS'!$C$7:$C$206,'DATA GENERATOR'!$C656,'CUST AND PROD REFS'!F$7:F$206))</f>
        <v>REGION 2</v>
      </c>
      <c r="G656" s="6" t="str">
        <f t="shared" ca="1" si="111"/>
        <v>SALESMAN 2</v>
      </c>
      <c r="H656" s="6" t="str">
        <f t="shared" ca="1" si="112"/>
        <v>PRODID 7</v>
      </c>
      <c r="I656" s="6" t="str">
        <f ca="1">CONCATENATE(I$6," ",SUMIF('CUST AND PROD REFS'!$H$7:$H$26,'DATA GENERATOR'!$H656,'CUST AND PROD REFS'!I$7:I$26))</f>
        <v>PRODTYPE 4</v>
      </c>
      <c r="J656" s="6" t="str">
        <f ca="1">CONCATENATE(J$6," ",SUMIF('CUST AND PROD REFS'!$H$7:$H$26,'DATA GENERATOR'!$H656,'CUST AND PROD REFS'!J$7:J$26))</f>
        <v>PRODMKT 2</v>
      </c>
      <c r="K656" s="6">
        <f ca="1">SUMIF('CUST AND PROD REFS'!$H$7:$H$26,'DATA GENERATOR'!$H656,'CUST AND PROD REFS'!K$7:K$26)</f>
        <v>19973</v>
      </c>
      <c r="L656" s="6">
        <f ca="1">SUMIF('CUST AND PROD REFS'!$H$7:$H$26,'DATA GENERATOR'!$H656,'CUST AND PROD REFS'!L$7:L$26)</f>
        <v>10985.15</v>
      </c>
      <c r="M656" s="7">
        <f t="shared" ca="1" si="113"/>
        <v>4</v>
      </c>
      <c r="N656" s="23">
        <f t="shared" ca="1" si="114"/>
        <v>18175.43</v>
      </c>
      <c r="O656" s="8">
        <f t="shared" ca="1" si="115"/>
        <v>72701.72</v>
      </c>
      <c r="P656" s="40" t="str">
        <f t="shared" ca="1" si="116"/>
        <v>SHIP REGION 5</v>
      </c>
    </row>
    <row r="657" spans="1:16" x14ac:dyDescent="0.35">
      <c r="A657" s="9">
        <f t="shared" si="117"/>
        <v>651</v>
      </c>
      <c r="B657" s="6">
        <f t="shared" si="117"/>
        <v>651</v>
      </c>
      <c r="C657" s="7" t="str">
        <f t="shared" ca="1" si="110"/>
        <v>CUSTID 61</v>
      </c>
      <c r="D657" s="7" t="str">
        <f ca="1">CONCATENATE(D$6," ",SUMIF('CUST AND PROD REFS'!$C$7:$C$206,'DATA GENERATOR'!$C657,'CUST AND PROD REFS'!D$7:D$206))</f>
        <v>CUSTTYPE 1</v>
      </c>
      <c r="E657" s="7" t="str">
        <f ca="1">CONCATENATE(E$6," ",SUMIF('CUST AND PROD REFS'!$C$7:$C$206,'DATA GENERATOR'!$C657,'CUST AND PROD REFS'!E$7:E$206))</f>
        <v>CUSTIND 4</v>
      </c>
      <c r="F657" s="7" t="str">
        <f ca="1">CONCATENATE(F$6," ",SUMIF('CUST AND PROD REFS'!$C$7:$C$206,'DATA GENERATOR'!$C657,'CUST AND PROD REFS'!F$7:F$206))</f>
        <v>REGION 7</v>
      </c>
      <c r="G657" s="6" t="str">
        <f t="shared" ca="1" si="111"/>
        <v>SALESMAN 1</v>
      </c>
      <c r="H657" s="6" t="str">
        <f t="shared" ca="1" si="112"/>
        <v>PRODID 18</v>
      </c>
      <c r="I657" s="6" t="str">
        <f ca="1">CONCATENATE(I$6," ",SUMIF('CUST AND PROD REFS'!$H$7:$H$26,'DATA GENERATOR'!$H657,'CUST AND PROD REFS'!I$7:I$26))</f>
        <v>PRODTYPE 1</v>
      </c>
      <c r="J657" s="6" t="str">
        <f ca="1">CONCATENATE(J$6," ",SUMIF('CUST AND PROD REFS'!$H$7:$H$26,'DATA GENERATOR'!$H657,'CUST AND PROD REFS'!J$7:J$26))</f>
        <v>PRODMKT 2</v>
      </c>
      <c r="K657" s="6">
        <f ca="1">SUMIF('CUST AND PROD REFS'!$H$7:$H$26,'DATA GENERATOR'!$H657,'CUST AND PROD REFS'!K$7:K$26)</f>
        <v>5325</v>
      </c>
      <c r="L657" s="6">
        <f ca="1">SUMIF('CUST AND PROD REFS'!$H$7:$H$26,'DATA GENERATOR'!$H657,'CUST AND PROD REFS'!L$7:L$26)</f>
        <v>3408</v>
      </c>
      <c r="M657" s="7">
        <f t="shared" ca="1" si="113"/>
        <v>3</v>
      </c>
      <c r="N657" s="23">
        <f t="shared" ca="1" si="114"/>
        <v>4952.25</v>
      </c>
      <c r="O657" s="8">
        <f t="shared" ca="1" si="115"/>
        <v>14856.75</v>
      </c>
      <c r="P657" s="40" t="str">
        <f t="shared" ca="1" si="116"/>
        <v>SHIP REGION 4</v>
      </c>
    </row>
    <row r="658" spans="1:16" x14ac:dyDescent="0.35">
      <c r="A658" s="9">
        <f t="shared" si="117"/>
        <v>652</v>
      </c>
      <c r="B658" s="6">
        <f t="shared" si="117"/>
        <v>652</v>
      </c>
      <c r="C658" s="7" t="str">
        <f t="shared" ca="1" si="110"/>
        <v>CUSTID 161</v>
      </c>
      <c r="D658" s="7" t="str">
        <f ca="1">CONCATENATE(D$6," ",SUMIF('CUST AND PROD REFS'!$C$7:$C$206,'DATA GENERATOR'!$C658,'CUST AND PROD REFS'!D$7:D$206))</f>
        <v>CUSTTYPE 2</v>
      </c>
      <c r="E658" s="7" t="str">
        <f ca="1">CONCATENATE(E$6," ",SUMIF('CUST AND PROD REFS'!$C$7:$C$206,'DATA GENERATOR'!$C658,'CUST AND PROD REFS'!E$7:E$206))</f>
        <v>CUSTIND 5</v>
      </c>
      <c r="F658" s="7" t="str">
        <f ca="1">CONCATENATE(F$6," ",SUMIF('CUST AND PROD REFS'!$C$7:$C$206,'DATA GENERATOR'!$C658,'CUST AND PROD REFS'!F$7:F$206))</f>
        <v>REGION 1</v>
      </c>
      <c r="G658" s="6" t="str">
        <f t="shared" ca="1" si="111"/>
        <v>SALESMAN 1</v>
      </c>
      <c r="H658" s="6" t="str">
        <f t="shared" ca="1" si="112"/>
        <v>PRODID 19</v>
      </c>
      <c r="I658" s="6" t="str">
        <f ca="1">CONCATENATE(I$6," ",SUMIF('CUST AND PROD REFS'!$H$7:$H$26,'DATA GENERATOR'!$H658,'CUST AND PROD REFS'!I$7:I$26))</f>
        <v>PRODTYPE 2</v>
      </c>
      <c r="J658" s="6" t="str">
        <f ca="1">CONCATENATE(J$6," ",SUMIF('CUST AND PROD REFS'!$H$7:$H$26,'DATA GENERATOR'!$H658,'CUST AND PROD REFS'!J$7:J$26))</f>
        <v>PRODMKT 4</v>
      </c>
      <c r="K658" s="6">
        <f ca="1">SUMIF('CUST AND PROD REFS'!$H$7:$H$26,'DATA GENERATOR'!$H658,'CUST AND PROD REFS'!K$7:K$26)</f>
        <v>4862</v>
      </c>
      <c r="L658" s="6">
        <f ca="1">SUMIF('CUST AND PROD REFS'!$H$7:$H$26,'DATA GENERATOR'!$H658,'CUST AND PROD REFS'!L$7:L$26)</f>
        <v>3306.16</v>
      </c>
      <c r="M658" s="7">
        <f t="shared" ca="1" si="113"/>
        <v>5</v>
      </c>
      <c r="N658" s="23">
        <f t="shared" ca="1" si="114"/>
        <v>4229.9399999999996</v>
      </c>
      <c r="O658" s="8">
        <f t="shared" ca="1" si="115"/>
        <v>21149.699999999997</v>
      </c>
      <c r="P658" s="40" t="str">
        <f t="shared" ca="1" si="116"/>
        <v>SHIP REGION 3</v>
      </c>
    </row>
    <row r="659" spans="1:16" x14ac:dyDescent="0.35">
      <c r="A659" s="9">
        <f t="shared" si="117"/>
        <v>653</v>
      </c>
      <c r="B659" s="6">
        <f t="shared" si="117"/>
        <v>653</v>
      </c>
      <c r="C659" s="7" t="str">
        <f t="shared" ca="1" si="110"/>
        <v>CUSTID 70</v>
      </c>
      <c r="D659" s="7" t="str">
        <f ca="1">CONCATENATE(D$6," ",SUMIF('CUST AND PROD REFS'!$C$7:$C$206,'DATA GENERATOR'!$C659,'CUST AND PROD REFS'!D$7:D$206))</f>
        <v>CUSTTYPE 3</v>
      </c>
      <c r="E659" s="7" t="str">
        <f ca="1">CONCATENATE(E$6," ",SUMIF('CUST AND PROD REFS'!$C$7:$C$206,'DATA GENERATOR'!$C659,'CUST AND PROD REFS'!E$7:E$206))</f>
        <v>CUSTIND 3</v>
      </c>
      <c r="F659" s="7" t="str">
        <f ca="1">CONCATENATE(F$6," ",SUMIF('CUST AND PROD REFS'!$C$7:$C$206,'DATA GENERATOR'!$C659,'CUST AND PROD REFS'!F$7:F$206))</f>
        <v>REGION 1</v>
      </c>
      <c r="G659" s="6" t="str">
        <f t="shared" ca="1" si="111"/>
        <v>SALESMAN 3</v>
      </c>
      <c r="H659" s="6" t="str">
        <f t="shared" ca="1" si="112"/>
        <v>PRODID 11</v>
      </c>
      <c r="I659" s="6" t="str">
        <f ca="1">CONCATENATE(I$6," ",SUMIF('CUST AND PROD REFS'!$H$7:$H$26,'DATA GENERATOR'!$H659,'CUST AND PROD REFS'!I$7:I$26))</f>
        <v>PRODTYPE 1</v>
      </c>
      <c r="J659" s="6" t="str">
        <f ca="1">CONCATENATE(J$6," ",SUMIF('CUST AND PROD REFS'!$H$7:$H$26,'DATA GENERATOR'!$H659,'CUST AND PROD REFS'!J$7:J$26))</f>
        <v>PRODMKT 5</v>
      </c>
      <c r="K659" s="6">
        <f ca="1">SUMIF('CUST AND PROD REFS'!$H$7:$H$26,'DATA GENERATOR'!$H659,'CUST AND PROD REFS'!K$7:K$26)</f>
        <v>10318</v>
      </c>
      <c r="L659" s="6">
        <f ca="1">SUMIF('CUST AND PROD REFS'!$H$7:$H$26,'DATA GENERATOR'!$H659,'CUST AND PROD REFS'!L$7:L$26)</f>
        <v>6913.06</v>
      </c>
      <c r="M659" s="7">
        <f t="shared" ca="1" si="113"/>
        <v>7</v>
      </c>
      <c r="N659" s="23">
        <f t="shared" ca="1" si="114"/>
        <v>9595.74</v>
      </c>
      <c r="O659" s="8">
        <f t="shared" ca="1" si="115"/>
        <v>67170.179999999993</v>
      </c>
      <c r="P659" s="40" t="str">
        <f t="shared" ca="1" si="116"/>
        <v>SHIP REGION 1</v>
      </c>
    </row>
    <row r="660" spans="1:16" x14ac:dyDescent="0.35">
      <c r="A660" s="9">
        <f t="shared" si="117"/>
        <v>654</v>
      </c>
      <c r="B660" s="6">
        <f t="shared" si="117"/>
        <v>654</v>
      </c>
      <c r="C660" s="7" t="str">
        <f t="shared" ca="1" si="110"/>
        <v>CUSTID 71</v>
      </c>
      <c r="D660" s="7" t="str">
        <f ca="1">CONCATENATE(D$6," ",SUMIF('CUST AND PROD REFS'!$C$7:$C$206,'DATA GENERATOR'!$C660,'CUST AND PROD REFS'!D$7:D$206))</f>
        <v>CUSTTYPE 2</v>
      </c>
      <c r="E660" s="7" t="str">
        <f ca="1">CONCATENATE(E$6," ",SUMIF('CUST AND PROD REFS'!$C$7:$C$206,'DATA GENERATOR'!$C660,'CUST AND PROD REFS'!E$7:E$206))</f>
        <v>CUSTIND 2</v>
      </c>
      <c r="F660" s="7" t="str">
        <f ca="1">CONCATENATE(F$6," ",SUMIF('CUST AND PROD REFS'!$C$7:$C$206,'DATA GENERATOR'!$C660,'CUST AND PROD REFS'!F$7:F$206))</f>
        <v>REGION 2</v>
      </c>
      <c r="G660" s="6" t="str">
        <f t="shared" ca="1" si="111"/>
        <v>SALESMAN 1</v>
      </c>
      <c r="H660" s="6" t="str">
        <f t="shared" ca="1" si="112"/>
        <v>PRODID 5</v>
      </c>
      <c r="I660" s="6" t="str">
        <f ca="1">CONCATENATE(I$6," ",SUMIF('CUST AND PROD REFS'!$H$7:$H$26,'DATA GENERATOR'!$H660,'CUST AND PROD REFS'!I$7:I$26))</f>
        <v>PRODTYPE 3</v>
      </c>
      <c r="J660" s="6" t="str">
        <f ca="1">CONCATENATE(J$6," ",SUMIF('CUST AND PROD REFS'!$H$7:$H$26,'DATA GENERATOR'!$H660,'CUST AND PROD REFS'!J$7:J$26))</f>
        <v>PRODMKT 3</v>
      </c>
      <c r="K660" s="6">
        <f ca="1">SUMIF('CUST AND PROD REFS'!$H$7:$H$26,'DATA GENERATOR'!$H660,'CUST AND PROD REFS'!K$7:K$26)</f>
        <v>21215</v>
      </c>
      <c r="L660" s="6">
        <f ca="1">SUMIF('CUST AND PROD REFS'!$H$7:$H$26,'DATA GENERATOR'!$H660,'CUST AND PROD REFS'!L$7:L$26)</f>
        <v>14001.9</v>
      </c>
      <c r="M660" s="7">
        <f t="shared" ca="1" si="113"/>
        <v>5</v>
      </c>
      <c r="N660" s="23">
        <f t="shared" ca="1" si="114"/>
        <v>20366.399999999998</v>
      </c>
      <c r="O660" s="8">
        <f t="shared" ca="1" si="115"/>
        <v>101831.99999999999</v>
      </c>
      <c r="P660" s="40" t="str">
        <f t="shared" ca="1" si="116"/>
        <v>SHIP REGION 5</v>
      </c>
    </row>
    <row r="661" spans="1:16" x14ac:dyDescent="0.35">
      <c r="A661" s="9">
        <f t="shared" si="117"/>
        <v>655</v>
      </c>
      <c r="B661" s="6">
        <f t="shared" si="117"/>
        <v>655</v>
      </c>
      <c r="C661" s="7" t="str">
        <f t="shared" ca="1" si="110"/>
        <v>CUSTID 163</v>
      </c>
      <c r="D661" s="7" t="str">
        <f ca="1">CONCATENATE(D$6," ",SUMIF('CUST AND PROD REFS'!$C$7:$C$206,'DATA GENERATOR'!$C661,'CUST AND PROD REFS'!D$7:D$206))</f>
        <v>CUSTTYPE 1</v>
      </c>
      <c r="E661" s="7" t="str">
        <f ca="1">CONCATENATE(E$6," ",SUMIF('CUST AND PROD REFS'!$C$7:$C$206,'DATA GENERATOR'!$C661,'CUST AND PROD REFS'!E$7:E$206))</f>
        <v>CUSTIND 3</v>
      </c>
      <c r="F661" s="7" t="str">
        <f ca="1">CONCATENATE(F$6," ",SUMIF('CUST AND PROD REFS'!$C$7:$C$206,'DATA GENERATOR'!$C661,'CUST AND PROD REFS'!F$7:F$206))</f>
        <v>REGION 5</v>
      </c>
      <c r="G661" s="6" t="str">
        <f t="shared" ca="1" si="111"/>
        <v>SALESMAN 3</v>
      </c>
      <c r="H661" s="6" t="str">
        <f t="shared" ca="1" si="112"/>
        <v>PRODID 12</v>
      </c>
      <c r="I661" s="6" t="str">
        <f ca="1">CONCATENATE(I$6," ",SUMIF('CUST AND PROD REFS'!$H$7:$H$26,'DATA GENERATOR'!$H661,'CUST AND PROD REFS'!I$7:I$26))</f>
        <v>PRODTYPE 3</v>
      </c>
      <c r="J661" s="6" t="str">
        <f ca="1">CONCATENATE(J$6," ",SUMIF('CUST AND PROD REFS'!$H$7:$H$26,'DATA GENERATOR'!$H661,'CUST AND PROD REFS'!J$7:J$26))</f>
        <v>PRODMKT 2</v>
      </c>
      <c r="K661" s="6">
        <f ca="1">SUMIF('CUST AND PROD REFS'!$H$7:$H$26,'DATA GENERATOR'!$H661,'CUST AND PROD REFS'!K$7:K$26)</f>
        <v>17347</v>
      </c>
      <c r="L661" s="6">
        <f ca="1">SUMIF('CUST AND PROD REFS'!$H$7:$H$26,'DATA GENERATOR'!$H661,'CUST AND PROD REFS'!L$7:L$26)</f>
        <v>10928.61</v>
      </c>
      <c r="M661" s="7">
        <f t="shared" ca="1" si="113"/>
        <v>4</v>
      </c>
      <c r="N661" s="23">
        <f t="shared" ca="1" si="114"/>
        <v>15959.240000000002</v>
      </c>
      <c r="O661" s="8">
        <f t="shared" ca="1" si="115"/>
        <v>63836.960000000006</v>
      </c>
      <c r="P661" s="40" t="str">
        <f t="shared" ca="1" si="116"/>
        <v>SHIP REGION 1</v>
      </c>
    </row>
    <row r="662" spans="1:16" x14ac:dyDescent="0.35">
      <c r="A662" s="9">
        <f t="shared" si="117"/>
        <v>656</v>
      </c>
      <c r="B662" s="6">
        <f t="shared" si="117"/>
        <v>656</v>
      </c>
      <c r="C662" s="7" t="str">
        <f t="shared" ca="1" si="110"/>
        <v>CUSTID 155</v>
      </c>
      <c r="D662" s="7" t="str">
        <f ca="1">CONCATENATE(D$6," ",SUMIF('CUST AND PROD REFS'!$C$7:$C$206,'DATA GENERATOR'!$C662,'CUST AND PROD REFS'!D$7:D$206))</f>
        <v>CUSTTYPE 4</v>
      </c>
      <c r="E662" s="7" t="str">
        <f ca="1">CONCATENATE(E$6," ",SUMIF('CUST AND PROD REFS'!$C$7:$C$206,'DATA GENERATOR'!$C662,'CUST AND PROD REFS'!E$7:E$206))</f>
        <v>CUSTIND 2</v>
      </c>
      <c r="F662" s="7" t="str">
        <f ca="1">CONCATENATE(F$6," ",SUMIF('CUST AND PROD REFS'!$C$7:$C$206,'DATA GENERATOR'!$C662,'CUST AND PROD REFS'!F$7:F$206))</f>
        <v>REGION 7</v>
      </c>
      <c r="G662" s="6" t="str">
        <f t="shared" ca="1" si="111"/>
        <v>SALESMAN 2</v>
      </c>
      <c r="H662" s="6" t="str">
        <f t="shared" ca="1" si="112"/>
        <v>PRODID 12</v>
      </c>
      <c r="I662" s="6" t="str">
        <f ca="1">CONCATENATE(I$6," ",SUMIF('CUST AND PROD REFS'!$H$7:$H$26,'DATA GENERATOR'!$H662,'CUST AND PROD REFS'!I$7:I$26))</f>
        <v>PRODTYPE 3</v>
      </c>
      <c r="J662" s="6" t="str">
        <f ca="1">CONCATENATE(J$6," ",SUMIF('CUST AND PROD REFS'!$H$7:$H$26,'DATA GENERATOR'!$H662,'CUST AND PROD REFS'!J$7:J$26))</f>
        <v>PRODMKT 2</v>
      </c>
      <c r="K662" s="6">
        <f ca="1">SUMIF('CUST AND PROD REFS'!$H$7:$H$26,'DATA GENERATOR'!$H662,'CUST AND PROD REFS'!K$7:K$26)</f>
        <v>17347</v>
      </c>
      <c r="L662" s="6">
        <f ca="1">SUMIF('CUST AND PROD REFS'!$H$7:$H$26,'DATA GENERATOR'!$H662,'CUST AND PROD REFS'!L$7:L$26)</f>
        <v>10928.61</v>
      </c>
      <c r="M662" s="7">
        <f t="shared" ca="1" si="113"/>
        <v>3</v>
      </c>
      <c r="N662" s="23">
        <f t="shared" ca="1" si="114"/>
        <v>16132.71</v>
      </c>
      <c r="O662" s="8">
        <f t="shared" ca="1" si="115"/>
        <v>48398.13</v>
      </c>
      <c r="P662" s="40" t="str">
        <f t="shared" ca="1" si="116"/>
        <v>SHIP REGION 4</v>
      </c>
    </row>
    <row r="663" spans="1:16" x14ac:dyDescent="0.35">
      <c r="A663" s="9">
        <f t="shared" si="117"/>
        <v>657</v>
      </c>
      <c r="B663" s="6">
        <f t="shared" si="117"/>
        <v>657</v>
      </c>
      <c r="C663" s="7" t="str">
        <f t="shared" ca="1" si="110"/>
        <v>CUSTID 176</v>
      </c>
      <c r="D663" s="7" t="str">
        <f ca="1">CONCATENATE(D$6," ",SUMIF('CUST AND PROD REFS'!$C$7:$C$206,'DATA GENERATOR'!$C663,'CUST AND PROD REFS'!D$7:D$206))</f>
        <v>CUSTTYPE 5</v>
      </c>
      <c r="E663" s="7" t="str">
        <f ca="1">CONCATENATE(E$6," ",SUMIF('CUST AND PROD REFS'!$C$7:$C$206,'DATA GENERATOR'!$C663,'CUST AND PROD REFS'!E$7:E$206))</f>
        <v>CUSTIND 1</v>
      </c>
      <c r="F663" s="7" t="str">
        <f ca="1">CONCATENATE(F$6," ",SUMIF('CUST AND PROD REFS'!$C$7:$C$206,'DATA GENERATOR'!$C663,'CUST AND PROD REFS'!F$7:F$206))</f>
        <v>REGION 1</v>
      </c>
      <c r="G663" s="6" t="str">
        <f t="shared" ca="1" si="111"/>
        <v>SALESMAN 1</v>
      </c>
      <c r="H663" s="6" t="str">
        <f t="shared" ca="1" si="112"/>
        <v>PRODID 2</v>
      </c>
      <c r="I663" s="6" t="str">
        <f ca="1">CONCATENATE(I$6," ",SUMIF('CUST AND PROD REFS'!$H$7:$H$26,'DATA GENERATOR'!$H663,'CUST AND PROD REFS'!I$7:I$26))</f>
        <v>PRODTYPE 4</v>
      </c>
      <c r="J663" s="6" t="str">
        <f ca="1">CONCATENATE(J$6," ",SUMIF('CUST AND PROD REFS'!$H$7:$H$26,'DATA GENERATOR'!$H663,'CUST AND PROD REFS'!J$7:J$26))</f>
        <v>PRODMKT 6</v>
      </c>
      <c r="K663" s="6">
        <f ca="1">SUMIF('CUST AND PROD REFS'!$H$7:$H$26,'DATA GENERATOR'!$H663,'CUST AND PROD REFS'!K$7:K$26)</f>
        <v>5283</v>
      </c>
      <c r="L663" s="6">
        <f ca="1">SUMIF('CUST AND PROD REFS'!$H$7:$H$26,'DATA GENERATOR'!$H663,'CUST AND PROD REFS'!L$7:L$26)</f>
        <v>3169.8</v>
      </c>
      <c r="M663" s="7">
        <f t="shared" ca="1" si="113"/>
        <v>1</v>
      </c>
      <c r="N663" s="23">
        <f t="shared" ca="1" si="114"/>
        <v>5124.51</v>
      </c>
      <c r="O663" s="8">
        <f t="shared" ca="1" si="115"/>
        <v>5124.51</v>
      </c>
      <c r="P663" s="40" t="str">
        <f t="shared" ca="1" si="116"/>
        <v>SHIP REGION 7</v>
      </c>
    </row>
    <row r="664" spans="1:16" x14ac:dyDescent="0.35">
      <c r="A664" s="9">
        <f t="shared" si="117"/>
        <v>658</v>
      </c>
      <c r="B664" s="6">
        <f t="shared" si="117"/>
        <v>658</v>
      </c>
      <c r="C664" s="7" t="str">
        <f t="shared" ca="1" si="110"/>
        <v>CUSTID 182</v>
      </c>
      <c r="D664" s="7" t="str">
        <f ca="1">CONCATENATE(D$6," ",SUMIF('CUST AND PROD REFS'!$C$7:$C$206,'DATA GENERATOR'!$C664,'CUST AND PROD REFS'!D$7:D$206))</f>
        <v>CUSTTYPE 3</v>
      </c>
      <c r="E664" s="7" t="str">
        <f ca="1">CONCATENATE(E$6," ",SUMIF('CUST AND PROD REFS'!$C$7:$C$206,'DATA GENERATOR'!$C664,'CUST AND PROD REFS'!E$7:E$206))</f>
        <v>CUSTIND 3</v>
      </c>
      <c r="F664" s="7" t="str">
        <f ca="1">CONCATENATE(F$6," ",SUMIF('CUST AND PROD REFS'!$C$7:$C$206,'DATA GENERATOR'!$C664,'CUST AND PROD REFS'!F$7:F$206))</f>
        <v>REGION 2</v>
      </c>
      <c r="G664" s="6" t="str">
        <f t="shared" ca="1" si="111"/>
        <v>SALESMAN 2</v>
      </c>
      <c r="H664" s="6" t="str">
        <f t="shared" ca="1" si="112"/>
        <v>PRODID 17</v>
      </c>
      <c r="I664" s="6" t="str">
        <f ca="1">CONCATENATE(I$6," ",SUMIF('CUST AND PROD REFS'!$H$7:$H$26,'DATA GENERATOR'!$H664,'CUST AND PROD REFS'!I$7:I$26))</f>
        <v>PRODTYPE 3</v>
      </c>
      <c r="J664" s="6" t="str">
        <f ca="1">CONCATENATE(J$6," ",SUMIF('CUST AND PROD REFS'!$H$7:$H$26,'DATA GENERATOR'!$H664,'CUST AND PROD REFS'!J$7:J$26))</f>
        <v>PRODMKT 7</v>
      </c>
      <c r="K664" s="6">
        <f ca="1">SUMIF('CUST AND PROD REFS'!$H$7:$H$26,'DATA GENERATOR'!$H664,'CUST AND PROD REFS'!K$7:K$26)</f>
        <v>8017</v>
      </c>
      <c r="L664" s="6">
        <f ca="1">SUMIF('CUST AND PROD REFS'!$H$7:$H$26,'DATA GENERATOR'!$H664,'CUST AND PROD REFS'!L$7:L$26)</f>
        <v>4569.6899999999996</v>
      </c>
      <c r="M664" s="7">
        <f t="shared" ca="1" si="113"/>
        <v>6</v>
      </c>
      <c r="N664" s="23">
        <f t="shared" ca="1" si="114"/>
        <v>6894.62</v>
      </c>
      <c r="O664" s="8">
        <f t="shared" ca="1" si="115"/>
        <v>41367.72</v>
      </c>
      <c r="P664" s="40" t="str">
        <f t="shared" ca="1" si="116"/>
        <v>SHIP REGION 8</v>
      </c>
    </row>
    <row r="665" spans="1:16" x14ac:dyDescent="0.35">
      <c r="A665" s="9">
        <f t="shared" ref="A665:B680" si="118">A664+1</f>
        <v>659</v>
      </c>
      <c r="B665" s="6">
        <f t="shared" si="118"/>
        <v>659</v>
      </c>
      <c r="C665" s="7" t="str">
        <f t="shared" ca="1" si="110"/>
        <v>CUSTID 122</v>
      </c>
      <c r="D665" s="7" t="str">
        <f ca="1">CONCATENATE(D$6," ",SUMIF('CUST AND PROD REFS'!$C$7:$C$206,'DATA GENERATOR'!$C665,'CUST AND PROD REFS'!D$7:D$206))</f>
        <v>CUSTTYPE 3</v>
      </c>
      <c r="E665" s="7" t="str">
        <f ca="1">CONCATENATE(E$6," ",SUMIF('CUST AND PROD REFS'!$C$7:$C$206,'DATA GENERATOR'!$C665,'CUST AND PROD REFS'!E$7:E$206))</f>
        <v>CUSTIND 3</v>
      </c>
      <c r="F665" s="7" t="str">
        <f ca="1">CONCATENATE(F$6," ",SUMIF('CUST AND PROD REFS'!$C$7:$C$206,'DATA GENERATOR'!$C665,'CUST AND PROD REFS'!F$7:F$206))</f>
        <v>REGION 2</v>
      </c>
      <c r="G665" s="6" t="str">
        <f t="shared" ca="1" si="111"/>
        <v>SALESMAN 3</v>
      </c>
      <c r="H665" s="6" t="str">
        <f t="shared" ca="1" si="112"/>
        <v>PRODID 14</v>
      </c>
      <c r="I665" s="6" t="str">
        <f ca="1">CONCATENATE(I$6," ",SUMIF('CUST AND PROD REFS'!$H$7:$H$26,'DATA GENERATOR'!$H665,'CUST AND PROD REFS'!I$7:I$26))</f>
        <v>PRODTYPE 2</v>
      </c>
      <c r="J665" s="6" t="str">
        <f ca="1">CONCATENATE(J$6," ",SUMIF('CUST AND PROD REFS'!$H$7:$H$26,'DATA GENERATOR'!$H665,'CUST AND PROD REFS'!J$7:J$26))</f>
        <v>PRODMKT 7</v>
      </c>
      <c r="K665" s="6">
        <f ca="1">SUMIF('CUST AND PROD REFS'!$H$7:$H$26,'DATA GENERATOR'!$H665,'CUST AND PROD REFS'!K$7:K$26)</f>
        <v>20943</v>
      </c>
      <c r="L665" s="6">
        <f ca="1">SUMIF('CUST AND PROD REFS'!$H$7:$H$26,'DATA GENERATOR'!$H665,'CUST AND PROD REFS'!L$7:L$26)</f>
        <v>12984.66</v>
      </c>
      <c r="M665" s="7">
        <f t="shared" ca="1" si="113"/>
        <v>5</v>
      </c>
      <c r="N665" s="23">
        <f t="shared" ca="1" si="114"/>
        <v>19476.989999999998</v>
      </c>
      <c r="O665" s="8">
        <f t="shared" ca="1" si="115"/>
        <v>97384.949999999983</v>
      </c>
      <c r="P665" s="40" t="str">
        <f t="shared" ca="1" si="116"/>
        <v>SHIP REGION 3</v>
      </c>
    </row>
    <row r="666" spans="1:16" x14ac:dyDescent="0.35">
      <c r="A666" s="9">
        <f t="shared" si="118"/>
        <v>660</v>
      </c>
      <c r="B666" s="6">
        <f t="shared" si="118"/>
        <v>660</v>
      </c>
      <c r="C666" s="7" t="str">
        <f t="shared" ca="1" si="110"/>
        <v>CUSTID 9</v>
      </c>
      <c r="D666" s="7" t="str">
        <f ca="1">CONCATENATE(D$6," ",SUMIF('CUST AND PROD REFS'!$C$7:$C$206,'DATA GENERATOR'!$C666,'CUST AND PROD REFS'!D$7:D$206))</f>
        <v>CUSTTYPE 1</v>
      </c>
      <c r="E666" s="7" t="str">
        <f ca="1">CONCATENATE(E$6," ",SUMIF('CUST AND PROD REFS'!$C$7:$C$206,'DATA GENERATOR'!$C666,'CUST AND PROD REFS'!E$7:E$206))</f>
        <v>CUSTIND 3</v>
      </c>
      <c r="F666" s="7" t="str">
        <f ca="1">CONCATENATE(F$6," ",SUMIF('CUST AND PROD REFS'!$C$7:$C$206,'DATA GENERATOR'!$C666,'CUST AND PROD REFS'!F$7:F$206))</f>
        <v>REGION 1</v>
      </c>
      <c r="G666" s="6" t="str">
        <f t="shared" ca="1" si="111"/>
        <v>SALESMAN 2</v>
      </c>
      <c r="H666" s="6" t="str">
        <f t="shared" ca="1" si="112"/>
        <v>PRODID 13</v>
      </c>
      <c r="I666" s="6" t="str">
        <f ca="1">CONCATENATE(I$6," ",SUMIF('CUST AND PROD REFS'!$H$7:$H$26,'DATA GENERATOR'!$H666,'CUST AND PROD REFS'!I$7:I$26))</f>
        <v>PRODTYPE 4</v>
      </c>
      <c r="J666" s="6" t="str">
        <f ca="1">CONCATENATE(J$6," ",SUMIF('CUST AND PROD REFS'!$H$7:$H$26,'DATA GENERATOR'!$H666,'CUST AND PROD REFS'!J$7:J$26))</f>
        <v>PRODMKT 4</v>
      </c>
      <c r="K666" s="6">
        <f ca="1">SUMIF('CUST AND PROD REFS'!$H$7:$H$26,'DATA GENERATOR'!$H666,'CUST AND PROD REFS'!K$7:K$26)</f>
        <v>12711</v>
      </c>
      <c r="L666" s="6">
        <f ca="1">SUMIF('CUST AND PROD REFS'!$H$7:$H$26,'DATA GENERATOR'!$H666,'CUST AND PROD REFS'!L$7:L$26)</f>
        <v>7245.27</v>
      </c>
      <c r="M666" s="7">
        <f t="shared" ca="1" si="113"/>
        <v>7</v>
      </c>
      <c r="N666" s="23">
        <f t="shared" ca="1" si="114"/>
        <v>11185.68</v>
      </c>
      <c r="O666" s="8">
        <f t="shared" ca="1" si="115"/>
        <v>78299.760000000009</v>
      </c>
      <c r="P666" s="40" t="str">
        <f t="shared" ca="1" si="116"/>
        <v>SHIP REGION 4</v>
      </c>
    </row>
    <row r="667" spans="1:16" x14ac:dyDescent="0.35">
      <c r="A667" s="9">
        <f t="shared" si="118"/>
        <v>661</v>
      </c>
      <c r="B667" s="6">
        <f t="shared" si="118"/>
        <v>661</v>
      </c>
      <c r="C667" s="7" t="str">
        <f t="shared" ca="1" si="110"/>
        <v>CUSTID 43</v>
      </c>
      <c r="D667" s="7" t="str">
        <f ca="1">CONCATENATE(D$6," ",SUMIF('CUST AND PROD REFS'!$C$7:$C$206,'DATA GENERATOR'!$C667,'CUST AND PROD REFS'!D$7:D$206))</f>
        <v>CUSTTYPE 3</v>
      </c>
      <c r="E667" s="7" t="str">
        <f ca="1">CONCATENATE(E$6," ",SUMIF('CUST AND PROD REFS'!$C$7:$C$206,'DATA GENERATOR'!$C667,'CUST AND PROD REFS'!E$7:E$206))</f>
        <v>CUSTIND 1</v>
      </c>
      <c r="F667" s="7" t="str">
        <f ca="1">CONCATENATE(F$6," ",SUMIF('CUST AND PROD REFS'!$C$7:$C$206,'DATA GENERATOR'!$C667,'CUST AND PROD REFS'!F$7:F$206))</f>
        <v>REGION 6</v>
      </c>
      <c r="G667" s="6" t="str">
        <f t="shared" ca="1" si="111"/>
        <v>SALESMAN 2</v>
      </c>
      <c r="H667" s="6" t="str">
        <f t="shared" ca="1" si="112"/>
        <v>PRODID 6</v>
      </c>
      <c r="I667" s="6" t="str">
        <f ca="1">CONCATENATE(I$6," ",SUMIF('CUST AND PROD REFS'!$H$7:$H$26,'DATA GENERATOR'!$H667,'CUST AND PROD REFS'!I$7:I$26))</f>
        <v>PRODTYPE 1</v>
      </c>
      <c r="J667" s="6" t="str">
        <f ca="1">CONCATENATE(J$6," ",SUMIF('CUST AND PROD REFS'!$H$7:$H$26,'DATA GENERATOR'!$H667,'CUST AND PROD REFS'!J$7:J$26))</f>
        <v>PRODMKT 3</v>
      </c>
      <c r="K667" s="6">
        <f ca="1">SUMIF('CUST AND PROD REFS'!$H$7:$H$26,'DATA GENERATOR'!$H667,'CUST AND PROD REFS'!K$7:K$26)</f>
        <v>13657</v>
      </c>
      <c r="L667" s="6">
        <f ca="1">SUMIF('CUST AND PROD REFS'!$H$7:$H$26,'DATA GENERATOR'!$H667,'CUST AND PROD REFS'!L$7:L$26)</f>
        <v>9150.19</v>
      </c>
      <c r="M667" s="7">
        <f t="shared" ca="1" si="113"/>
        <v>8</v>
      </c>
      <c r="N667" s="23">
        <f t="shared" ca="1" si="114"/>
        <v>12974.15</v>
      </c>
      <c r="O667" s="8">
        <f t="shared" ca="1" si="115"/>
        <v>103793.2</v>
      </c>
      <c r="P667" s="40" t="str">
        <f t="shared" ca="1" si="116"/>
        <v>SHIP REGION 7</v>
      </c>
    </row>
    <row r="668" spans="1:16" x14ac:dyDescent="0.35">
      <c r="A668" s="9">
        <f t="shared" si="118"/>
        <v>662</v>
      </c>
      <c r="B668" s="6">
        <f t="shared" si="118"/>
        <v>662</v>
      </c>
      <c r="C668" s="7" t="str">
        <f t="shared" ca="1" si="110"/>
        <v>CUSTID 12</v>
      </c>
      <c r="D668" s="7" t="str">
        <f ca="1">CONCATENATE(D$6," ",SUMIF('CUST AND PROD REFS'!$C$7:$C$206,'DATA GENERATOR'!$C668,'CUST AND PROD REFS'!D$7:D$206))</f>
        <v>CUSTTYPE 3</v>
      </c>
      <c r="E668" s="7" t="str">
        <f ca="1">CONCATENATE(E$6," ",SUMIF('CUST AND PROD REFS'!$C$7:$C$206,'DATA GENERATOR'!$C668,'CUST AND PROD REFS'!E$7:E$206))</f>
        <v>CUSTIND 5</v>
      </c>
      <c r="F668" s="7" t="str">
        <f ca="1">CONCATENATE(F$6," ",SUMIF('CUST AND PROD REFS'!$C$7:$C$206,'DATA GENERATOR'!$C668,'CUST AND PROD REFS'!F$7:F$206))</f>
        <v>REGION 8</v>
      </c>
      <c r="G668" s="6" t="str">
        <f t="shared" ca="1" si="111"/>
        <v>SALESMAN 4</v>
      </c>
      <c r="H668" s="6" t="str">
        <f t="shared" ca="1" si="112"/>
        <v>PRODID 10</v>
      </c>
      <c r="I668" s="6" t="str">
        <f ca="1">CONCATENATE(I$6," ",SUMIF('CUST AND PROD REFS'!$H$7:$H$26,'DATA GENERATOR'!$H668,'CUST AND PROD REFS'!I$7:I$26))</f>
        <v>PRODTYPE 3</v>
      </c>
      <c r="J668" s="6" t="str">
        <f ca="1">CONCATENATE(J$6," ",SUMIF('CUST AND PROD REFS'!$H$7:$H$26,'DATA GENERATOR'!$H668,'CUST AND PROD REFS'!J$7:J$26))</f>
        <v>PRODMKT 3</v>
      </c>
      <c r="K668" s="6">
        <f ca="1">SUMIF('CUST AND PROD REFS'!$H$7:$H$26,'DATA GENERATOR'!$H668,'CUST AND PROD REFS'!K$7:K$26)</f>
        <v>21715</v>
      </c>
      <c r="L668" s="6">
        <f ca="1">SUMIF('CUST AND PROD REFS'!$H$7:$H$26,'DATA GENERATOR'!$H668,'CUST AND PROD REFS'!L$7:L$26)</f>
        <v>14549.05</v>
      </c>
      <c r="M668" s="7">
        <f t="shared" ca="1" si="113"/>
        <v>4</v>
      </c>
      <c r="N668" s="23">
        <f t="shared" ca="1" si="114"/>
        <v>20194.949999999997</v>
      </c>
      <c r="O668" s="8">
        <f t="shared" ca="1" si="115"/>
        <v>80779.799999999988</v>
      </c>
      <c r="P668" s="40" t="str">
        <f t="shared" ca="1" si="116"/>
        <v>SHIP REGION 6</v>
      </c>
    </row>
    <row r="669" spans="1:16" x14ac:dyDescent="0.35">
      <c r="A669" s="9">
        <f t="shared" si="118"/>
        <v>663</v>
      </c>
      <c r="B669" s="6">
        <f t="shared" si="118"/>
        <v>663</v>
      </c>
      <c r="C669" s="7" t="str">
        <f t="shared" ca="1" si="110"/>
        <v>CUSTID 165</v>
      </c>
      <c r="D669" s="7" t="str">
        <f ca="1">CONCATENATE(D$6," ",SUMIF('CUST AND PROD REFS'!$C$7:$C$206,'DATA GENERATOR'!$C669,'CUST AND PROD REFS'!D$7:D$206))</f>
        <v>CUSTTYPE 5</v>
      </c>
      <c r="E669" s="7" t="str">
        <f ca="1">CONCATENATE(E$6," ",SUMIF('CUST AND PROD REFS'!$C$7:$C$206,'DATA GENERATOR'!$C669,'CUST AND PROD REFS'!E$7:E$206))</f>
        <v>CUSTIND 1</v>
      </c>
      <c r="F669" s="7" t="str">
        <f ca="1">CONCATENATE(F$6," ",SUMIF('CUST AND PROD REFS'!$C$7:$C$206,'DATA GENERATOR'!$C669,'CUST AND PROD REFS'!F$7:F$206))</f>
        <v>REGION 4</v>
      </c>
      <c r="G669" s="6" t="str">
        <f t="shared" ca="1" si="111"/>
        <v>SALESMAN 3</v>
      </c>
      <c r="H669" s="6" t="str">
        <f t="shared" ca="1" si="112"/>
        <v>PRODID 5</v>
      </c>
      <c r="I669" s="6" t="str">
        <f ca="1">CONCATENATE(I$6," ",SUMIF('CUST AND PROD REFS'!$H$7:$H$26,'DATA GENERATOR'!$H669,'CUST AND PROD REFS'!I$7:I$26))</f>
        <v>PRODTYPE 3</v>
      </c>
      <c r="J669" s="6" t="str">
        <f ca="1">CONCATENATE(J$6," ",SUMIF('CUST AND PROD REFS'!$H$7:$H$26,'DATA GENERATOR'!$H669,'CUST AND PROD REFS'!J$7:J$26))</f>
        <v>PRODMKT 3</v>
      </c>
      <c r="K669" s="6">
        <f ca="1">SUMIF('CUST AND PROD REFS'!$H$7:$H$26,'DATA GENERATOR'!$H669,'CUST AND PROD REFS'!K$7:K$26)</f>
        <v>21215</v>
      </c>
      <c r="L669" s="6">
        <f ca="1">SUMIF('CUST AND PROD REFS'!$H$7:$H$26,'DATA GENERATOR'!$H669,'CUST AND PROD REFS'!L$7:L$26)</f>
        <v>14001.9</v>
      </c>
      <c r="M669" s="7">
        <f t="shared" ca="1" si="113"/>
        <v>4</v>
      </c>
      <c r="N669" s="23">
        <f t="shared" ca="1" si="114"/>
        <v>19305.650000000001</v>
      </c>
      <c r="O669" s="8">
        <f t="shared" ca="1" si="115"/>
        <v>77222.600000000006</v>
      </c>
      <c r="P669" s="40" t="str">
        <f t="shared" ca="1" si="116"/>
        <v>SHIP REGION 3</v>
      </c>
    </row>
    <row r="670" spans="1:16" x14ac:dyDescent="0.35">
      <c r="A670" s="9">
        <f t="shared" si="118"/>
        <v>664</v>
      </c>
      <c r="B670" s="6">
        <f t="shared" si="118"/>
        <v>664</v>
      </c>
      <c r="C670" s="7" t="str">
        <f t="shared" ca="1" si="110"/>
        <v>CUSTID 196</v>
      </c>
      <c r="D670" s="7" t="str">
        <f ca="1">CONCATENATE(D$6," ",SUMIF('CUST AND PROD REFS'!$C$7:$C$206,'DATA GENERATOR'!$C670,'CUST AND PROD REFS'!D$7:D$206))</f>
        <v>CUSTTYPE 1</v>
      </c>
      <c r="E670" s="7" t="str">
        <f ca="1">CONCATENATE(E$6," ",SUMIF('CUST AND PROD REFS'!$C$7:$C$206,'DATA GENERATOR'!$C670,'CUST AND PROD REFS'!E$7:E$206))</f>
        <v>CUSTIND 5</v>
      </c>
      <c r="F670" s="7" t="str">
        <f ca="1">CONCATENATE(F$6," ",SUMIF('CUST AND PROD REFS'!$C$7:$C$206,'DATA GENERATOR'!$C670,'CUST AND PROD REFS'!F$7:F$206))</f>
        <v>REGION 1</v>
      </c>
      <c r="G670" s="6" t="str">
        <f t="shared" ca="1" si="111"/>
        <v>SALESMAN 4</v>
      </c>
      <c r="H670" s="6" t="str">
        <f t="shared" ca="1" si="112"/>
        <v>PRODID 13</v>
      </c>
      <c r="I670" s="6" t="str">
        <f ca="1">CONCATENATE(I$6," ",SUMIF('CUST AND PROD REFS'!$H$7:$H$26,'DATA GENERATOR'!$H670,'CUST AND PROD REFS'!I$7:I$26))</f>
        <v>PRODTYPE 4</v>
      </c>
      <c r="J670" s="6" t="str">
        <f ca="1">CONCATENATE(J$6," ",SUMIF('CUST AND PROD REFS'!$H$7:$H$26,'DATA GENERATOR'!$H670,'CUST AND PROD REFS'!J$7:J$26))</f>
        <v>PRODMKT 4</v>
      </c>
      <c r="K670" s="6">
        <f ca="1">SUMIF('CUST AND PROD REFS'!$H$7:$H$26,'DATA GENERATOR'!$H670,'CUST AND PROD REFS'!K$7:K$26)</f>
        <v>12711</v>
      </c>
      <c r="L670" s="6">
        <f ca="1">SUMIF('CUST AND PROD REFS'!$H$7:$H$26,'DATA GENERATOR'!$H670,'CUST AND PROD REFS'!L$7:L$26)</f>
        <v>7245.27</v>
      </c>
      <c r="M670" s="7">
        <f t="shared" ca="1" si="113"/>
        <v>8</v>
      </c>
      <c r="N670" s="23">
        <f t="shared" ca="1" si="114"/>
        <v>10931.46</v>
      </c>
      <c r="O670" s="8">
        <f t="shared" ca="1" si="115"/>
        <v>87451.68</v>
      </c>
      <c r="P670" s="40" t="str">
        <f t="shared" ca="1" si="116"/>
        <v>SHIP REGION 6</v>
      </c>
    </row>
    <row r="671" spans="1:16" x14ac:dyDescent="0.35">
      <c r="A671" s="9">
        <f t="shared" si="118"/>
        <v>665</v>
      </c>
      <c r="B671" s="6">
        <f t="shared" si="118"/>
        <v>665</v>
      </c>
      <c r="C671" s="7" t="str">
        <f t="shared" ca="1" si="110"/>
        <v>CUSTID 117</v>
      </c>
      <c r="D671" s="7" t="str">
        <f ca="1">CONCATENATE(D$6," ",SUMIF('CUST AND PROD REFS'!$C$7:$C$206,'DATA GENERATOR'!$C671,'CUST AND PROD REFS'!D$7:D$206))</f>
        <v>CUSTTYPE 2</v>
      </c>
      <c r="E671" s="7" t="str">
        <f ca="1">CONCATENATE(E$6," ",SUMIF('CUST AND PROD REFS'!$C$7:$C$206,'DATA GENERATOR'!$C671,'CUST AND PROD REFS'!E$7:E$206))</f>
        <v>CUSTIND 3</v>
      </c>
      <c r="F671" s="7" t="str">
        <f ca="1">CONCATENATE(F$6," ",SUMIF('CUST AND PROD REFS'!$C$7:$C$206,'DATA GENERATOR'!$C671,'CUST AND PROD REFS'!F$7:F$206))</f>
        <v>REGION 1</v>
      </c>
      <c r="G671" s="6" t="str">
        <f t="shared" ca="1" si="111"/>
        <v>SALESMAN 4</v>
      </c>
      <c r="H671" s="6" t="str">
        <f t="shared" ca="1" si="112"/>
        <v>PRODID 13</v>
      </c>
      <c r="I671" s="6" t="str">
        <f ca="1">CONCATENATE(I$6," ",SUMIF('CUST AND PROD REFS'!$H$7:$H$26,'DATA GENERATOR'!$H671,'CUST AND PROD REFS'!I$7:I$26))</f>
        <v>PRODTYPE 4</v>
      </c>
      <c r="J671" s="6" t="str">
        <f ca="1">CONCATENATE(J$6," ",SUMIF('CUST AND PROD REFS'!$H$7:$H$26,'DATA GENERATOR'!$H671,'CUST AND PROD REFS'!J$7:J$26))</f>
        <v>PRODMKT 4</v>
      </c>
      <c r="K671" s="6">
        <f ca="1">SUMIF('CUST AND PROD REFS'!$H$7:$H$26,'DATA GENERATOR'!$H671,'CUST AND PROD REFS'!K$7:K$26)</f>
        <v>12711</v>
      </c>
      <c r="L671" s="6">
        <f ca="1">SUMIF('CUST AND PROD REFS'!$H$7:$H$26,'DATA GENERATOR'!$H671,'CUST AND PROD REFS'!L$7:L$26)</f>
        <v>7245.27</v>
      </c>
      <c r="M671" s="7">
        <f t="shared" ca="1" si="113"/>
        <v>4</v>
      </c>
      <c r="N671" s="23">
        <f t="shared" ca="1" si="114"/>
        <v>11694.12</v>
      </c>
      <c r="O671" s="8">
        <f t="shared" ca="1" si="115"/>
        <v>46776.480000000003</v>
      </c>
      <c r="P671" s="40" t="str">
        <f t="shared" ca="1" si="116"/>
        <v>SHIP REGION 5</v>
      </c>
    </row>
    <row r="672" spans="1:16" x14ac:dyDescent="0.35">
      <c r="A672" s="9">
        <f t="shared" si="118"/>
        <v>666</v>
      </c>
      <c r="B672" s="6">
        <f t="shared" si="118"/>
        <v>666</v>
      </c>
      <c r="C672" s="7" t="str">
        <f t="shared" ca="1" si="110"/>
        <v>CUSTID 119</v>
      </c>
      <c r="D672" s="7" t="str">
        <f ca="1">CONCATENATE(D$6," ",SUMIF('CUST AND PROD REFS'!$C$7:$C$206,'DATA GENERATOR'!$C672,'CUST AND PROD REFS'!D$7:D$206))</f>
        <v>CUSTTYPE 1</v>
      </c>
      <c r="E672" s="7" t="str">
        <f ca="1">CONCATENATE(E$6," ",SUMIF('CUST AND PROD REFS'!$C$7:$C$206,'DATA GENERATOR'!$C672,'CUST AND PROD REFS'!E$7:E$206))</f>
        <v>CUSTIND 5</v>
      </c>
      <c r="F672" s="7" t="str">
        <f ca="1">CONCATENATE(F$6," ",SUMIF('CUST AND PROD REFS'!$C$7:$C$206,'DATA GENERATOR'!$C672,'CUST AND PROD REFS'!F$7:F$206))</f>
        <v>REGION 8</v>
      </c>
      <c r="G672" s="6" t="str">
        <f t="shared" ca="1" si="111"/>
        <v>SALESMAN 4</v>
      </c>
      <c r="H672" s="6" t="str">
        <f t="shared" ca="1" si="112"/>
        <v>PRODID 13</v>
      </c>
      <c r="I672" s="6" t="str">
        <f ca="1">CONCATENATE(I$6," ",SUMIF('CUST AND PROD REFS'!$H$7:$H$26,'DATA GENERATOR'!$H672,'CUST AND PROD REFS'!I$7:I$26))</f>
        <v>PRODTYPE 4</v>
      </c>
      <c r="J672" s="6" t="str">
        <f ca="1">CONCATENATE(J$6," ",SUMIF('CUST AND PROD REFS'!$H$7:$H$26,'DATA GENERATOR'!$H672,'CUST AND PROD REFS'!J$7:J$26))</f>
        <v>PRODMKT 4</v>
      </c>
      <c r="K672" s="6">
        <f ca="1">SUMIF('CUST AND PROD REFS'!$H$7:$H$26,'DATA GENERATOR'!$H672,'CUST AND PROD REFS'!K$7:K$26)</f>
        <v>12711</v>
      </c>
      <c r="L672" s="6">
        <f ca="1">SUMIF('CUST AND PROD REFS'!$H$7:$H$26,'DATA GENERATOR'!$H672,'CUST AND PROD REFS'!L$7:L$26)</f>
        <v>7245.27</v>
      </c>
      <c r="M672" s="7">
        <f t="shared" ca="1" si="113"/>
        <v>8</v>
      </c>
      <c r="N672" s="23">
        <f t="shared" ca="1" si="114"/>
        <v>11312.79</v>
      </c>
      <c r="O672" s="8">
        <f t="shared" ca="1" si="115"/>
        <v>90502.32</v>
      </c>
      <c r="P672" s="40" t="str">
        <f t="shared" ca="1" si="116"/>
        <v>SHIP REGION 8</v>
      </c>
    </row>
    <row r="673" spans="1:16" x14ac:dyDescent="0.35">
      <c r="A673" s="9">
        <f t="shared" si="118"/>
        <v>667</v>
      </c>
      <c r="B673" s="6">
        <f t="shared" si="118"/>
        <v>667</v>
      </c>
      <c r="C673" s="7" t="str">
        <f t="shared" ca="1" si="110"/>
        <v>CUSTID 42</v>
      </c>
      <c r="D673" s="7" t="str">
        <f ca="1">CONCATENATE(D$6," ",SUMIF('CUST AND PROD REFS'!$C$7:$C$206,'DATA GENERATOR'!$C673,'CUST AND PROD REFS'!D$7:D$206))</f>
        <v>CUSTTYPE 4</v>
      </c>
      <c r="E673" s="7" t="str">
        <f ca="1">CONCATENATE(E$6," ",SUMIF('CUST AND PROD REFS'!$C$7:$C$206,'DATA GENERATOR'!$C673,'CUST AND PROD REFS'!E$7:E$206))</f>
        <v>CUSTIND 3</v>
      </c>
      <c r="F673" s="7" t="str">
        <f ca="1">CONCATENATE(F$6," ",SUMIF('CUST AND PROD REFS'!$C$7:$C$206,'DATA GENERATOR'!$C673,'CUST AND PROD REFS'!F$7:F$206))</f>
        <v>REGION 4</v>
      </c>
      <c r="G673" s="6" t="str">
        <f t="shared" ca="1" si="111"/>
        <v>SALESMAN 4</v>
      </c>
      <c r="H673" s="6" t="str">
        <f t="shared" ca="1" si="112"/>
        <v>PRODID 15</v>
      </c>
      <c r="I673" s="6" t="str">
        <f ca="1">CONCATENATE(I$6," ",SUMIF('CUST AND PROD REFS'!$H$7:$H$26,'DATA GENERATOR'!$H673,'CUST AND PROD REFS'!I$7:I$26))</f>
        <v>PRODTYPE 3</v>
      </c>
      <c r="J673" s="6" t="str">
        <f ca="1">CONCATENATE(J$6," ",SUMIF('CUST AND PROD REFS'!$H$7:$H$26,'DATA GENERATOR'!$H673,'CUST AND PROD REFS'!J$7:J$26))</f>
        <v>PRODMKT 3</v>
      </c>
      <c r="K673" s="6">
        <f ca="1">SUMIF('CUST AND PROD REFS'!$H$7:$H$26,'DATA GENERATOR'!$H673,'CUST AND PROD REFS'!K$7:K$26)</f>
        <v>1965</v>
      </c>
      <c r="L673" s="6">
        <f ca="1">SUMIF('CUST AND PROD REFS'!$H$7:$H$26,'DATA GENERATOR'!$H673,'CUST AND PROD REFS'!L$7:L$26)</f>
        <v>1257.5999999999999</v>
      </c>
      <c r="M673" s="7">
        <f t="shared" ca="1" si="113"/>
        <v>9</v>
      </c>
      <c r="N673" s="23">
        <f t="shared" ca="1" si="114"/>
        <v>1709.55</v>
      </c>
      <c r="O673" s="8">
        <f t="shared" ca="1" si="115"/>
        <v>15385.949999999999</v>
      </c>
      <c r="P673" s="40" t="str">
        <f t="shared" ca="1" si="116"/>
        <v>SHIP REGION 3</v>
      </c>
    </row>
    <row r="674" spans="1:16" x14ac:dyDescent="0.35">
      <c r="A674" s="9">
        <f t="shared" si="118"/>
        <v>668</v>
      </c>
      <c r="B674" s="6">
        <f t="shared" si="118"/>
        <v>668</v>
      </c>
      <c r="C674" s="7" t="str">
        <f t="shared" ca="1" si="110"/>
        <v>CUSTID 58</v>
      </c>
      <c r="D674" s="7" t="str">
        <f ca="1">CONCATENATE(D$6," ",SUMIF('CUST AND PROD REFS'!$C$7:$C$206,'DATA GENERATOR'!$C674,'CUST AND PROD REFS'!D$7:D$206))</f>
        <v>CUSTTYPE 1</v>
      </c>
      <c r="E674" s="7" t="str">
        <f ca="1">CONCATENATE(E$6," ",SUMIF('CUST AND PROD REFS'!$C$7:$C$206,'DATA GENERATOR'!$C674,'CUST AND PROD REFS'!E$7:E$206))</f>
        <v>CUSTIND 2</v>
      </c>
      <c r="F674" s="7" t="str">
        <f ca="1">CONCATENATE(F$6," ",SUMIF('CUST AND PROD REFS'!$C$7:$C$206,'DATA GENERATOR'!$C674,'CUST AND PROD REFS'!F$7:F$206))</f>
        <v>REGION 3</v>
      </c>
      <c r="G674" s="6" t="str">
        <f t="shared" ca="1" si="111"/>
        <v>SALESMAN 2</v>
      </c>
      <c r="H674" s="6" t="str">
        <f t="shared" ca="1" si="112"/>
        <v>PRODID 15</v>
      </c>
      <c r="I674" s="6" t="str">
        <f ca="1">CONCATENATE(I$6," ",SUMIF('CUST AND PROD REFS'!$H$7:$H$26,'DATA GENERATOR'!$H674,'CUST AND PROD REFS'!I$7:I$26))</f>
        <v>PRODTYPE 3</v>
      </c>
      <c r="J674" s="6" t="str">
        <f ca="1">CONCATENATE(J$6," ",SUMIF('CUST AND PROD REFS'!$H$7:$H$26,'DATA GENERATOR'!$H674,'CUST AND PROD REFS'!J$7:J$26))</f>
        <v>PRODMKT 3</v>
      </c>
      <c r="K674" s="6">
        <f ca="1">SUMIF('CUST AND PROD REFS'!$H$7:$H$26,'DATA GENERATOR'!$H674,'CUST AND PROD REFS'!K$7:K$26)</f>
        <v>1965</v>
      </c>
      <c r="L674" s="6">
        <f ca="1">SUMIF('CUST AND PROD REFS'!$H$7:$H$26,'DATA GENERATOR'!$H674,'CUST AND PROD REFS'!L$7:L$26)</f>
        <v>1257.5999999999999</v>
      </c>
      <c r="M674" s="7">
        <f t="shared" ca="1" si="113"/>
        <v>5</v>
      </c>
      <c r="N674" s="23">
        <f t="shared" ca="1" si="114"/>
        <v>1807.8000000000002</v>
      </c>
      <c r="O674" s="8">
        <f t="shared" ca="1" si="115"/>
        <v>9039</v>
      </c>
      <c r="P674" s="40" t="str">
        <f t="shared" ca="1" si="116"/>
        <v>SHIP REGION 3</v>
      </c>
    </row>
    <row r="675" spans="1:16" x14ac:dyDescent="0.35">
      <c r="A675" s="9">
        <f t="shared" si="118"/>
        <v>669</v>
      </c>
      <c r="B675" s="6">
        <f t="shared" si="118"/>
        <v>669</v>
      </c>
      <c r="C675" s="7" t="str">
        <f t="shared" ca="1" si="110"/>
        <v>CUSTID 24</v>
      </c>
      <c r="D675" s="7" t="str">
        <f ca="1">CONCATENATE(D$6," ",SUMIF('CUST AND PROD REFS'!$C$7:$C$206,'DATA GENERATOR'!$C675,'CUST AND PROD REFS'!D$7:D$206))</f>
        <v>CUSTTYPE 2</v>
      </c>
      <c r="E675" s="7" t="str">
        <f ca="1">CONCATENATE(E$6," ",SUMIF('CUST AND PROD REFS'!$C$7:$C$206,'DATA GENERATOR'!$C675,'CUST AND PROD REFS'!E$7:E$206))</f>
        <v>CUSTIND 5</v>
      </c>
      <c r="F675" s="7" t="str">
        <f ca="1">CONCATENATE(F$6," ",SUMIF('CUST AND PROD REFS'!$C$7:$C$206,'DATA GENERATOR'!$C675,'CUST AND PROD REFS'!F$7:F$206))</f>
        <v>REGION 8</v>
      </c>
      <c r="G675" s="6" t="str">
        <f t="shared" ca="1" si="111"/>
        <v>SALESMAN 3</v>
      </c>
      <c r="H675" s="6" t="str">
        <f t="shared" ca="1" si="112"/>
        <v>PRODID 13</v>
      </c>
      <c r="I675" s="6" t="str">
        <f ca="1">CONCATENATE(I$6," ",SUMIF('CUST AND PROD REFS'!$H$7:$H$26,'DATA GENERATOR'!$H675,'CUST AND PROD REFS'!I$7:I$26))</f>
        <v>PRODTYPE 4</v>
      </c>
      <c r="J675" s="6" t="str">
        <f ca="1">CONCATENATE(J$6," ",SUMIF('CUST AND PROD REFS'!$H$7:$H$26,'DATA GENERATOR'!$H675,'CUST AND PROD REFS'!J$7:J$26))</f>
        <v>PRODMKT 4</v>
      </c>
      <c r="K675" s="6">
        <f ca="1">SUMIF('CUST AND PROD REFS'!$H$7:$H$26,'DATA GENERATOR'!$H675,'CUST AND PROD REFS'!K$7:K$26)</f>
        <v>12711</v>
      </c>
      <c r="L675" s="6">
        <f ca="1">SUMIF('CUST AND PROD REFS'!$H$7:$H$26,'DATA GENERATOR'!$H675,'CUST AND PROD REFS'!L$7:L$26)</f>
        <v>7245.27</v>
      </c>
      <c r="M675" s="7">
        <f t="shared" ca="1" si="113"/>
        <v>9</v>
      </c>
      <c r="N675" s="23">
        <f t="shared" ca="1" si="114"/>
        <v>11821.23</v>
      </c>
      <c r="O675" s="8">
        <f t="shared" ca="1" si="115"/>
        <v>106391.06999999999</v>
      </c>
      <c r="P675" s="40" t="str">
        <f t="shared" ca="1" si="116"/>
        <v>SHIP REGION 5</v>
      </c>
    </row>
    <row r="676" spans="1:16" x14ac:dyDescent="0.35">
      <c r="A676" s="9">
        <f t="shared" si="118"/>
        <v>670</v>
      </c>
      <c r="B676" s="6">
        <f t="shared" si="118"/>
        <v>670</v>
      </c>
      <c r="C676" s="7" t="str">
        <f t="shared" ca="1" si="110"/>
        <v>CUSTID 134</v>
      </c>
      <c r="D676" s="7" t="str">
        <f ca="1">CONCATENATE(D$6," ",SUMIF('CUST AND PROD REFS'!$C$7:$C$206,'DATA GENERATOR'!$C676,'CUST AND PROD REFS'!D$7:D$206))</f>
        <v>CUSTTYPE 3</v>
      </c>
      <c r="E676" s="7" t="str">
        <f ca="1">CONCATENATE(E$6," ",SUMIF('CUST AND PROD REFS'!$C$7:$C$206,'DATA GENERATOR'!$C676,'CUST AND PROD REFS'!E$7:E$206))</f>
        <v>CUSTIND 5</v>
      </c>
      <c r="F676" s="7" t="str">
        <f ca="1">CONCATENATE(F$6," ",SUMIF('CUST AND PROD REFS'!$C$7:$C$206,'DATA GENERATOR'!$C676,'CUST AND PROD REFS'!F$7:F$206))</f>
        <v>REGION 7</v>
      </c>
      <c r="G676" s="6" t="str">
        <f t="shared" ca="1" si="111"/>
        <v>SALESMAN 1</v>
      </c>
      <c r="H676" s="6" t="str">
        <f t="shared" ca="1" si="112"/>
        <v>PRODID 16</v>
      </c>
      <c r="I676" s="6" t="str">
        <f ca="1">CONCATENATE(I$6," ",SUMIF('CUST AND PROD REFS'!$H$7:$H$26,'DATA GENERATOR'!$H676,'CUST AND PROD REFS'!I$7:I$26))</f>
        <v>PRODTYPE 4</v>
      </c>
      <c r="J676" s="6" t="str">
        <f ca="1">CONCATENATE(J$6," ",SUMIF('CUST AND PROD REFS'!$H$7:$H$26,'DATA GENERATOR'!$H676,'CUST AND PROD REFS'!J$7:J$26))</f>
        <v>PRODMKT 6</v>
      </c>
      <c r="K676" s="6">
        <f ca="1">SUMIF('CUST AND PROD REFS'!$H$7:$H$26,'DATA GENERATOR'!$H676,'CUST AND PROD REFS'!K$7:K$26)</f>
        <v>13342</v>
      </c>
      <c r="L676" s="6">
        <f ca="1">SUMIF('CUST AND PROD REFS'!$H$7:$H$26,'DATA GENERATOR'!$H676,'CUST AND PROD REFS'!L$7:L$26)</f>
        <v>7738.36</v>
      </c>
      <c r="M676" s="7">
        <f t="shared" ca="1" si="113"/>
        <v>7</v>
      </c>
      <c r="N676" s="23">
        <f t="shared" ca="1" si="114"/>
        <v>13208.58</v>
      </c>
      <c r="O676" s="8">
        <f t="shared" ca="1" si="115"/>
        <v>92460.06</v>
      </c>
      <c r="P676" s="40" t="str">
        <f t="shared" ca="1" si="116"/>
        <v>SHIP REGION 6</v>
      </c>
    </row>
    <row r="677" spans="1:16" x14ac:dyDescent="0.35">
      <c r="A677" s="9">
        <f t="shared" si="118"/>
        <v>671</v>
      </c>
      <c r="B677" s="6">
        <f t="shared" si="118"/>
        <v>671</v>
      </c>
      <c r="C677" s="7" t="str">
        <f t="shared" ca="1" si="110"/>
        <v>CUSTID 5</v>
      </c>
      <c r="D677" s="7" t="str">
        <f ca="1">CONCATENATE(D$6," ",SUMIF('CUST AND PROD REFS'!$C$7:$C$206,'DATA GENERATOR'!$C677,'CUST AND PROD REFS'!D$7:D$206))</f>
        <v>CUSTTYPE 4</v>
      </c>
      <c r="E677" s="7" t="str">
        <f ca="1">CONCATENATE(E$6," ",SUMIF('CUST AND PROD REFS'!$C$7:$C$206,'DATA GENERATOR'!$C677,'CUST AND PROD REFS'!E$7:E$206))</f>
        <v>CUSTIND 1</v>
      </c>
      <c r="F677" s="7" t="str">
        <f ca="1">CONCATENATE(F$6," ",SUMIF('CUST AND PROD REFS'!$C$7:$C$206,'DATA GENERATOR'!$C677,'CUST AND PROD REFS'!F$7:F$206))</f>
        <v>REGION 1</v>
      </c>
      <c r="G677" s="6" t="str">
        <f t="shared" ca="1" si="111"/>
        <v>SALESMAN 4</v>
      </c>
      <c r="H677" s="6" t="str">
        <f t="shared" ca="1" si="112"/>
        <v>PRODID 10</v>
      </c>
      <c r="I677" s="6" t="str">
        <f ca="1">CONCATENATE(I$6," ",SUMIF('CUST AND PROD REFS'!$H$7:$H$26,'DATA GENERATOR'!$H677,'CUST AND PROD REFS'!I$7:I$26))</f>
        <v>PRODTYPE 3</v>
      </c>
      <c r="J677" s="6" t="str">
        <f ca="1">CONCATENATE(J$6," ",SUMIF('CUST AND PROD REFS'!$H$7:$H$26,'DATA GENERATOR'!$H677,'CUST AND PROD REFS'!J$7:J$26))</f>
        <v>PRODMKT 3</v>
      </c>
      <c r="K677" s="6">
        <f ca="1">SUMIF('CUST AND PROD REFS'!$H$7:$H$26,'DATA GENERATOR'!$H677,'CUST AND PROD REFS'!K$7:K$26)</f>
        <v>21715</v>
      </c>
      <c r="L677" s="6">
        <f ca="1">SUMIF('CUST AND PROD REFS'!$H$7:$H$26,'DATA GENERATOR'!$H677,'CUST AND PROD REFS'!L$7:L$26)</f>
        <v>14549.05</v>
      </c>
      <c r="M677" s="7">
        <f t="shared" ca="1" si="113"/>
        <v>4</v>
      </c>
      <c r="N677" s="23">
        <f t="shared" ca="1" si="114"/>
        <v>20629.25</v>
      </c>
      <c r="O677" s="8">
        <f t="shared" ca="1" si="115"/>
        <v>82517</v>
      </c>
      <c r="P677" s="40" t="str">
        <f t="shared" ca="1" si="116"/>
        <v>SHIP REGION 4</v>
      </c>
    </row>
    <row r="678" spans="1:16" x14ac:dyDescent="0.35">
      <c r="A678" s="9">
        <f t="shared" si="118"/>
        <v>672</v>
      </c>
      <c r="B678" s="6">
        <f t="shared" si="118"/>
        <v>672</v>
      </c>
      <c r="C678" s="7" t="str">
        <f t="shared" ca="1" si="110"/>
        <v>CUSTID 23</v>
      </c>
      <c r="D678" s="7" t="str">
        <f ca="1">CONCATENATE(D$6," ",SUMIF('CUST AND PROD REFS'!$C$7:$C$206,'DATA GENERATOR'!$C678,'CUST AND PROD REFS'!D$7:D$206))</f>
        <v>CUSTTYPE 1</v>
      </c>
      <c r="E678" s="7" t="str">
        <f ca="1">CONCATENATE(E$6," ",SUMIF('CUST AND PROD REFS'!$C$7:$C$206,'DATA GENERATOR'!$C678,'CUST AND PROD REFS'!E$7:E$206))</f>
        <v>CUSTIND 2</v>
      </c>
      <c r="F678" s="7" t="str">
        <f ca="1">CONCATENATE(F$6," ",SUMIF('CUST AND PROD REFS'!$C$7:$C$206,'DATA GENERATOR'!$C678,'CUST AND PROD REFS'!F$7:F$206))</f>
        <v>REGION 1</v>
      </c>
      <c r="G678" s="6" t="str">
        <f t="shared" ca="1" si="111"/>
        <v>SALESMAN 1</v>
      </c>
      <c r="H678" s="6" t="str">
        <f t="shared" ca="1" si="112"/>
        <v>PRODID 19</v>
      </c>
      <c r="I678" s="6" t="str">
        <f ca="1">CONCATENATE(I$6," ",SUMIF('CUST AND PROD REFS'!$H$7:$H$26,'DATA GENERATOR'!$H678,'CUST AND PROD REFS'!I$7:I$26))</f>
        <v>PRODTYPE 2</v>
      </c>
      <c r="J678" s="6" t="str">
        <f ca="1">CONCATENATE(J$6," ",SUMIF('CUST AND PROD REFS'!$H$7:$H$26,'DATA GENERATOR'!$H678,'CUST AND PROD REFS'!J$7:J$26))</f>
        <v>PRODMKT 4</v>
      </c>
      <c r="K678" s="6">
        <f ca="1">SUMIF('CUST AND PROD REFS'!$H$7:$H$26,'DATA GENERATOR'!$H678,'CUST AND PROD REFS'!K$7:K$26)</f>
        <v>4862</v>
      </c>
      <c r="L678" s="6">
        <f ca="1">SUMIF('CUST AND PROD REFS'!$H$7:$H$26,'DATA GENERATOR'!$H678,'CUST AND PROD REFS'!L$7:L$26)</f>
        <v>3306.16</v>
      </c>
      <c r="M678" s="7">
        <f t="shared" ca="1" si="113"/>
        <v>2</v>
      </c>
      <c r="N678" s="23">
        <f t="shared" ca="1" si="114"/>
        <v>4278.5600000000004</v>
      </c>
      <c r="O678" s="8">
        <f t="shared" ca="1" si="115"/>
        <v>8557.1200000000008</v>
      </c>
      <c r="P678" s="40" t="str">
        <f t="shared" ca="1" si="116"/>
        <v>SHIP REGION 3</v>
      </c>
    </row>
    <row r="679" spans="1:16" x14ac:dyDescent="0.35">
      <c r="A679" s="9">
        <f t="shared" si="118"/>
        <v>673</v>
      </c>
      <c r="B679" s="6">
        <f t="shared" si="118"/>
        <v>673</v>
      </c>
      <c r="C679" s="7" t="str">
        <f t="shared" ca="1" si="110"/>
        <v>CUSTID 30</v>
      </c>
      <c r="D679" s="7" t="str">
        <f ca="1">CONCATENATE(D$6," ",SUMIF('CUST AND PROD REFS'!$C$7:$C$206,'DATA GENERATOR'!$C679,'CUST AND PROD REFS'!D$7:D$206))</f>
        <v>CUSTTYPE 5</v>
      </c>
      <c r="E679" s="7" t="str">
        <f ca="1">CONCATENATE(E$6," ",SUMIF('CUST AND PROD REFS'!$C$7:$C$206,'DATA GENERATOR'!$C679,'CUST AND PROD REFS'!E$7:E$206))</f>
        <v>CUSTIND 2</v>
      </c>
      <c r="F679" s="7" t="str">
        <f ca="1">CONCATENATE(F$6," ",SUMIF('CUST AND PROD REFS'!$C$7:$C$206,'DATA GENERATOR'!$C679,'CUST AND PROD REFS'!F$7:F$206))</f>
        <v>REGION 7</v>
      </c>
      <c r="G679" s="6" t="str">
        <f t="shared" ca="1" si="111"/>
        <v>SALESMAN 3</v>
      </c>
      <c r="H679" s="6" t="str">
        <f t="shared" ca="1" si="112"/>
        <v>PRODID 13</v>
      </c>
      <c r="I679" s="6" t="str">
        <f ca="1">CONCATENATE(I$6," ",SUMIF('CUST AND PROD REFS'!$H$7:$H$26,'DATA GENERATOR'!$H679,'CUST AND PROD REFS'!I$7:I$26))</f>
        <v>PRODTYPE 4</v>
      </c>
      <c r="J679" s="6" t="str">
        <f ca="1">CONCATENATE(J$6," ",SUMIF('CUST AND PROD REFS'!$H$7:$H$26,'DATA GENERATOR'!$H679,'CUST AND PROD REFS'!J$7:J$26))</f>
        <v>PRODMKT 4</v>
      </c>
      <c r="K679" s="6">
        <f ca="1">SUMIF('CUST AND PROD REFS'!$H$7:$H$26,'DATA GENERATOR'!$H679,'CUST AND PROD REFS'!K$7:K$26)</f>
        <v>12711</v>
      </c>
      <c r="L679" s="6">
        <f ca="1">SUMIF('CUST AND PROD REFS'!$H$7:$H$26,'DATA GENERATOR'!$H679,'CUST AND PROD REFS'!L$7:L$26)</f>
        <v>7245.27</v>
      </c>
      <c r="M679" s="7">
        <f t="shared" ca="1" si="113"/>
        <v>7</v>
      </c>
      <c r="N679" s="23">
        <f t="shared" ca="1" si="114"/>
        <v>10804.35</v>
      </c>
      <c r="O679" s="8">
        <f t="shared" ca="1" si="115"/>
        <v>75630.45</v>
      </c>
      <c r="P679" s="40" t="str">
        <f t="shared" ca="1" si="116"/>
        <v>SHIP REGION 2</v>
      </c>
    </row>
    <row r="680" spans="1:16" x14ac:dyDescent="0.35">
      <c r="A680" s="9">
        <f t="shared" si="118"/>
        <v>674</v>
      </c>
      <c r="B680" s="6">
        <f t="shared" si="118"/>
        <v>674</v>
      </c>
      <c r="C680" s="7" t="str">
        <f t="shared" ca="1" si="110"/>
        <v>CUSTID 74</v>
      </c>
      <c r="D680" s="7" t="str">
        <f ca="1">CONCATENATE(D$6," ",SUMIF('CUST AND PROD REFS'!$C$7:$C$206,'DATA GENERATOR'!$C680,'CUST AND PROD REFS'!D$7:D$206))</f>
        <v>CUSTTYPE 5</v>
      </c>
      <c r="E680" s="7" t="str">
        <f ca="1">CONCATENATE(E$6," ",SUMIF('CUST AND PROD REFS'!$C$7:$C$206,'DATA GENERATOR'!$C680,'CUST AND PROD REFS'!E$7:E$206))</f>
        <v>CUSTIND 1</v>
      </c>
      <c r="F680" s="7" t="str">
        <f ca="1">CONCATENATE(F$6," ",SUMIF('CUST AND PROD REFS'!$C$7:$C$206,'DATA GENERATOR'!$C680,'CUST AND PROD REFS'!F$7:F$206))</f>
        <v>REGION 5</v>
      </c>
      <c r="G680" s="6" t="str">
        <f t="shared" ca="1" si="111"/>
        <v>SALESMAN 1</v>
      </c>
      <c r="H680" s="6" t="str">
        <f t="shared" ca="1" si="112"/>
        <v>PRODID 1</v>
      </c>
      <c r="I680" s="6" t="str">
        <f ca="1">CONCATENATE(I$6," ",SUMIF('CUST AND PROD REFS'!$H$7:$H$26,'DATA GENERATOR'!$H680,'CUST AND PROD REFS'!I$7:I$26))</f>
        <v>PRODTYPE 2</v>
      </c>
      <c r="J680" s="6" t="str">
        <f ca="1">CONCATENATE(J$6," ",SUMIF('CUST AND PROD REFS'!$H$7:$H$26,'DATA GENERATOR'!$H680,'CUST AND PROD REFS'!J$7:J$26))</f>
        <v>PRODMKT 7</v>
      </c>
      <c r="K680" s="6">
        <f ca="1">SUMIF('CUST AND PROD REFS'!$H$7:$H$26,'DATA GENERATOR'!$H680,'CUST AND PROD REFS'!K$7:K$26)</f>
        <v>1355</v>
      </c>
      <c r="L680" s="6">
        <f ca="1">SUMIF('CUST AND PROD REFS'!$H$7:$H$26,'DATA GENERATOR'!$H680,'CUST AND PROD REFS'!L$7:L$26)</f>
        <v>840.1</v>
      </c>
      <c r="M680" s="7">
        <f t="shared" ca="1" si="113"/>
        <v>9</v>
      </c>
      <c r="N680" s="23">
        <f t="shared" ca="1" si="114"/>
        <v>1192.4000000000001</v>
      </c>
      <c r="O680" s="8">
        <f t="shared" ca="1" si="115"/>
        <v>10731.6</v>
      </c>
      <c r="P680" s="40" t="str">
        <f t="shared" ca="1" si="116"/>
        <v>SHIP REGION 7</v>
      </c>
    </row>
    <row r="681" spans="1:16" x14ac:dyDescent="0.35">
      <c r="A681" s="9">
        <f t="shared" ref="A681:B696" si="119">A680+1</f>
        <v>675</v>
      </c>
      <c r="B681" s="6">
        <f t="shared" si="119"/>
        <v>675</v>
      </c>
      <c r="C681" s="7" t="str">
        <f t="shared" ca="1" si="110"/>
        <v>CUSTID 39</v>
      </c>
      <c r="D681" s="7" t="str">
        <f ca="1">CONCATENATE(D$6," ",SUMIF('CUST AND PROD REFS'!$C$7:$C$206,'DATA GENERATOR'!$C681,'CUST AND PROD REFS'!D$7:D$206))</f>
        <v>CUSTTYPE 3</v>
      </c>
      <c r="E681" s="7" t="str">
        <f ca="1">CONCATENATE(E$6," ",SUMIF('CUST AND PROD REFS'!$C$7:$C$206,'DATA GENERATOR'!$C681,'CUST AND PROD REFS'!E$7:E$206))</f>
        <v>CUSTIND 3</v>
      </c>
      <c r="F681" s="7" t="str">
        <f ca="1">CONCATENATE(F$6," ",SUMIF('CUST AND PROD REFS'!$C$7:$C$206,'DATA GENERATOR'!$C681,'CUST AND PROD REFS'!F$7:F$206))</f>
        <v>REGION 6</v>
      </c>
      <c r="G681" s="6" t="str">
        <f t="shared" ca="1" si="111"/>
        <v>SALESMAN 4</v>
      </c>
      <c r="H681" s="6" t="str">
        <f t="shared" ca="1" si="112"/>
        <v>PRODID 10</v>
      </c>
      <c r="I681" s="6" t="str">
        <f ca="1">CONCATENATE(I$6," ",SUMIF('CUST AND PROD REFS'!$H$7:$H$26,'DATA GENERATOR'!$H681,'CUST AND PROD REFS'!I$7:I$26))</f>
        <v>PRODTYPE 3</v>
      </c>
      <c r="J681" s="6" t="str">
        <f ca="1">CONCATENATE(J$6," ",SUMIF('CUST AND PROD REFS'!$H$7:$H$26,'DATA GENERATOR'!$H681,'CUST AND PROD REFS'!J$7:J$26))</f>
        <v>PRODMKT 3</v>
      </c>
      <c r="K681" s="6">
        <f ca="1">SUMIF('CUST AND PROD REFS'!$H$7:$H$26,'DATA GENERATOR'!$H681,'CUST AND PROD REFS'!K$7:K$26)</f>
        <v>21715</v>
      </c>
      <c r="L681" s="6">
        <f ca="1">SUMIF('CUST AND PROD REFS'!$H$7:$H$26,'DATA GENERATOR'!$H681,'CUST AND PROD REFS'!L$7:L$26)</f>
        <v>14549.05</v>
      </c>
      <c r="M681" s="7">
        <f t="shared" ca="1" si="113"/>
        <v>3</v>
      </c>
      <c r="N681" s="23">
        <f t="shared" ca="1" si="114"/>
        <v>19760.650000000001</v>
      </c>
      <c r="O681" s="8">
        <f t="shared" ca="1" si="115"/>
        <v>59281.950000000004</v>
      </c>
      <c r="P681" s="40" t="str">
        <f t="shared" ca="1" si="116"/>
        <v>SHIP REGION 2</v>
      </c>
    </row>
    <row r="682" spans="1:16" x14ac:dyDescent="0.35">
      <c r="A682" s="9">
        <f t="shared" si="119"/>
        <v>676</v>
      </c>
      <c r="B682" s="6">
        <f t="shared" si="119"/>
        <v>676</v>
      </c>
      <c r="C682" s="7" t="str">
        <f t="shared" ca="1" si="110"/>
        <v>CUSTID 178</v>
      </c>
      <c r="D682" s="7" t="str">
        <f ca="1">CONCATENATE(D$6," ",SUMIF('CUST AND PROD REFS'!$C$7:$C$206,'DATA GENERATOR'!$C682,'CUST AND PROD REFS'!D$7:D$206))</f>
        <v>CUSTTYPE 1</v>
      </c>
      <c r="E682" s="7" t="str">
        <f ca="1">CONCATENATE(E$6," ",SUMIF('CUST AND PROD REFS'!$C$7:$C$206,'DATA GENERATOR'!$C682,'CUST AND PROD REFS'!E$7:E$206))</f>
        <v>CUSTIND 4</v>
      </c>
      <c r="F682" s="7" t="str">
        <f ca="1">CONCATENATE(F$6," ",SUMIF('CUST AND PROD REFS'!$C$7:$C$206,'DATA GENERATOR'!$C682,'CUST AND PROD REFS'!F$7:F$206))</f>
        <v>REGION 2</v>
      </c>
      <c r="G682" s="6" t="str">
        <f t="shared" ca="1" si="111"/>
        <v>SALESMAN 2</v>
      </c>
      <c r="H682" s="6" t="str">
        <f t="shared" ca="1" si="112"/>
        <v>PRODID 20</v>
      </c>
      <c r="I682" s="6" t="str">
        <f ca="1">CONCATENATE(I$6," ",SUMIF('CUST AND PROD REFS'!$H$7:$H$26,'DATA GENERATOR'!$H682,'CUST AND PROD REFS'!I$7:I$26))</f>
        <v>PRODTYPE 4</v>
      </c>
      <c r="J682" s="6" t="str">
        <f ca="1">CONCATENATE(J$6," ",SUMIF('CUST AND PROD REFS'!$H$7:$H$26,'DATA GENERATOR'!$H682,'CUST AND PROD REFS'!J$7:J$26))</f>
        <v>PRODMKT 1</v>
      </c>
      <c r="K682" s="6">
        <f ca="1">SUMIF('CUST AND PROD REFS'!$H$7:$H$26,'DATA GENERATOR'!$H682,'CUST AND PROD REFS'!K$7:K$26)</f>
        <v>2665</v>
      </c>
      <c r="L682" s="6">
        <f ca="1">SUMIF('CUST AND PROD REFS'!$H$7:$H$26,'DATA GENERATOR'!$H682,'CUST AND PROD REFS'!L$7:L$26)</f>
        <v>1732.25</v>
      </c>
      <c r="M682" s="7">
        <f t="shared" ca="1" si="113"/>
        <v>9</v>
      </c>
      <c r="N682" s="23">
        <f t="shared" ca="1" si="114"/>
        <v>2371.85</v>
      </c>
      <c r="O682" s="8">
        <f t="shared" ca="1" si="115"/>
        <v>21346.649999999998</v>
      </c>
      <c r="P682" s="40" t="str">
        <f t="shared" ca="1" si="116"/>
        <v>SHIP REGION 5</v>
      </c>
    </row>
    <row r="683" spans="1:16" x14ac:dyDescent="0.35">
      <c r="A683" s="9">
        <f t="shared" si="119"/>
        <v>677</v>
      </c>
      <c r="B683" s="6">
        <f t="shared" si="119"/>
        <v>677</v>
      </c>
      <c r="C683" s="7" t="str">
        <f t="shared" ca="1" si="110"/>
        <v>CUSTID 171</v>
      </c>
      <c r="D683" s="7" t="str">
        <f ca="1">CONCATENATE(D$6," ",SUMIF('CUST AND PROD REFS'!$C$7:$C$206,'DATA GENERATOR'!$C683,'CUST AND PROD REFS'!D$7:D$206))</f>
        <v>CUSTTYPE 1</v>
      </c>
      <c r="E683" s="7" t="str">
        <f ca="1">CONCATENATE(E$6," ",SUMIF('CUST AND PROD REFS'!$C$7:$C$206,'DATA GENERATOR'!$C683,'CUST AND PROD REFS'!E$7:E$206))</f>
        <v>CUSTIND 3</v>
      </c>
      <c r="F683" s="7" t="str">
        <f ca="1">CONCATENATE(F$6," ",SUMIF('CUST AND PROD REFS'!$C$7:$C$206,'DATA GENERATOR'!$C683,'CUST AND PROD REFS'!F$7:F$206))</f>
        <v>REGION 3</v>
      </c>
      <c r="G683" s="6" t="str">
        <f t="shared" ca="1" si="111"/>
        <v>SALESMAN 3</v>
      </c>
      <c r="H683" s="6" t="str">
        <f t="shared" ca="1" si="112"/>
        <v>PRODID 17</v>
      </c>
      <c r="I683" s="6" t="str">
        <f ca="1">CONCATENATE(I$6," ",SUMIF('CUST AND PROD REFS'!$H$7:$H$26,'DATA GENERATOR'!$H683,'CUST AND PROD REFS'!I$7:I$26))</f>
        <v>PRODTYPE 3</v>
      </c>
      <c r="J683" s="6" t="str">
        <f ca="1">CONCATENATE(J$6," ",SUMIF('CUST AND PROD REFS'!$H$7:$H$26,'DATA GENERATOR'!$H683,'CUST AND PROD REFS'!J$7:J$26))</f>
        <v>PRODMKT 7</v>
      </c>
      <c r="K683" s="6">
        <f ca="1">SUMIF('CUST AND PROD REFS'!$H$7:$H$26,'DATA GENERATOR'!$H683,'CUST AND PROD REFS'!K$7:K$26)</f>
        <v>8017</v>
      </c>
      <c r="L683" s="6">
        <f ca="1">SUMIF('CUST AND PROD REFS'!$H$7:$H$26,'DATA GENERATOR'!$H683,'CUST AND PROD REFS'!L$7:L$26)</f>
        <v>4569.6899999999996</v>
      </c>
      <c r="M683" s="7">
        <f t="shared" ca="1" si="113"/>
        <v>6</v>
      </c>
      <c r="N683" s="23">
        <f t="shared" ca="1" si="114"/>
        <v>7455.8099999999995</v>
      </c>
      <c r="O683" s="8">
        <f t="shared" ca="1" si="115"/>
        <v>44734.86</v>
      </c>
      <c r="P683" s="40" t="str">
        <f t="shared" ca="1" si="116"/>
        <v>SHIP REGION 3</v>
      </c>
    </row>
    <row r="684" spans="1:16" x14ac:dyDescent="0.35">
      <c r="A684" s="9">
        <f t="shared" si="119"/>
        <v>678</v>
      </c>
      <c r="B684" s="6">
        <f t="shared" si="119"/>
        <v>678</v>
      </c>
      <c r="C684" s="7" t="str">
        <f t="shared" ca="1" si="110"/>
        <v>CUSTID 80</v>
      </c>
      <c r="D684" s="7" t="str">
        <f ca="1">CONCATENATE(D$6," ",SUMIF('CUST AND PROD REFS'!$C$7:$C$206,'DATA GENERATOR'!$C684,'CUST AND PROD REFS'!D$7:D$206))</f>
        <v>CUSTTYPE 4</v>
      </c>
      <c r="E684" s="7" t="str">
        <f ca="1">CONCATENATE(E$6," ",SUMIF('CUST AND PROD REFS'!$C$7:$C$206,'DATA GENERATOR'!$C684,'CUST AND PROD REFS'!E$7:E$206))</f>
        <v>CUSTIND 3</v>
      </c>
      <c r="F684" s="7" t="str">
        <f ca="1">CONCATENATE(F$6," ",SUMIF('CUST AND PROD REFS'!$C$7:$C$206,'DATA GENERATOR'!$C684,'CUST AND PROD REFS'!F$7:F$206))</f>
        <v>REGION 4</v>
      </c>
      <c r="G684" s="6" t="str">
        <f t="shared" ca="1" si="111"/>
        <v>SALESMAN 4</v>
      </c>
      <c r="H684" s="6" t="str">
        <f t="shared" ca="1" si="112"/>
        <v>PRODID 3</v>
      </c>
      <c r="I684" s="6" t="str">
        <f ca="1">CONCATENATE(I$6," ",SUMIF('CUST AND PROD REFS'!$H$7:$H$26,'DATA GENERATOR'!$H684,'CUST AND PROD REFS'!I$7:I$26))</f>
        <v>PRODTYPE 3</v>
      </c>
      <c r="J684" s="6" t="str">
        <f ca="1">CONCATENATE(J$6," ",SUMIF('CUST AND PROD REFS'!$H$7:$H$26,'DATA GENERATOR'!$H684,'CUST AND PROD REFS'!J$7:J$26))</f>
        <v>PRODMKT 6</v>
      </c>
      <c r="K684" s="6">
        <f ca="1">SUMIF('CUST AND PROD REFS'!$H$7:$H$26,'DATA GENERATOR'!$H684,'CUST AND PROD REFS'!K$7:K$26)</f>
        <v>18632</v>
      </c>
      <c r="L684" s="6">
        <f ca="1">SUMIF('CUST AND PROD REFS'!$H$7:$H$26,'DATA GENERATOR'!$H684,'CUST AND PROD REFS'!L$7:L$26)</f>
        <v>12110.8</v>
      </c>
      <c r="M684" s="7">
        <f t="shared" ca="1" si="113"/>
        <v>4</v>
      </c>
      <c r="N684" s="23">
        <f t="shared" ca="1" si="114"/>
        <v>18445.68</v>
      </c>
      <c r="O684" s="8">
        <f t="shared" ca="1" si="115"/>
        <v>73782.720000000001</v>
      </c>
      <c r="P684" s="40" t="str">
        <f t="shared" ca="1" si="116"/>
        <v>SHIP REGION 1</v>
      </c>
    </row>
    <row r="685" spans="1:16" x14ac:dyDescent="0.35">
      <c r="A685" s="9">
        <f t="shared" si="119"/>
        <v>679</v>
      </c>
      <c r="B685" s="6">
        <f t="shared" si="119"/>
        <v>679</v>
      </c>
      <c r="C685" s="7" t="str">
        <f t="shared" ca="1" si="110"/>
        <v>CUSTID 170</v>
      </c>
      <c r="D685" s="7" t="str">
        <f ca="1">CONCATENATE(D$6," ",SUMIF('CUST AND PROD REFS'!$C$7:$C$206,'DATA GENERATOR'!$C685,'CUST AND PROD REFS'!D$7:D$206))</f>
        <v>CUSTTYPE 1</v>
      </c>
      <c r="E685" s="7" t="str">
        <f ca="1">CONCATENATE(E$6," ",SUMIF('CUST AND PROD REFS'!$C$7:$C$206,'DATA GENERATOR'!$C685,'CUST AND PROD REFS'!E$7:E$206))</f>
        <v>CUSTIND 2</v>
      </c>
      <c r="F685" s="7" t="str">
        <f ca="1">CONCATENATE(F$6," ",SUMIF('CUST AND PROD REFS'!$C$7:$C$206,'DATA GENERATOR'!$C685,'CUST AND PROD REFS'!F$7:F$206))</f>
        <v>REGION 6</v>
      </c>
      <c r="G685" s="6" t="str">
        <f t="shared" ca="1" si="111"/>
        <v>SALESMAN 3</v>
      </c>
      <c r="H685" s="6" t="str">
        <f t="shared" ca="1" si="112"/>
        <v>PRODID 4</v>
      </c>
      <c r="I685" s="6" t="str">
        <f ca="1">CONCATENATE(I$6," ",SUMIF('CUST AND PROD REFS'!$H$7:$H$26,'DATA GENERATOR'!$H685,'CUST AND PROD REFS'!I$7:I$26))</f>
        <v>PRODTYPE 2</v>
      </c>
      <c r="J685" s="6" t="str">
        <f ca="1">CONCATENATE(J$6," ",SUMIF('CUST AND PROD REFS'!$H$7:$H$26,'DATA GENERATOR'!$H685,'CUST AND PROD REFS'!J$7:J$26))</f>
        <v>PRODMKT 4</v>
      </c>
      <c r="K685" s="6">
        <f ca="1">SUMIF('CUST AND PROD REFS'!$H$7:$H$26,'DATA GENERATOR'!$H685,'CUST AND PROD REFS'!K$7:K$26)</f>
        <v>6175</v>
      </c>
      <c r="L685" s="6">
        <f ca="1">SUMIF('CUST AND PROD REFS'!$H$7:$H$26,'DATA GENERATOR'!$H685,'CUST AND PROD REFS'!L$7:L$26)</f>
        <v>3828.5</v>
      </c>
      <c r="M685" s="7">
        <f t="shared" ca="1" si="113"/>
        <v>4</v>
      </c>
      <c r="N685" s="23">
        <f t="shared" ca="1" si="114"/>
        <v>5495.75</v>
      </c>
      <c r="O685" s="8">
        <f t="shared" ca="1" si="115"/>
        <v>21983</v>
      </c>
      <c r="P685" s="40" t="str">
        <f t="shared" ca="1" si="116"/>
        <v>SHIP REGION 5</v>
      </c>
    </row>
    <row r="686" spans="1:16" x14ac:dyDescent="0.35">
      <c r="A686" s="9">
        <f t="shared" si="119"/>
        <v>680</v>
      </c>
      <c r="B686" s="6">
        <f t="shared" si="119"/>
        <v>680</v>
      </c>
      <c r="C686" s="7" t="str">
        <f t="shared" ca="1" si="110"/>
        <v>CUSTID 63</v>
      </c>
      <c r="D686" s="7" t="str">
        <f ca="1">CONCATENATE(D$6," ",SUMIF('CUST AND PROD REFS'!$C$7:$C$206,'DATA GENERATOR'!$C686,'CUST AND PROD REFS'!D$7:D$206))</f>
        <v>CUSTTYPE 4</v>
      </c>
      <c r="E686" s="7" t="str">
        <f ca="1">CONCATENATE(E$6," ",SUMIF('CUST AND PROD REFS'!$C$7:$C$206,'DATA GENERATOR'!$C686,'CUST AND PROD REFS'!E$7:E$206))</f>
        <v>CUSTIND 2</v>
      </c>
      <c r="F686" s="7" t="str">
        <f ca="1">CONCATENATE(F$6," ",SUMIF('CUST AND PROD REFS'!$C$7:$C$206,'DATA GENERATOR'!$C686,'CUST AND PROD REFS'!F$7:F$206))</f>
        <v>REGION 3</v>
      </c>
      <c r="G686" s="6" t="str">
        <f t="shared" ca="1" si="111"/>
        <v>SALESMAN 2</v>
      </c>
      <c r="H686" s="6" t="str">
        <f t="shared" ca="1" si="112"/>
        <v>PRODID 10</v>
      </c>
      <c r="I686" s="6" t="str">
        <f ca="1">CONCATENATE(I$6," ",SUMIF('CUST AND PROD REFS'!$H$7:$H$26,'DATA GENERATOR'!$H686,'CUST AND PROD REFS'!I$7:I$26))</f>
        <v>PRODTYPE 3</v>
      </c>
      <c r="J686" s="6" t="str">
        <f ca="1">CONCATENATE(J$6," ",SUMIF('CUST AND PROD REFS'!$H$7:$H$26,'DATA GENERATOR'!$H686,'CUST AND PROD REFS'!J$7:J$26))</f>
        <v>PRODMKT 3</v>
      </c>
      <c r="K686" s="6">
        <f ca="1">SUMIF('CUST AND PROD REFS'!$H$7:$H$26,'DATA GENERATOR'!$H686,'CUST AND PROD REFS'!K$7:K$26)</f>
        <v>21715</v>
      </c>
      <c r="L686" s="6">
        <f ca="1">SUMIF('CUST AND PROD REFS'!$H$7:$H$26,'DATA GENERATOR'!$H686,'CUST AND PROD REFS'!L$7:L$26)</f>
        <v>14549.05</v>
      </c>
      <c r="M686" s="7">
        <f t="shared" ca="1" si="113"/>
        <v>2</v>
      </c>
      <c r="N686" s="23">
        <f t="shared" ca="1" si="114"/>
        <v>19109.2</v>
      </c>
      <c r="O686" s="8">
        <f t="shared" ca="1" si="115"/>
        <v>38218.400000000001</v>
      </c>
      <c r="P686" s="40" t="str">
        <f t="shared" ca="1" si="116"/>
        <v>SHIP REGION 3</v>
      </c>
    </row>
    <row r="687" spans="1:16" x14ac:dyDescent="0.35">
      <c r="A687" s="9">
        <f t="shared" si="119"/>
        <v>681</v>
      </c>
      <c r="B687" s="6">
        <f t="shared" si="119"/>
        <v>681</v>
      </c>
      <c r="C687" s="7" t="str">
        <f t="shared" ca="1" si="110"/>
        <v>CUSTID 65</v>
      </c>
      <c r="D687" s="7" t="str">
        <f ca="1">CONCATENATE(D$6," ",SUMIF('CUST AND PROD REFS'!$C$7:$C$206,'DATA GENERATOR'!$C687,'CUST AND PROD REFS'!D$7:D$206))</f>
        <v>CUSTTYPE 4</v>
      </c>
      <c r="E687" s="7" t="str">
        <f ca="1">CONCATENATE(E$6," ",SUMIF('CUST AND PROD REFS'!$C$7:$C$206,'DATA GENERATOR'!$C687,'CUST AND PROD REFS'!E$7:E$206))</f>
        <v>CUSTIND 1</v>
      </c>
      <c r="F687" s="7" t="str">
        <f ca="1">CONCATENATE(F$6," ",SUMIF('CUST AND PROD REFS'!$C$7:$C$206,'DATA GENERATOR'!$C687,'CUST AND PROD REFS'!F$7:F$206))</f>
        <v>REGION 3</v>
      </c>
      <c r="G687" s="6" t="str">
        <f t="shared" ca="1" si="111"/>
        <v>SALESMAN 2</v>
      </c>
      <c r="H687" s="6" t="str">
        <f t="shared" ca="1" si="112"/>
        <v>PRODID 16</v>
      </c>
      <c r="I687" s="6" t="str">
        <f ca="1">CONCATENATE(I$6," ",SUMIF('CUST AND PROD REFS'!$H$7:$H$26,'DATA GENERATOR'!$H687,'CUST AND PROD REFS'!I$7:I$26))</f>
        <v>PRODTYPE 4</v>
      </c>
      <c r="J687" s="6" t="str">
        <f ca="1">CONCATENATE(J$6," ",SUMIF('CUST AND PROD REFS'!$H$7:$H$26,'DATA GENERATOR'!$H687,'CUST AND PROD REFS'!J$7:J$26))</f>
        <v>PRODMKT 6</v>
      </c>
      <c r="K687" s="6">
        <f ca="1">SUMIF('CUST AND PROD REFS'!$H$7:$H$26,'DATA GENERATOR'!$H687,'CUST AND PROD REFS'!K$7:K$26)</f>
        <v>13342</v>
      </c>
      <c r="L687" s="6">
        <f ca="1">SUMIF('CUST AND PROD REFS'!$H$7:$H$26,'DATA GENERATOR'!$H687,'CUST AND PROD REFS'!L$7:L$26)</f>
        <v>7738.36</v>
      </c>
      <c r="M687" s="7">
        <f t="shared" ca="1" si="113"/>
        <v>7</v>
      </c>
      <c r="N687" s="23">
        <f t="shared" ca="1" si="114"/>
        <v>11874.380000000001</v>
      </c>
      <c r="O687" s="8">
        <f t="shared" ca="1" si="115"/>
        <v>83120.66</v>
      </c>
      <c r="P687" s="40" t="str">
        <f t="shared" ca="1" si="116"/>
        <v>SHIP REGION 7</v>
      </c>
    </row>
    <row r="688" spans="1:16" x14ac:dyDescent="0.35">
      <c r="A688" s="9">
        <f t="shared" si="119"/>
        <v>682</v>
      </c>
      <c r="B688" s="6">
        <f t="shared" si="119"/>
        <v>682</v>
      </c>
      <c r="C688" s="7" t="str">
        <f t="shared" ca="1" si="110"/>
        <v>CUSTID 37</v>
      </c>
      <c r="D688" s="7" t="str">
        <f ca="1">CONCATENATE(D$6," ",SUMIF('CUST AND PROD REFS'!$C$7:$C$206,'DATA GENERATOR'!$C688,'CUST AND PROD REFS'!D$7:D$206))</f>
        <v>CUSTTYPE 5</v>
      </c>
      <c r="E688" s="7" t="str">
        <f ca="1">CONCATENATE(E$6," ",SUMIF('CUST AND PROD REFS'!$C$7:$C$206,'DATA GENERATOR'!$C688,'CUST AND PROD REFS'!E$7:E$206))</f>
        <v>CUSTIND 3</v>
      </c>
      <c r="F688" s="7" t="str">
        <f ca="1">CONCATENATE(F$6," ",SUMIF('CUST AND PROD REFS'!$C$7:$C$206,'DATA GENERATOR'!$C688,'CUST AND PROD REFS'!F$7:F$206))</f>
        <v>REGION 3</v>
      </c>
      <c r="G688" s="6" t="str">
        <f t="shared" ca="1" si="111"/>
        <v>SALESMAN 2</v>
      </c>
      <c r="H688" s="6" t="str">
        <f t="shared" ca="1" si="112"/>
        <v>PRODID 9</v>
      </c>
      <c r="I688" s="6" t="str">
        <f ca="1">CONCATENATE(I$6," ",SUMIF('CUST AND PROD REFS'!$H$7:$H$26,'DATA GENERATOR'!$H688,'CUST AND PROD REFS'!I$7:I$26))</f>
        <v>PRODTYPE 2</v>
      </c>
      <c r="J688" s="6" t="str">
        <f ca="1">CONCATENATE(J$6," ",SUMIF('CUST AND PROD REFS'!$H$7:$H$26,'DATA GENERATOR'!$H688,'CUST AND PROD REFS'!J$7:J$26))</f>
        <v>PRODMKT 2</v>
      </c>
      <c r="K688" s="6">
        <f ca="1">SUMIF('CUST AND PROD REFS'!$H$7:$H$26,'DATA GENERATOR'!$H688,'CUST AND PROD REFS'!K$7:K$26)</f>
        <v>15689</v>
      </c>
      <c r="L688" s="6">
        <f ca="1">SUMIF('CUST AND PROD REFS'!$H$7:$H$26,'DATA GENERATOR'!$H688,'CUST AND PROD REFS'!L$7:L$26)</f>
        <v>10668.52</v>
      </c>
      <c r="M688" s="7">
        <f t="shared" ca="1" si="113"/>
        <v>8</v>
      </c>
      <c r="N688" s="23">
        <f t="shared" ca="1" si="114"/>
        <v>14747.66</v>
      </c>
      <c r="O688" s="8">
        <f t="shared" ca="1" si="115"/>
        <v>117981.28</v>
      </c>
      <c r="P688" s="40" t="str">
        <f t="shared" ca="1" si="116"/>
        <v>SHIP REGION 7</v>
      </c>
    </row>
    <row r="689" spans="1:16" x14ac:dyDescent="0.35">
      <c r="A689" s="9">
        <f t="shared" si="119"/>
        <v>683</v>
      </c>
      <c r="B689" s="6">
        <f t="shared" si="119"/>
        <v>683</v>
      </c>
      <c r="C689" s="7" t="str">
        <f t="shared" ca="1" si="110"/>
        <v>CUSTID 59</v>
      </c>
      <c r="D689" s="7" t="str">
        <f ca="1">CONCATENATE(D$6," ",SUMIF('CUST AND PROD REFS'!$C$7:$C$206,'DATA GENERATOR'!$C689,'CUST AND PROD REFS'!D$7:D$206))</f>
        <v>CUSTTYPE 3</v>
      </c>
      <c r="E689" s="7" t="str">
        <f ca="1">CONCATENATE(E$6," ",SUMIF('CUST AND PROD REFS'!$C$7:$C$206,'DATA GENERATOR'!$C689,'CUST AND PROD REFS'!E$7:E$206))</f>
        <v>CUSTIND 4</v>
      </c>
      <c r="F689" s="7" t="str">
        <f ca="1">CONCATENATE(F$6," ",SUMIF('CUST AND PROD REFS'!$C$7:$C$206,'DATA GENERATOR'!$C689,'CUST AND PROD REFS'!F$7:F$206))</f>
        <v>REGION 4</v>
      </c>
      <c r="G689" s="6" t="str">
        <f t="shared" ca="1" si="111"/>
        <v>SALESMAN 1</v>
      </c>
      <c r="H689" s="6" t="str">
        <f t="shared" ca="1" si="112"/>
        <v>PRODID 13</v>
      </c>
      <c r="I689" s="6" t="str">
        <f ca="1">CONCATENATE(I$6," ",SUMIF('CUST AND PROD REFS'!$H$7:$H$26,'DATA GENERATOR'!$H689,'CUST AND PROD REFS'!I$7:I$26))</f>
        <v>PRODTYPE 4</v>
      </c>
      <c r="J689" s="6" t="str">
        <f ca="1">CONCATENATE(J$6," ",SUMIF('CUST AND PROD REFS'!$H$7:$H$26,'DATA GENERATOR'!$H689,'CUST AND PROD REFS'!J$7:J$26))</f>
        <v>PRODMKT 4</v>
      </c>
      <c r="K689" s="6">
        <f ca="1">SUMIF('CUST AND PROD REFS'!$H$7:$H$26,'DATA GENERATOR'!$H689,'CUST AND PROD REFS'!K$7:K$26)</f>
        <v>12711</v>
      </c>
      <c r="L689" s="6">
        <f ca="1">SUMIF('CUST AND PROD REFS'!$H$7:$H$26,'DATA GENERATOR'!$H689,'CUST AND PROD REFS'!L$7:L$26)</f>
        <v>7245.27</v>
      </c>
      <c r="M689" s="7">
        <f t="shared" ca="1" si="113"/>
        <v>9</v>
      </c>
      <c r="N689" s="23">
        <f t="shared" ca="1" si="114"/>
        <v>12583.89</v>
      </c>
      <c r="O689" s="8">
        <f t="shared" ca="1" si="115"/>
        <v>113255.01</v>
      </c>
      <c r="P689" s="40" t="str">
        <f t="shared" ca="1" si="116"/>
        <v>SHIP REGION 3</v>
      </c>
    </row>
    <row r="690" spans="1:16" x14ac:dyDescent="0.35">
      <c r="A690" s="9">
        <f t="shared" si="119"/>
        <v>684</v>
      </c>
      <c r="B690" s="6">
        <f t="shared" si="119"/>
        <v>684</v>
      </c>
      <c r="C690" s="7" t="str">
        <f t="shared" ca="1" si="110"/>
        <v>CUSTID 133</v>
      </c>
      <c r="D690" s="7" t="str">
        <f ca="1">CONCATENATE(D$6," ",SUMIF('CUST AND PROD REFS'!$C$7:$C$206,'DATA GENERATOR'!$C690,'CUST AND PROD REFS'!D$7:D$206))</f>
        <v>CUSTTYPE 1</v>
      </c>
      <c r="E690" s="7" t="str">
        <f ca="1">CONCATENATE(E$6," ",SUMIF('CUST AND PROD REFS'!$C$7:$C$206,'DATA GENERATOR'!$C690,'CUST AND PROD REFS'!E$7:E$206))</f>
        <v>CUSTIND 5</v>
      </c>
      <c r="F690" s="7" t="str">
        <f ca="1">CONCATENATE(F$6," ",SUMIF('CUST AND PROD REFS'!$C$7:$C$206,'DATA GENERATOR'!$C690,'CUST AND PROD REFS'!F$7:F$206))</f>
        <v>REGION 8</v>
      </c>
      <c r="G690" s="6" t="str">
        <f t="shared" ca="1" si="111"/>
        <v>SALESMAN 3</v>
      </c>
      <c r="H690" s="6" t="str">
        <f t="shared" ca="1" si="112"/>
        <v>PRODID 3</v>
      </c>
      <c r="I690" s="6" t="str">
        <f ca="1">CONCATENATE(I$6," ",SUMIF('CUST AND PROD REFS'!$H$7:$H$26,'DATA GENERATOR'!$H690,'CUST AND PROD REFS'!I$7:I$26))</f>
        <v>PRODTYPE 3</v>
      </c>
      <c r="J690" s="6" t="str">
        <f ca="1">CONCATENATE(J$6," ",SUMIF('CUST AND PROD REFS'!$H$7:$H$26,'DATA GENERATOR'!$H690,'CUST AND PROD REFS'!J$7:J$26))</f>
        <v>PRODMKT 6</v>
      </c>
      <c r="K690" s="6">
        <f ca="1">SUMIF('CUST AND PROD REFS'!$H$7:$H$26,'DATA GENERATOR'!$H690,'CUST AND PROD REFS'!K$7:K$26)</f>
        <v>18632</v>
      </c>
      <c r="L690" s="6">
        <f ca="1">SUMIF('CUST AND PROD REFS'!$H$7:$H$26,'DATA GENERATOR'!$H690,'CUST AND PROD REFS'!L$7:L$26)</f>
        <v>12110.8</v>
      </c>
      <c r="M690" s="7">
        <f t="shared" ca="1" si="113"/>
        <v>8</v>
      </c>
      <c r="N690" s="23">
        <f t="shared" ca="1" si="114"/>
        <v>15837.199999999999</v>
      </c>
      <c r="O690" s="8">
        <f t="shared" ca="1" si="115"/>
        <v>126697.59999999999</v>
      </c>
      <c r="P690" s="40" t="str">
        <f t="shared" ca="1" si="116"/>
        <v>SHIP REGION 5</v>
      </c>
    </row>
    <row r="691" spans="1:16" x14ac:dyDescent="0.35">
      <c r="A691" s="9">
        <f t="shared" si="119"/>
        <v>685</v>
      </c>
      <c r="B691" s="6">
        <f t="shared" si="119"/>
        <v>685</v>
      </c>
      <c r="C691" s="7" t="str">
        <f t="shared" ca="1" si="110"/>
        <v>CUSTID 88</v>
      </c>
      <c r="D691" s="7" t="str">
        <f ca="1">CONCATENATE(D$6," ",SUMIF('CUST AND PROD REFS'!$C$7:$C$206,'DATA GENERATOR'!$C691,'CUST AND PROD REFS'!D$7:D$206))</f>
        <v>CUSTTYPE 5</v>
      </c>
      <c r="E691" s="7" t="str">
        <f ca="1">CONCATENATE(E$6," ",SUMIF('CUST AND PROD REFS'!$C$7:$C$206,'DATA GENERATOR'!$C691,'CUST AND PROD REFS'!E$7:E$206))</f>
        <v>CUSTIND 4</v>
      </c>
      <c r="F691" s="7" t="str">
        <f ca="1">CONCATENATE(F$6," ",SUMIF('CUST AND PROD REFS'!$C$7:$C$206,'DATA GENERATOR'!$C691,'CUST AND PROD REFS'!F$7:F$206))</f>
        <v>REGION 5</v>
      </c>
      <c r="G691" s="6" t="str">
        <f t="shared" ca="1" si="111"/>
        <v>SALESMAN 3</v>
      </c>
      <c r="H691" s="6" t="str">
        <f t="shared" ca="1" si="112"/>
        <v>PRODID 3</v>
      </c>
      <c r="I691" s="6" t="str">
        <f ca="1">CONCATENATE(I$6," ",SUMIF('CUST AND PROD REFS'!$H$7:$H$26,'DATA GENERATOR'!$H691,'CUST AND PROD REFS'!I$7:I$26))</f>
        <v>PRODTYPE 3</v>
      </c>
      <c r="J691" s="6" t="str">
        <f ca="1">CONCATENATE(J$6," ",SUMIF('CUST AND PROD REFS'!$H$7:$H$26,'DATA GENERATOR'!$H691,'CUST AND PROD REFS'!J$7:J$26))</f>
        <v>PRODMKT 6</v>
      </c>
      <c r="K691" s="6">
        <f ca="1">SUMIF('CUST AND PROD REFS'!$H$7:$H$26,'DATA GENERATOR'!$H691,'CUST AND PROD REFS'!K$7:K$26)</f>
        <v>18632</v>
      </c>
      <c r="L691" s="6">
        <f ca="1">SUMIF('CUST AND PROD REFS'!$H$7:$H$26,'DATA GENERATOR'!$H691,'CUST AND PROD REFS'!L$7:L$26)</f>
        <v>12110.8</v>
      </c>
      <c r="M691" s="7">
        <f t="shared" ca="1" si="113"/>
        <v>9</v>
      </c>
      <c r="N691" s="23">
        <f t="shared" ca="1" si="114"/>
        <v>18259.36</v>
      </c>
      <c r="O691" s="8">
        <f t="shared" ca="1" si="115"/>
        <v>164334.24</v>
      </c>
      <c r="P691" s="40" t="str">
        <f t="shared" ca="1" si="116"/>
        <v>SHIP REGION 8</v>
      </c>
    </row>
    <row r="692" spans="1:16" x14ac:dyDescent="0.35">
      <c r="A692" s="9">
        <f t="shared" si="119"/>
        <v>686</v>
      </c>
      <c r="B692" s="6">
        <f t="shared" si="119"/>
        <v>686</v>
      </c>
      <c r="C692" s="7" t="str">
        <f t="shared" ca="1" si="110"/>
        <v>CUSTID 181</v>
      </c>
      <c r="D692" s="7" t="str">
        <f ca="1">CONCATENATE(D$6," ",SUMIF('CUST AND PROD REFS'!$C$7:$C$206,'DATA GENERATOR'!$C692,'CUST AND PROD REFS'!D$7:D$206))</f>
        <v>CUSTTYPE 5</v>
      </c>
      <c r="E692" s="7" t="str">
        <f ca="1">CONCATENATE(E$6," ",SUMIF('CUST AND PROD REFS'!$C$7:$C$206,'DATA GENERATOR'!$C692,'CUST AND PROD REFS'!E$7:E$206))</f>
        <v>CUSTIND 2</v>
      </c>
      <c r="F692" s="7" t="str">
        <f ca="1">CONCATENATE(F$6," ",SUMIF('CUST AND PROD REFS'!$C$7:$C$206,'DATA GENERATOR'!$C692,'CUST AND PROD REFS'!F$7:F$206))</f>
        <v>REGION 5</v>
      </c>
      <c r="G692" s="6" t="str">
        <f t="shared" ca="1" si="111"/>
        <v>SALESMAN 2</v>
      </c>
      <c r="H692" s="6" t="str">
        <f t="shared" ca="1" si="112"/>
        <v>PRODID 4</v>
      </c>
      <c r="I692" s="6" t="str">
        <f ca="1">CONCATENATE(I$6," ",SUMIF('CUST AND PROD REFS'!$H$7:$H$26,'DATA GENERATOR'!$H692,'CUST AND PROD REFS'!I$7:I$26))</f>
        <v>PRODTYPE 2</v>
      </c>
      <c r="J692" s="6" t="str">
        <f ca="1">CONCATENATE(J$6," ",SUMIF('CUST AND PROD REFS'!$H$7:$H$26,'DATA GENERATOR'!$H692,'CUST AND PROD REFS'!J$7:J$26))</f>
        <v>PRODMKT 4</v>
      </c>
      <c r="K692" s="6">
        <f ca="1">SUMIF('CUST AND PROD REFS'!$H$7:$H$26,'DATA GENERATOR'!$H692,'CUST AND PROD REFS'!K$7:K$26)</f>
        <v>6175</v>
      </c>
      <c r="L692" s="6">
        <f ca="1">SUMIF('CUST AND PROD REFS'!$H$7:$H$26,'DATA GENERATOR'!$H692,'CUST AND PROD REFS'!L$7:L$26)</f>
        <v>3828.5</v>
      </c>
      <c r="M692" s="7">
        <f t="shared" ca="1" si="113"/>
        <v>1</v>
      </c>
      <c r="N692" s="23">
        <f t="shared" ca="1" si="114"/>
        <v>5681</v>
      </c>
      <c r="O692" s="8">
        <f t="shared" ca="1" si="115"/>
        <v>5681</v>
      </c>
      <c r="P692" s="40" t="str">
        <f t="shared" ca="1" si="116"/>
        <v>SHIP REGION 5</v>
      </c>
    </row>
    <row r="693" spans="1:16" x14ac:dyDescent="0.35">
      <c r="A693" s="9">
        <f t="shared" si="119"/>
        <v>687</v>
      </c>
      <c r="B693" s="6">
        <f t="shared" si="119"/>
        <v>687</v>
      </c>
      <c r="C693" s="7" t="str">
        <f t="shared" ca="1" si="110"/>
        <v>CUSTID 52</v>
      </c>
      <c r="D693" s="7" t="str">
        <f ca="1">CONCATENATE(D$6," ",SUMIF('CUST AND PROD REFS'!$C$7:$C$206,'DATA GENERATOR'!$C693,'CUST AND PROD REFS'!D$7:D$206))</f>
        <v>CUSTTYPE 2</v>
      </c>
      <c r="E693" s="7" t="str">
        <f ca="1">CONCATENATE(E$6," ",SUMIF('CUST AND PROD REFS'!$C$7:$C$206,'DATA GENERATOR'!$C693,'CUST AND PROD REFS'!E$7:E$206))</f>
        <v>CUSTIND 3</v>
      </c>
      <c r="F693" s="7" t="str">
        <f ca="1">CONCATENATE(F$6," ",SUMIF('CUST AND PROD REFS'!$C$7:$C$206,'DATA GENERATOR'!$C693,'CUST AND PROD REFS'!F$7:F$206))</f>
        <v>REGION 5</v>
      </c>
      <c r="G693" s="6" t="str">
        <f t="shared" ca="1" si="111"/>
        <v>SALESMAN 2</v>
      </c>
      <c r="H693" s="6" t="str">
        <f t="shared" ca="1" si="112"/>
        <v>PRODID 18</v>
      </c>
      <c r="I693" s="6" t="str">
        <f ca="1">CONCATENATE(I$6," ",SUMIF('CUST AND PROD REFS'!$H$7:$H$26,'DATA GENERATOR'!$H693,'CUST AND PROD REFS'!I$7:I$26))</f>
        <v>PRODTYPE 1</v>
      </c>
      <c r="J693" s="6" t="str">
        <f ca="1">CONCATENATE(J$6," ",SUMIF('CUST AND PROD REFS'!$H$7:$H$26,'DATA GENERATOR'!$H693,'CUST AND PROD REFS'!J$7:J$26))</f>
        <v>PRODMKT 2</v>
      </c>
      <c r="K693" s="6">
        <f ca="1">SUMIF('CUST AND PROD REFS'!$H$7:$H$26,'DATA GENERATOR'!$H693,'CUST AND PROD REFS'!K$7:K$26)</f>
        <v>5325</v>
      </c>
      <c r="L693" s="6">
        <f ca="1">SUMIF('CUST AND PROD REFS'!$H$7:$H$26,'DATA GENERATOR'!$H693,'CUST AND PROD REFS'!L$7:L$26)</f>
        <v>3408</v>
      </c>
      <c r="M693" s="7">
        <f t="shared" ca="1" si="113"/>
        <v>5</v>
      </c>
      <c r="N693" s="23">
        <f t="shared" ca="1" si="114"/>
        <v>5112</v>
      </c>
      <c r="O693" s="8">
        <f t="shared" ca="1" si="115"/>
        <v>25560</v>
      </c>
      <c r="P693" s="40" t="str">
        <f t="shared" ca="1" si="116"/>
        <v>SHIP REGION 8</v>
      </c>
    </row>
    <row r="694" spans="1:16" x14ac:dyDescent="0.35">
      <c r="A694" s="9">
        <f t="shared" si="119"/>
        <v>688</v>
      </c>
      <c r="B694" s="6">
        <f t="shared" si="119"/>
        <v>688</v>
      </c>
      <c r="C694" s="7" t="str">
        <f t="shared" ca="1" si="110"/>
        <v>CUSTID 57</v>
      </c>
      <c r="D694" s="7" t="str">
        <f ca="1">CONCATENATE(D$6," ",SUMIF('CUST AND PROD REFS'!$C$7:$C$206,'DATA GENERATOR'!$C694,'CUST AND PROD REFS'!D$7:D$206))</f>
        <v>CUSTTYPE 3</v>
      </c>
      <c r="E694" s="7" t="str">
        <f ca="1">CONCATENATE(E$6," ",SUMIF('CUST AND PROD REFS'!$C$7:$C$206,'DATA GENERATOR'!$C694,'CUST AND PROD REFS'!E$7:E$206))</f>
        <v>CUSTIND 2</v>
      </c>
      <c r="F694" s="7" t="str">
        <f ca="1">CONCATENATE(F$6," ",SUMIF('CUST AND PROD REFS'!$C$7:$C$206,'DATA GENERATOR'!$C694,'CUST AND PROD REFS'!F$7:F$206))</f>
        <v>REGION 7</v>
      </c>
      <c r="G694" s="6" t="str">
        <f t="shared" ca="1" si="111"/>
        <v>SALESMAN 4</v>
      </c>
      <c r="H694" s="6" t="str">
        <f t="shared" ca="1" si="112"/>
        <v>PRODID 16</v>
      </c>
      <c r="I694" s="6" t="str">
        <f ca="1">CONCATENATE(I$6," ",SUMIF('CUST AND PROD REFS'!$H$7:$H$26,'DATA GENERATOR'!$H694,'CUST AND PROD REFS'!I$7:I$26))</f>
        <v>PRODTYPE 4</v>
      </c>
      <c r="J694" s="6" t="str">
        <f ca="1">CONCATENATE(J$6," ",SUMIF('CUST AND PROD REFS'!$H$7:$H$26,'DATA GENERATOR'!$H694,'CUST AND PROD REFS'!J$7:J$26))</f>
        <v>PRODMKT 6</v>
      </c>
      <c r="K694" s="6">
        <f ca="1">SUMIF('CUST AND PROD REFS'!$H$7:$H$26,'DATA GENERATOR'!$H694,'CUST AND PROD REFS'!K$7:K$26)</f>
        <v>13342</v>
      </c>
      <c r="L694" s="6">
        <f ca="1">SUMIF('CUST AND PROD REFS'!$H$7:$H$26,'DATA GENERATOR'!$H694,'CUST AND PROD REFS'!L$7:L$26)</f>
        <v>7738.36</v>
      </c>
      <c r="M694" s="7">
        <f t="shared" ca="1" si="113"/>
        <v>8</v>
      </c>
      <c r="N694" s="23">
        <f t="shared" ca="1" si="114"/>
        <v>13208.58</v>
      </c>
      <c r="O694" s="8">
        <f t="shared" ca="1" si="115"/>
        <v>105668.64</v>
      </c>
      <c r="P694" s="40" t="str">
        <f t="shared" ca="1" si="116"/>
        <v>SHIP REGION 7</v>
      </c>
    </row>
    <row r="695" spans="1:16" x14ac:dyDescent="0.35">
      <c r="A695" s="9">
        <f t="shared" si="119"/>
        <v>689</v>
      </c>
      <c r="B695" s="6">
        <f t="shared" si="119"/>
        <v>689</v>
      </c>
      <c r="C695" s="7" t="str">
        <f t="shared" ca="1" si="110"/>
        <v>CUSTID 112</v>
      </c>
      <c r="D695" s="7" t="str">
        <f ca="1">CONCATENATE(D$6," ",SUMIF('CUST AND PROD REFS'!$C$7:$C$206,'DATA GENERATOR'!$C695,'CUST AND PROD REFS'!D$7:D$206))</f>
        <v>CUSTTYPE 4</v>
      </c>
      <c r="E695" s="7" t="str">
        <f ca="1">CONCATENATE(E$6," ",SUMIF('CUST AND PROD REFS'!$C$7:$C$206,'DATA GENERATOR'!$C695,'CUST AND PROD REFS'!E$7:E$206))</f>
        <v>CUSTIND 1</v>
      </c>
      <c r="F695" s="7" t="str">
        <f ca="1">CONCATENATE(F$6," ",SUMIF('CUST AND PROD REFS'!$C$7:$C$206,'DATA GENERATOR'!$C695,'CUST AND PROD REFS'!F$7:F$206))</f>
        <v>REGION 8</v>
      </c>
      <c r="G695" s="6" t="str">
        <f t="shared" ca="1" si="111"/>
        <v>SALESMAN 1</v>
      </c>
      <c r="H695" s="6" t="str">
        <f t="shared" ca="1" si="112"/>
        <v>PRODID 4</v>
      </c>
      <c r="I695" s="6" t="str">
        <f ca="1">CONCATENATE(I$6," ",SUMIF('CUST AND PROD REFS'!$H$7:$H$26,'DATA GENERATOR'!$H695,'CUST AND PROD REFS'!I$7:I$26))</f>
        <v>PRODTYPE 2</v>
      </c>
      <c r="J695" s="6" t="str">
        <f ca="1">CONCATENATE(J$6," ",SUMIF('CUST AND PROD REFS'!$H$7:$H$26,'DATA GENERATOR'!$H695,'CUST AND PROD REFS'!J$7:J$26))</f>
        <v>PRODMKT 4</v>
      </c>
      <c r="K695" s="6">
        <f ca="1">SUMIF('CUST AND PROD REFS'!$H$7:$H$26,'DATA GENERATOR'!$H695,'CUST AND PROD REFS'!K$7:K$26)</f>
        <v>6175</v>
      </c>
      <c r="L695" s="6">
        <f ca="1">SUMIF('CUST AND PROD REFS'!$H$7:$H$26,'DATA GENERATOR'!$H695,'CUST AND PROD REFS'!L$7:L$26)</f>
        <v>3828.5</v>
      </c>
      <c r="M695" s="7">
        <f t="shared" ca="1" si="113"/>
        <v>4</v>
      </c>
      <c r="N695" s="23">
        <f t="shared" ca="1" si="114"/>
        <v>5248.75</v>
      </c>
      <c r="O695" s="8">
        <f t="shared" ca="1" si="115"/>
        <v>20995</v>
      </c>
      <c r="P695" s="40" t="str">
        <f t="shared" ca="1" si="116"/>
        <v>SHIP REGION 2</v>
      </c>
    </row>
    <row r="696" spans="1:16" x14ac:dyDescent="0.35">
      <c r="A696" s="9">
        <f t="shared" si="119"/>
        <v>690</v>
      </c>
      <c r="B696" s="6">
        <f t="shared" si="119"/>
        <v>690</v>
      </c>
      <c r="C696" s="7" t="str">
        <f t="shared" ca="1" si="110"/>
        <v>CUSTID 117</v>
      </c>
      <c r="D696" s="7" t="str">
        <f ca="1">CONCATENATE(D$6," ",SUMIF('CUST AND PROD REFS'!$C$7:$C$206,'DATA GENERATOR'!$C696,'CUST AND PROD REFS'!D$7:D$206))</f>
        <v>CUSTTYPE 2</v>
      </c>
      <c r="E696" s="7" t="str">
        <f ca="1">CONCATENATE(E$6," ",SUMIF('CUST AND PROD REFS'!$C$7:$C$206,'DATA GENERATOR'!$C696,'CUST AND PROD REFS'!E$7:E$206))</f>
        <v>CUSTIND 3</v>
      </c>
      <c r="F696" s="7" t="str">
        <f ca="1">CONCATENATE(F$6," ",SUMIF('CUST AND PROD REFS'!$C$7:$C$206,'DATA GENERATOR'!$C696,'CUST AND PROD REFS'!F$7:F$206))</f>
        <v>REGION 1</v>
      </c>
      <c r="G696" s="6" t="str">
        <f t="shared" ca="1" si="111"/>
        <v>SALESMAN 3</v>
      </c>
      <c r="H696" s="6" t="str">
        <f t="shared" ca="1" si="112"/>
        <v>PRODID 12</v>
      </c>
      <c r="I696" s="6" t="str">
        <f ca="1">CONCATENATE(I$6," ",SUMIF('CUST AND PROD REFS'!$H$7:$H$26,'DATA GENERATOR'!$H696,'CUST AND PROD REFS'!I$7:I$26))</f>
        <v>PRODTYPE 3</v>
      </c>
      <c r="J696" s="6" t="str">
        <f ca="1">CONCATENATE(J$6," ",SUMIF('CUST AND PROD REFS'!$H$7:$H$26,'DATA GENERATOR'!$H696,'CUST AND PROD REFS'!J$7:J$26))</f>
        <v>PRODMKT 2</v>
      </c>
      <c r="K696" s="6">
        <f ca="1">SUMIF('CUST AND PROD REFS'!$H$7:$H$26,'DATA GENERATOR'!$H696,'CUST AND PROD REFS'!K$7:K$26)</f>
        <v>17347</v>
      </c>
      <c r="L696" s="6">
        <f ca="1">SUMIF('CUST AND PROD REFS'!$H$7:$H$26,'DATA GENERATOR'!$H696,'CUST AND PROD REFS'!L$7:L$26)</f>
        <v>10928.61</v>
      </c>
      <c r="M696" s="7">
        <f t="shared" ca="1" si="113"/>
        <v>4</v>
      </c>
      <c r="N696" s="23">
        <f t="shared" ca="1" si="114"/>
        <v>14918.42</v>
      </c>
      <c r="O696" s="8">
        <f t="shared" ca="1" si="115"/>
        <v>59673.68</v>
      </c>
      <c r="P696" s="40" t="str">
        <f t="shared" ca="1" si="116"/>
        <v>SHIP REGION 4</v>
      </c>
    </row>
    <row r="697" spans="1:16" x14ac:dyDescent="0.35">
      <c r="A697" s="9">
        <f t="shared" ref="A697:B712" si="120">A696+1</f>
        <v>691</v>
      </c>
      <c r="B697" s="6">
        <f t="shared" si="120"/>
        <v>691</v>
      </c>
      <c r="C697" s="7" t="str">
        <f t="shared" ca="1" si="110"/>
        <v>CUSTID 197</v>
      </c>
      <c r="D697" s="7" t="str">
        <f ca="1">CONCATENATE(D$6," ",SUMIF('CUST AND PROD REFS'!$C$7:$C$206,'DATA GENERATOR'!$C697,'CUST AND PROD REFS'!D$7:D$206))</f>
        <v>CUSTTYPE 1</v>
      </c>
      <c r="E697" s="7" t="str">
        <f ca="1">CONCATENATE(E$6," ",SUMIF('CUST AND PROD REFS'!$C$7:$C$206,'DATA GENERATOR'!$C697,'CUST AND PROD REFS'!E$7:E$206))</f>
        <v>CUSTIND 5</v>
      </c>
      <c r="F697" s="7" t="str">
        <f ca="1">CONCATENATE(F$6," ",SUMIF('CUST AND PROD REFS'!$C$7:$C$206,'DATA GENERATOR'!$C697,'CUST AND PROD REFS'!F$7:F$206))</f>
        <v>REGION 6</v>
      </c>
      <c r="G697" s="6" t="str">
        <f t="shared" ca="1" si="111"/>
        <v>SALESMAN 2</v>
      </c>
      <c r="H697" s="6" t="str">
        <f t="shared" ca="1" si="112"/>
        <v>PRODID 17</v>
      </c>
      <c r="I697" s="6" t="str">
        <f ca="1">CONCATENATE(I$6," ",SUMIF('CUST AND PROD REFS'!$H$7:$H$26,'DATA GENERATOR'!$H697,'CUST AND PROD REFS'!I$7:I$26))</f>
        <v>PRODTYPE 3</v>
      </c>
      <c r="J697" s="6" t="str">
        <f ca="1">CONCATENATE(J$6," ",SUMIF('CUST AND PROD REFS'!$H$7:$H$26,'DATA GENERATOR'!$H697,'CUST AND PROD REFS'!J$7:J$26))</f>
        <v>PRODMKT 7</v>
      </c>
      <c r="K697" s="6">
        <f ca="1">SUMIF('CUST AND PROD REFS'!$H$7:$H$26,'DATA GENERATOR'!$H697,'CUST AND PROD REFS'!K$7:K$26)</f>
        <v>8017</v>
      </c>
      <c r="L697" s="6">
        <f ca="1">SUMIF('CUST AND PROD REFS'!$H$7:$H$26,'DATA GENERATOR'!$H697,'CUST AND PROD REFS'!L$7:L$26)</f>
        <v>4569.6899999999996</v>
      </c>
      <c r="M697" s="7">
        <f t="shared" ca="1" si="113"/>
        <v>1</v>
      </c>
      <c r="N697" s="23">
        <f t="shared" ca="1" si="114"/>
        <v>7455.8099999999995</v>
      </c>
      <c r="O697" s="8">
        <f t="shared" ca="1" si="115"/>
        <v>7455.8099999999995</v>
      </c>
      <c r="P697" s="40" t="str">
        <f t="shared" ca="1" si="116"/>
        <v>SHIP REGION 5</v>
      </c>
    </row>
    <row r="698" spans="1:16" x14ac:dyDescent="0.35">
      <c r="A698" s="9">
        <f t="shared" si="120"/>
        <v>692</v>
      </c>
      <c r="B698" s="6">
        <f t="shared" si="120"/>
        <v>692</v>
      </c>
      <c r="C698" s="7" t="str">
        <f t="shared" ca="1" si="110"/>
        <v>CUSTID 140</v>
      </c>
      <c r="D698" s="7" t="str">
        <f ca="1">CONCATENATE(D$6," ",SUMIF('CUST AND PROD REFS'!$C$7:$C$206,'DATA GENERATOR'!$C698,'CUST AND PROD REFS'!D$7:D$206))</f>
        <v>CUSTTYPE 2</v>
      </c>
      <c r="E698" s="7" t="str">
        <f ca="1">CONCATENATE(E$6," ",SUMIF('CUST AND PROD REFS'!$C$7:$C$206,'DATA GENERATOR'!$C698,'CUST AND PROD REFS'!E$7:E$206))</f>
        <v>CUSTIND 5</v>
      </c>
      <c r="F698" s="7" t="str">
        <f ca="1">CONCATENATE(F$6," ",SUMIF('CUST AND PROD REFS'!$C$7:$C$206,'DATA GENERATOR'!$C698,'CUST AND PROD REFS'!F$7:F$206))</f>
        <v>REGION 7</v>
      </c>
      <c r="G698" s="6" t="str">
        <f t="shared" ca="1" si="111"/>
        <v>SALESMAN 3</v>
      </c>
      <c r="H698" s="6" t="str">
        <f t="shared" ca="1" si="112"/>
        <v>PRODID 20</v>
      </c>
      <c r="I698" s="6" t="str">
        <f ca="1">CONCATENATE(I$6," ",SUMIF('CUST AND PROD REFS'!$H$7:$H$26,'DATA GENERATOR'!$H698,'CUST AND PROD REFS'!I$7:I$26))</f>
        <v>PRODTYPE 4</v>
      </c>
      <c r="J698" s="6" t="str">
        <f ca="1">CONCATENATE(J$6," ",SUMIF('CUST AND PROD REFS'!$H$7:$H$26,'DATA GENERATOR'!$H698,'CUST AND PROD REFS'!J$7:J$26))</f>
        <v>PRODMKT 1</v>
      </c>
      <c r="K698" s="6">
        <f ca="1">SUMIF('CUST AND PROD REFS'!$H$7:$H$26,'DATA GENERATOR'!$H698,'CUST AND PROD REFS'!K$7:K$26)</f>
        <v>2665</v>
      </c>
      <c r="L698" s="6">
        <f ca="1">SUMIF('CUST AND PROD REFS'!$H$7:$H$26,'DATA GENERATOR'!$H698,'CUST AND PROD REFS'!L$7:L$26)</f>
        <v>1732.25</v>
      </c>
      <c r="M698" s="7">
        <f t="shared" ca="1" si="113"/>
        <v>7</v>
      </c>
      <c r="N698" s="23">
        <f t="shared" ca="1" si="114"/>
        <v>2611.6999999999998</v>
      </c>
      <c r="O698" s="8">
        <f t="shared" ca="1" si="115"/>
        <v>18281.899999999998</v>
      </c>
      <c r="P698" s="40" t="str">
        <f t="shared" ca="1" si="116"/>
        <v>SHIP REGION 4</v>
      </c>
    </row>
    <row r="699" spans="1:16" x14ac:dyDescent="0.35">
      <c r="A699" s="9">
        <f t="shared" si="120"/>
        <v>693</v>
      </c>
      <c r="B699" s="6">
        <f t="shared" si="120"/>
        <v>693</v>
      </c>
      <c r="C699" s="7" t="str">
        <f t="shared" ca="1" si="110"/>
        <v>CUSTID 65</v>
      </c>
      <c r="D699" s="7" t="str">
        <f ca="1">CONCATENATE(D$6," ",SUMIF('CUST AND PROD REFS'!$C$7:$C$206,'DATA GENERATOR'!$C699,'CUST AND PROD REFS'!D$7:D$206))</f>
        <v>CUSTTYPE 4</v>
      </c>
      <c r="E699" s="7" t="str">
        <f ca="1">CONCATENATE(E$6," ",SUMIF('CUST AND PROD REFS'!$C$7:$C$206,'DATA GENERATOR'!$C699,'CUST AND PROD REFS'!E$7:E$206))</f>
        <v>CUSTIND 1</v>
      </c>
      <c r="F699" s="7" t="str">
        <f ca="1">CONCATENATE(F$6," ",SUMIF('CUST AND PROD REFS'!$C$7:$C$206,'DATA GENERATOR'!$C699,'CUST AND PROD REFS'!F$7:F$206))</f>
        <v>REGION 3</v>
      </c>
      <c r="G699" s="6" t="str">
        <f t="shared" ca="1" si="111"/>
        <v>SALESMAN 1</v>
      </c>
      <c r="H699" s="6" t="str">
        <f t="shared" ca="1" si="112"/>
        <v>PRODID 15</v>
      </c>
      <c r="I699" s="6" t="str">
        <f ca="1">CONCATENATE(I$6," ",SUMIF('CUST AND PROD REFS'!$H$7:$H$26,'DATA GENERATOR'!$H699,'CUST AND PROD REFS'!I$7:I$26))</f>
        <v>PRODTYPE 3</v>
      </c>
      <c r="J699" s="6" t="str">
        <f ca="1">CONCATENATE(J$6," ",SUMIF('CUST AND PROD REFS'!$H$7:$H$26,'DATA GENERATOR'!$H699,'CUST AND PROD REFS'!J$7:J$26))</f>
        <v>PRODMKT 3</v>
      </c>
      <c r="K699" s="6">
        <f ca="1">SUMIF('CUST AND PROD REFS'!$H$7:$H$26,'DATA GENERATOR'!$H699,'CUST AND PROD REFS'!K$7:K$26)</f>
        <v>1965</v>
      </c>
      <c r="L699" s="6">
        <f ca="1">SUMIF('CUST AND PROD REFS'!$H$7:$H$26,'DATA GENERATOR'!$H699,'CUST AND PROD REFS'!L$7:L$26)</f>
        <v>1257.5999999999999</v>
      </c>
      <c r="M699" s="7">
        <f t="shared" ca="1" si="113"/>
        <v>7</v>
      </c>
      <c r="N699" s="23">
        <f t="shared" ca="1" si="114"/>
        <v>1945.35</v>
      </c>
      <c r="O699" s="8">
        <f t="shared" ca="1" si="115"/>
        <v>13617.449999999999</v>
      </c>
      <c r="P699" s="40" t="str">
        <f t="shared" ca="1" si="116"/>
        <v>SHIP REGION 8</v>
      </c>
    </row>
    <row r="700" spans="1:16" x14ac:dyDescent="0.35">
      <c r="A700" s="9">
        <f t="shared" si="120"/>
        <v>694</v>
      </c>
      <c r="B700" s="6">
        <f t="shared" si="120"/>
        <v>694</v>
      </c>
      <c r="C700" s="7" t="str">
        <f t="shared" ca="1" si="110"/>
        <v>CUSTID 33</v>
      </c>
      <c r="D700" s="7" t="str">
        <f ca="1">CONCATENATE(D$6," ",SUMIF('CUST AND PROD REFS'!$C$7:$C$206,'DATA GENERATOR'!$C700,'CUST AND PROD REFS'!D$7:D$206))</f>
        <v>CUSTTYPE 1</v>
      </c>
      <c r="E700" s="7" t="str">
        <f ca="1">CONCATENATE(E$6," ",SUMIF('CUST AND PROD REFS'!$C$7:$C$206,'DATA GENERATOR'!$C700,'CUST AND PROD REFS'!E$7:E$206))</f>
        <v>CUSTIND 5</v>
      </c>
      <c r="F700" s="7" t="str">
        <f ca="1">CONCATENATE(F$6," ",SUMIF('CUST AND PROD REFS'!$C$7:$C$206,'DATA GENERATOR'!$C700,'CUST AND PROD REFS'!F$7:F$206))</f>
        <v>REGION 2</v>
      </c>
      <c r="G700" s="6" t="str">
        <f t="shared" ca="1" si="111"/>
        <v>SALESMAN 2</v>
      </c>
      <c r="H700" s="6" t="str">
        <f t="shared" ca="1" si="112"/>
        <v>PRODID 19</v>
      </c>
      <c r="I700" s="6" t="str">
        <f ca="1">CONCATENATE(I$6," ",SUMIF('CUST AND PROD REFS'!$H$7:$H$26,'DATA GENERATOR'!$H700,'CUST AND PROD REFS'!I$7:I$26))</f>
        <v>PRODTYPE 2</v>
      </c>
      <c r="J700" s="6" t="str">
        <f ca="1">CONCATENATE(J$6," ",SUMIF('CUST AND PROD REFS'!$H$7:$H$26,'DATA GENERATOR'!$H700,'CUST AND PROD REFS'!J$7:J$26))</f>
        <v>PRODMKT 4</v>
      </c>
      <c r="K700" s="6">
        <f ca="1">SUMIF('CUST AND PROD REFS'!$H$7:$H$26,'DATA GENERATOR'!$H700,'CUST AND PROD REFS'!K$7:K$26)</f>
        <v>4862</v>
      </c>
      <c r="L700" s="6">
        <f ca="1">SUMIF('CUST AND PROD REFS'!$H$7:$H$26,'DATA GENERATOR'!$H700,'CUST AND PROD REFS'!L$7:L$26)</f>
        <v>3306.16</v>
      </c>
      <c r="M700" s="7">
        <f t="shared" ca="1" si="113"/>
        <v>8</v>
      </c>
      <c r="N700" s="23">
        <f t="shared" ca="1" si="114"/>
        <v>4473.04</v>
      </c>
      <c r="O700" s="8">
        <f t="shared" ca="1" si="115"/>
        <v>35784.32</v>
      </c>
      <c r="P700" s="40" t="str">
        <f t="shared" ca="1" si="116"/>
        <v>SHIP REGION 3</v>
      </c>
    </row>
    <row r="701" spans="1:16" x14ac:dyDescent="0.35">
      <c r="A701" s="9">
        <f t="shared" si="120"/>
        <v>695</v>
      </c>
      <c r="B701" s="6">
        <f t="shared" si="120"/>
        <v>695</v>
      </c>
      <c r="C701" s="7" t="str">
        <f t="shared" ca="1" si="110"/>
        <v>CUSTID 12</v>
      </c>
      <c r="D701" s="7" t="str">
        <f ca="1">CONCATENATE(D$6," ",SUMIF('CUST AND PROD REFS'!$C$7:$C$206,'DATA GENERATOR'!$C701,'CUST AND PROD REFS'!D$7:D$206))</f>
        <v>CUSTTYPE 3</v>
      </c>
      <c r="E701" s="7" t="str">
        <f ca="1">CONCATENATE(E$6," ",SUMIF('CUST AND PROD REFS'!$C$7:$C$206,'DATA GENERATOR'!$C701,'CUST AND PROD REFS'!E$7:E$206))</f>
        <v>CUSTIND 5</v>
      </c>
      <c r="F701" s="7" t="str">
        <f ca="1">CONCATENATE(F$6," ",SUMIF('CUST AND PROD REFS'!$C$7:$C$206,'DATA GENERATOR'!$C701,'CUST AND PROD REFS'!F$7:F$206))</f>
        <v>REGION 8</v>
      </c>
      <c r="G701" s="6" t="str">
        <f t="shared" ca="1" si="111"/>
        <v>SALESMAN 2</v>
      </c>
      <c r="H701" s="6" t="str">
        <f t="shared" ca="1" si="112"/>
        <v>PRODID 4</v>
      </c>
      <c r="I701" s="6" t="str">
        <f ca="1">CONCATENATE(I$6," ",SUMIF('CUST AND PROD REFS'!$H$7:$H$26,'DATA GENERATOR'!$H701,'CUST AND PROD REFS'!I$7:I$26))</f>
        <v>PRODTYPE 2</v>
      </c>
      <c r="J701" s="6" t="str">
        <f ca="1">CONCATENATE(J$6," ",SUMIF('CUST AND PROD REFS'!$H$7:$H$26,'DATA GENERATOR'!$H701,'CUST AND PROD REFS'!J$7:J$26))</f>
        <v>PRODMKT 4</v>
      </c>
      <c r="K701" s="6">
        <f ca="1">SUMIF('CUST AND PROD REFS'!$H$7:$H$26,'DATA GENERATOR'!$H701,'CUST AND PROD REFS'!K$7:K$26)</f>
        <v>6175</v>
      </c>
      <c r="L701" s="6">
        <f ca="1">SUMIF('CUST AND PROD REFS'!$H$7:$H$26,'DATA GENERATOR'!$H701,'CUST AND PROD REFS'!L$7:L$26)</f>
        <v>3828.5</v>
      </c>
      <c r="M701" s="7">
        <f t="shared" ca="1" si="113"/>
        <v>4</v>
      </c>
      <c r="N701" s="23">
        <f t="shared" ca="1" si="114"/>
        <v>5804.5</v>
      </c>
      <c r="O701" s="8">
        <f t="shared" ca="1" si="115"/>
        <v>23218</v>
      </c>
      <c r="P701" s="40" t="str">
        <f t="shared" ca="1" si="116"/>
        <v>SHIP REGION 4</v>
      </c>
    </row>
    <row r="702" spans="1:16" x14ac:dyDescent="0.35">
      <c r="A702" s="9">
        <f t="shared" si="120"/>
        <v>696</v>
      </c>
      <c r="B702" s="6">
        <f t="shared" si="120"/>
        <v>696</v>
      </c>
      <c r="C702" s="7" t="str">
        <f t="shared" ca="1" si="110"/>
        <v>CUSTID 68</v>
      </c>
      <c r="D702" s="7" t="str">
        <f ca="1">CONCATENATE(D$6," ",SUMIF('CUST AND PROD REFS'!$C$7:$C$206,'DATA GENERATOR'!$C702,'CUST AND PROD REFS'!D$7:D$206))</f>
        <v>CUSTTYPE 3</v>
      </c>
      <c r="E702" s="7" t="str">
        <f ca="1">CONCATENATE(E$6," ",SUMIF('CUST AND PROD REFS'!$C$7:$C$206,'DATA GENERATOR'!$C702,'CUST AND PROD REFS'!E$7:E$206))</f>
        <v>CUSTIND 2</v>
      </c>
      <c r="F702" s="7" t="str">
        <f ca="1">CONCATENATE(F$6," ",SUMIF('CUST AND PROD REFS'!$C$7:$C$206,'DATA GENERATOR'!$C702,'CUST AND PROD REFS'!F$7:F$206))</f>
        <v>REGION 7</v>
      </c>
      <c r="G702" s="6" t="str">
        <f t="shared" ca="1" si="111"/>
        <v>SALESMAN 4</v>
      </c>
      <c r="H702" s="6" t="str">
        <f t="shared" ca="1" si="112"/>
        <v>PRODID 3</v>
      </c>
      <c r="I702" s="6" t="str">
        <f ca="1">CONCATENATE(I$6," ",SUMIF('CUST AND PROD REFS'!$H$7:$H$26,'DATA GENERATOR'!$H702,'CUST AND PROD REFS'!I$7:I$26))</f>
        <v>PRODTYPE 3</v>
      </c>
      <c r="J702" s="6" t="str">
        <f ca="1">CONCATENATE(J$6," ",SUMIF('CUST AND PROD REFS'!$H$7:$H$26,'DATA GENERATOR'!$H702,'CUST AND PROD REFS'!J$7:J$26))</f>
        <v>PRODMKT 6</v>
      </c>
      <c r="K702" s="6">
        <f ca="1">SUMIF('CUST AND PROD REFS'!$H$7:$H$26,'DATA GENERATOR'!$H702,'CUST AND PROD REFS'!K$7:K$26)</f>
        <v>18632</v>
      </c>
      <c r="L702" s="6">
        <f ca="1">SUMIF('CUST AND PROD REFS'!$H$7:$H$26,'DATA GENERATOR'!$H702,'CUST AND PROD REFS'!L$7:L$26)</f>
        <v>12110.8</v>
      </c>
      <c r="M702" s="7">
        <f t="shared" ca="1" si="113"/>
        <v>3</v>
      </c>
      <c r="N702" s="23">
        <f t="shared" ca="1" si="114"/>
        <v>18073.04</v>
      </c>
      <c r="O702" s="8">
        <f t="shared" ca="1" si="115"/>
        <v>54219.12</v>
      </c>
      <c r="P702" s="40" t="str">
        <f t="shared" ca="1" si="116"/>
        <v>SHIP REGION 5</v>
      </c>
    </row>
    <row r="703" spans="1:16" x14ac:dyDescent="0.35">
      <c r="A703" s="9">
        <f t="shared" si="120"/>
        <v>697</v>
      </c>
      <c r="B703" s="6">
        <f t="shared" si="120"/>
        <v>697</v>
      </c>
      <c r="C703" s="7" t="str">
        <f t="shared" ca="1" si="110"/>
        <v>CUSTID 31</v>
      </c>
      <c r="D703" s="7" t="str">
        <f ca="1">CONCATENATE(D$6," ",SUMIF('CUST AND PROD REFS'!$C$7:$C$206,'DATA GENERATOR'!$C703,'CUST AND PROD REFS'!D$7:D$206))</f>
        <v>CUSTTYPE 1</v>
      </c>
      <c r="E703" s="7" t="str">
        <f ca="1">CONCATENATE(E$6," ",SUMIF('CUST AND PROD REFS'!$C$7:$C$206,'DATA GENERATOR'!$C703,'CUST AND PROD REFS'!E$7:E$206))</f>
        <v>CUSTIND 1</v>
      </c>
      <c r="F703" s="7" t="str">
        <f ca="1">CONCATENATE(F$6," ",SUMIF('CUST AND PROD REFS'!$C$7:$C$206,'DATA GENERATOR'!$C703,'CUST AND PROD REFS'!F$7:F$206))</f>
        <v>REGION 4</v>
      </c>
      <c r="G703" s="6" t="str">
        <f t="shared" ca="1" si="111"/>
        <v>SALESMAN 2</v>
      </c>
      <c r="H703" s="6" t="str">
        <f t="shared" ca="1" si="112"/>
        <v>PRODID 13</v>
      </c>
      <c r="I703" s="6" t="str">
        <f ca="1">CONCATENATE(I$6," ",SUMIF('CUST AND PROD REFS'!$H$7:$H$26,'DATA GENERATOR'!$H703,'CUST AND PROD REFS'!I$7:I$26))</f>
        <v>PRODTYPE 4</v>
      </c>
      <c r="J703" s="6" t="str">
        <f ca="1">CONCATENATE(J$6," ",SUMIF('CUST AND PROD REFS'!$H$7:$H$26,'DATA GENERATOR'!$H703,'CUST AND PROD REFS'!J$7:J$26))</f>
        <v>PRODMKT 4</v>
      </c>
      <c r="K703" s="6">
        <f ca="1">SUMIF('CUST AND PROD REFS'!$H$7:$H$26,'DATA GENERATOR'!$H703,'CUST AND PROD REFS'!K$7:K$26)</f>
        <v>12711</v>
      </c>
      <c r="L703" s="6">
        <f ca="1">SUMIF('CUST AND PROD REFS'!$H$7:$H$26,'DATA GENERATOR'!$H703,'CUST AND PROD REFS'!L$7:L$26)</f>
        <v>7245.27</v>
      </c>
      <c r="M703" s="7">
        <f t="shared" ca="1" si="113"/>
        <v>6</v>
      </c>
      <c r="N703" s="23">
        <f t="shared" ca="1" si="114"/>
        <v>11185.68</v>
      </c>
      <c r="O703" s="8">
        <f t="shared" ca="1" si="115"/>
        <v>67114.080000000002</v>
      </c>
      <c r="P703" s="40" t="str">
        <f t="shared" ca="1" si="116"/>
        <v>SHIP REGION 6</v>
      </c>
    </row>
    <row r="704" spans="1:16" x14ac:dyDescent="0.35">
      <c r="A704" s="9">
        <f t="shared" si="120"/>
        <v>698</v>
      </c>
      <c r="B704" s="6">
        <f t="shared" si="120"/>
        <v>698</v>
      </c>
      <c r="C704" s="7" t="str">
        <f t="shared" ca="1" si="110"/>
        <v>CUSTID 1</v>
      </c>
      <c r="D704" s="7" t="str">
        <f ca="1">CONCATENATE(D$6," ",SUMIF('CUST AND PROD REFS'!$C$7:$C$206,'DATA GENERATOR'!$C704,'CUST AND PROD REFS'!D$7:D$206))</f>
        <v>CUSTTYPE 5</v>
      </c>
      <c r="E704" s="7" t="str">
        <f ca="1">CONCATENATE(E$6," ",SUMIF('CUST AND PROD REFS'!$C$7:$C$206,'DATA GENERATOR'!$C704,'CUST AND PROD REFS'!E$7:E$206))</f>
        <v>CUSTIND 3</v>
      </c>
      <c r="F704" s="7" t="str">
        <f ca="1">CONCATENATE(F$6," ",SUMIF('CUST AND PROD REFS'!$C$7:$C$206,'DATA GENERATOR'!$C704,'CUST AND PROD REFS'!F$7:F$206))</f>
        <v>REGION 7</v>
      </c>
      <c r="G704" s="6" t="str">
        <f t="shared" ca="1" si="111"/>
        <v>SALESMAN 2</v>
      </c>
      <c r="H704" s="6" t="str">
        <f t="shared" ca="1" si="112"/>
        <v>PRODID 4</v>
      </c>
      <c r="I704" s="6" t="str">
        <f ca="1">CONCATENATE(I$6," ",SUMIF('CUST AND PROD REFS'!$H$7:$H$26,'DATA GENERATOR'!$H704,'CUST AND PROD REFS'!I$7:I$26))</f>
        <v>PRODTYPE 2</v>
      </c>
      <c r="J704" s="6" t="str">
        <f ca="1">CONCATENATE(J$6," ",SUMIF('CUST AND PROD REFS'!$H$7:$H$26,'DATA GENERATOR'!$H704,'CUST AND PROD REFS'!J$7:J$26))</f>
        <v>PRODMKT 4</v>
      </c>
      <c r="K704" s="6">
        <f ca="1">SUMIF('CUST AND PROD REFS'!$H$7:$H$26,'DATA GENERATOR'!$H704,'CUST AND PROD REFS'!K$7:K$26)</f>
        <v>6175</v>
      </c>
      <c r="L704" s="6">
        <f ca="1">SUMIF('CUST AND PROD REFS'!$H$7:$H$26,'DATA GENERATOR'!$H704,'CUST AND PROD REFS'!L$7:L$26)</f>
        <v>3828.5</v>
      </c>
      <c r="M704" s="7">
        <f t="shared" ca="1" si="113"/>
        <v>4</v>
      </c>
      <c r="N704" s="23">
        <f t="shared" ca="1" si="114"/>
        <v>5681</v>
      </c>
      <c r="O704" s="8">
        <f t="shared" ca="1" si="115"/>
        <v>22724</v>
      </c>
      <c r="P704" s="40" t="str">
        <f t="shared" ca="1" si="116"/>
        <v>SHIP REGION 5</v>
      </c>
    </row>
    <row r="705" spans="1:16" x14ac:dyDescent="0.35">
      <c r="A705" s="9">
        <f t="shared" si="120"/>
        <v>699</v>
      </c>
      <c r="B705" s="6">
        <f t="shared" si="120"/>
        <v>699</v>
      </c>
      <c r="C705" s="7" t="str">
        <f t="shared" ca="1" si="110"/>
        <v>CUSTID 68</v>
      </c>
      <c r="D705" s="7" t="str">
        <f ca="1">CONCATENATE(D$6," ",SUMIF('CUST AND PROD REFS'!$C$7:$C$206,'DATA GENERATOR'!$C705,'CUST AND PROD REFS'!D$7:D$206))</f>
        <v>CUSTTYPE 3</v>
      </c>
      <c r="E705" s="7" t="str">
        <f ca="1">CONCATENATE(E$6," ",SUMIF('CUST AND PROD REFS'!$C$7:$C$206,'DATA GENERATOR'!$C705,'CUST AND PROD REFS'!E$7:E$206))</f>
        <v>CUSTIND 2</v>
      </c>
      <c r="F705" s="7" t="str">
        <f ca="1">CONCATENATE(F$6," ",SUMIF('CUST AND PROD REFS'!$C$7:$C$206,'DATA GENERATOR'!$C705,'CUST AND PROD REFS'!F$7:F$206))</f>
        <v>REGION 7</v>
      </c>
      <c r="G705" s="6" t="str">
        <f t="shared" ca="1" si="111"/>
        <v>SALESMAN 3</v>
      </c>
      <c r="H705" s="6" t="str">
        <f t="shared" ca="1" si="112"/>
        <v>PRODID 19</v>
      </c>
      <c r="I705" s="6" t="str">
        <f ca="1">CONCATENATE(I$6," ",SUMIF('CUST AND PROD REFS'!$H$7:$H$26,'DATA GENERATOR'!$H705,'CUST AND PROD REFS'!I$7:I$26))</f>
        <v>PRODTYPE 2</v>
      </c>
      <c r="J705" s="6" t="str">
        <f ca="1">CONCATENATE(J$6," ",SUMIF('CUST AND PROD REFS'!$H$7:$H$26,'DATA GENERATOR'!$H705,'CUST AND PROD REFS'!J$7:J$26))</f>
        <v>PRODMKT 4</v>
      </c>
      <c r="K705" s="6">
        <f ca="1">SUMIF('CUST AND PROD REFS'!$H$7:$H$26,'DATA GENERATOR'!$H705,'CUST AND PROD REFS'!K$7:K$26)</f>
        <v>4862</v>
      </c>
      <c r="L705" s="6">
        <f ca="1">SUMIF('CUST AND PROD REFS'!$H$7:$H$26,'DATA GENERATOR'!$H705,'CUST AND PROD REFS'!L$7:L$26)</f>
        <v>3306.16</v>
      </c>
      <c r="M705" s="7">
        <f t="shared" ca="1" si="113"/>
        <v>7</v>
      </c>
      <c r="N705" s="23">
        <f t="shared" ca="1" si="114"/>
        <v>4618.8999999999996</v>
      </c>
      <c r="O705" s="8">
        <f t="shared" ca="1" si="115"/>
        <v>32332.299999999996</v>
      </c>
      <c r="P705" s="40" t="str">
        <f t="shared" ca="1" si="116"/>
        <v>SHIP REGION 8</v>
      </c>
    </row>
    <row r="706" spans="1:16" x14ac:dyDescent="0.35">
      <c r="A706" s="9">
        <f t="shared" si="120"/>
        <v>700</v>
      </c>
      <c r="B706" s="6">
        <f t="shared" si="120"/>
        <v>700</v>
      </c>
      <c r="C706" s="7" t="str">
        <f t="shared" ca="1" si="110"/>
        <v>CUSTID 52</v>
      </c>
      <c r="D706" s="7" t="str">
        <f ca="1">CONCATENATE(D$6," ",SUMIF('CUST AND PROD REFS'!$C$7:$C$206,'DATA GENERATOR'!$C706,'CUST AND PROD REFS'!D$7:D$206))</f>
        <v>CUSTTYPE 2</v>
      </c>
      <c r="E706" s="7" t="str">
        <f ca="1">CONCATENATE(E$6," ",SUMIF('CUST AND PROD REFS'!$C$7:$C$206,'DATA GENERATOR'!$C706,'CUST AND PROD REFS'!E$7:E$206))</f>
        <v>CUSTIND 3</v>
      </c>
      <c r="F706" s="7" t="str">
        <f ca="1">CONCATENATE(F$6," ",SUMIF('CUST AND PROD REFS'!$C$7:$C$206,'DATA GENERATOR'!$C706,'CUST AND PROD REFS'!F$7:F$206))</f>
        <v>REGION 5</v>
      </c>
      <c r="G706" s="6" t="str">
        <f t="shared" ca="1" si="111"/>
        <v>SALESMAN 3</v>
      </c>
      <c r="H706" s="6" t="str">
        <f t="shared" ca="1" si="112"/>
        <v>PRODID 10</v>
      </c>
      <c r="I706" s="6" t="str">
        <f ca="1">CONCATENATE(I$6," ",SUMIF('CUST AND PROD REFS'!$H$7:$H$26,'DATA GENERATOR'!$H706,'CUST AND PROD REFS'!I$7:I$26))</f>
        <v>PRODTYPE 3</v>
      </c>
      <c r="J706" s="6" t="str">
        <f ca="1">CONCATENATE(J$6," ",SUMIF('CUST AND PROD REFS'!$H$7:$H$26,'DATA GENERATOR'!$H706,'CUST AND PROD REFS'!J$7:J$26))</f>
        <v>PRODMKT 3</v>
      </c>
      <c r="K706" s="6">
        <f ca="1">SUMIF('CUST AND PROD REFS'!$H$7:$H$26,'DATA GENERATOR'!$H706,'CUST AND PROD REFS'!K$7:K$26)</f>
        <v>21715</v>
      </c>
      <c r="L706" s="6">
        <f ca="1">SUMIF('CUST AND PROD REFS'!$H$7:$H$26,'DATA GENERATOR'!$H706,'CUST AND PROD REFS'!L$7:L$26)</f>
        <v>14549.05</v>
      </c>
      <c r="M706" s="7">
        <f t="shared" ca="1" si="113"/>
        <v>8</v>
      </c>
      <c r="N706" s="23">
        <f t="shared" ca="1" si="114"/>
        <v>20194.949999999997</v>
      </c>
      <c r="O706" s="8">
        <f t="shared" ca="1" si="115"/>
        <v>161559.59999999998</v>
      </c>
      <c r="P706" s="40" t="str">
        <f t="shared" ca="1" si="116"/>
        <v>SHIP REGION 4</v>
      </c>
    </row>
    <row r="707" spans="1:16" x14ac:dyDescent="0.35">
      <c r="A707" s="9">
        <f t="shared" si="120"/>
        <v>701</v>
      </c>
      <c r="B707" s="6">
        <f t="shared" si="120"/>
        <v>701</v>
      </c>
      <c r="C707" s="7" t="str">
        <f t="shared" ca="1" si="110"/>
        <v>CUSTID 33</v>
      </c>
      <c r="D707" s="7" t="str">
        <f ca="1">CONCATENATE(D$6," ",SUMIF('CUST AND PROD REFS'!$C$7:$C$206,'DATA GENERATOR'!$C707,'CUST AND PROD REFS'!D$7:D$206))</f>
        <v>CUSTTYPE 1</v>
      </c>
      <c r="E707" s="7" t="str">
        <f ca="1">CONCATENATE(E$6," ",SUMIF('CUST AND PROD REFS'!$C$7:$C$206,'DATA GENERATOR'!$C707,'CUST AND PROD REFS'!E$7:E$206))</f>
        <v>CUSTIND 5</v>
      </c>
      <c r="F707" s="7" t="str">
        <f ca="1">CONCATENATE(F$6," ",SUMIF('CUST AND PROD REFS'!$C$7:$C$206,'DATA GENERATOR'!$C707,'CUST AND PROD REFS'!F$7:F$206))</f>
        <v>REGION 2</v>
      </c>
      <c r="G707" s="6" t="str">
        <f t="shared" ca="1" si="111"/>
        <v>SALESMAN 2</v>
      </c>
      <c r="H707" s="6" t="str">
        <f t="shared" ca="1" si="112"/>
        <v>PRODID 10</v>
      </c>
      <c r="I707" s="6" t="str">
        <f ca="1">CONCATENATE(I$6," ",SUMIF('CUST AND PROD REFS'!$H$7:$H$26,'DATA GENERATOR'!$H707,'CUST AND PROD REFS'!I$7:I$26))</f>
        <v>PRODTYPE 3</v>
      </c>
      <c r="J707" s="6" t="str">
        <f ca="1">CONCATENATE(J$6," ",SUMIF('CUST AND PROD REFS'!$H$7:$H$26,'DATA GENERATOR'!$H707,'CUST AND PROD REFS'!J$7:J$26))</f>
        <v>PRODMKT 3</v>
      </c>
      <c r="K707" s="6">
        <f ca="1">SUMIF('CUST AND PROD REFS'!$H$7:$H$26,'DATA GENERATOR'!$H707,'CUST AND PROD REFS'!K$7:K$26)</f>
        <v>21715</v>
      </c>
      <c r="L707" s="6">
        <f ca="1">SUMIF('CUST AND PROD REFS'!$H$7:$H$26,'DATA GENERATOR'!$H707,'CUST AND PROD REFS'!L$7:L$26)</f>
        <v>14549.05</v>
      </c>
      <c r="M707" s="7">
        <f t="shared" ca="1" si="113"/>
        <v>4</v>
      </c>
      <c r="N707" s="23">
        <f t="shared" ca="1" si="114"/>
        <v>21063.55</v>
      </c>
      <c r="O707" s="8">
        <f t="shared" ca="1" si="115"/>
        <v>84254.2</v>
      </c>
      <c r="P707" s="40" t="str">
        <f t="shared" ca="1" si="116"/>
        <v>SHIP REGION 5</v>
      </c>
    </row>
    <row r="708" spans="1:16" x14ac:dyDescent="0.35">
      <c r="A708" s="9">
        <f t="shared" si="120"/>
        <v>702</v>
      </c>
      <c r="B708" s="6">
        <f t="shared" si="120"/>
        <v>702</v>
      </c>
      <c r="C708" s="7" t="str">
        <f t="shared" ca="1" si="110"/>
        <v>CUSTID 104</v>
      </c>
      <c r="D708" s="7" t="str">
        <f ca="1">CONCATENATE(D$6," ",SUMIF('CUST AND PROD REFS'!$C$7:$C$206,'DATA GENERATOR'!$C708,'CUST AND PROD REFS'!D$7:D$206))</f>
        <v>CUSTTYPE 1</v>
      </c>
      <c r="E708" s="7" t="str">
        <f ca="1">CONCATENATE(E$6," ",SUMIF('CUST AND PROD REFS'!$C$7:$C$206,'DATA GENERATOR'!$C708,'CUST AND PROD REFS'!E$7:E$206))</f>
        <v>CUSTIND 3</v>
      </c>
      <c r="F708" s="7" t="str">
        <f ca="1">CONCATENATE(F$6," ",SUMIF('CUST AND PROD REFS'!$C$7:$C$206,'DATA GENERATOR'!$C708,'CUST AND PROD REFS'!F$7:F$206))</f>
        <v>REGION 7</v>
      </c>
      <c r="G708" s="6" t="str">
        <f t="shared" ca="1" si="111"/>
        <v>SALESMAN 4</v>
      </c>
      <c r="H708" s="6" t="str">
        <f t="shared" ca="1" si="112"/>
        <v>PRODID 3</v>
      </c>
      <c r="I708" s="6" t="str">
        <f ca="1">CONCATENATE(I$6," ",SUMIF('CUST AND PROD REFS'!$H$7:$H$26,'DATA GENERATOR'!$H708,'CUST AND PROD REFS'!I$7:I$26))</f>
        <v>PRODTYPE 3</v>
      </c>
      <c r="J708" s="6" t="str">
        <f ca="1">CONCATENATE(J$6," ",SUMIF('CUST AND PROD REFS'!$H$7:$H$26,'DATA GENERATOR'!$H708,'CUST AND PROD REFS'!J$7:J$26))</f>
        <v>PRODMKT 6</v>
      </c>
      <c r="K708" s="6">
        <f ca="1">SUMIF('CUST AND PROD REFS'!$H$7:$H$26,'DATA GENERATOR'!$H708,'CUST AND PROD REFS'!K$7:K$26)</f>
        <v>18632</v>
      </c>
      <c r="L708" s="6">
        <f ca="1">SUMIF('CUST AND PROD REFS'!$H$7:$H$26,'DATA GENERATOR'!$H708,'CUST AND PROD REFS'!L$7:L$26)</f>
        <v>12110.8</v>
      </c>
      <c r="M708" s="7">
        <f t="shared" ca="1" si="113"/>
        <v>6</v>
      </c>
      <c r="N708" s="23">
        <f t="shared" ca="1" si="114"/>
        <v>16023.52</v>
      </c>
      <c r="O708" s="8">
        <f t="shared" ca="1" si="115"/>
        <v>96141.119999999995</v>
      </c>
      <c r="P708" s="40" t="str">
        <f t="shared" ca="1" si="116"/>
        <v>SHIP REGION 3</v>
      </c>
    </row>
    <row r="709" spans="1:16" x14ac:dyDescent="0.35">
      <c r="A709" s="9">
        <f t="shared" si="120"/>
        <v>703</v>
      </c>
      <c r="B709" s="6">
        <f t="shared" si="120"/>
        <v>703</v>
      </c>
      <c r="C709" s="7" t="str">
        <f t="shared" ca="1" si="110"/>
        <v>CUSTID 167</v>
      </c>
      <c r="D709" s="7" t="str">
        <f ca="1">CONCATENATE(D$6," ",SUMIF('CUST AND PROD REFS'!$C$7:$C$206,'DATA GENERATOR'!$C709,'CUST AND PROD REFS'!D$7:D$206))</f>
        <v>CUSTTYPE 2</v>
      </c>
      <c r="E709" s="7" t="str">
        <f ca="1">CONCATENATE(E$6," ",SUMIF('CUST AND PROD REFS'!$C$7:$C$206,'DATA GENERATOR'!$C709,'CUST AND PROD REFS'!E$7:E$206))</f>
        <v>CUSTIND 4</v>
      </c>
      <c r="F709" s="7" t="str">
        <f ca="1">CONCATENATE(F$6," ",SUMIF('CUST AND PROD REFS'!$C$7:$C$206,'DATA GENERATOR'!$C709,'CUST AND PROD REFS'!F$7:F$206))</f>
        <v>REGION 5</v>
      </c>
      <c r="G709" s="6" t="str">
        <f t="shared" ca="1" si="111"/>
        <v>SALESMAN 3</v>
      </c>
      <c r="H709" s="6" t="str">
        <f t="shared" ca="1" si="112"/>
        <v>PRODID 11</v>
      </c>
      <c r="I709" s="6" t="str">
        <f ca="1">CONCATENATE(I$6," ",SUMIF('CUST AND PROD REFS'!$H$7:$H$26,'DATA GENERATOR'!$H709,'CUST AND PROD REFS'!I$7:I$26))</f>
        <v>PRODTYPE 1</v>
      </c>
      <c r="J709" s="6" t="str">
        <f ca="1">CONCATENATE(J$6," ",SUMIF('CUST AND PROD REFS'!$H$7:$H$26,'DATA GENERATOR'!$H709,'CUST AND PROD REFS'!J$7:J$26))</f>
        <v>PRODMKT 5</v>
      </c>
      <c r="K709" s="6">
        <f ca="1">SUMIF('CUST AND PROD REFS'!$H$7:$H$26,'DATA GENERATOR'!$H709,'CUST AND PROD REFS'!K$7:K$26)</f>
        <v>10318</v>
      </c>
      <c r="L709" s="6">
        <f ca="1">SUMIF('CUST AND PROD REFS'!$H$7:$H$26,'DATA GENERATOR'!$H709,'CUST AND PROD REFS'!L$7:L$26)</f>
        <v>6913.06</v>
      </c>
      <c r="M709" s="7">
        <f t="shared" ca="1" si="113"/>
        <v>8</v>
      </c>
      <c r="N709" s="23">
        <f t="shared" ca="1" si="114"/>
        <v>9389.380000000001</v>
      </c>
      <c r="O709" s="8">
        <f t="shared" ca="1" si="115"/>
        <v>75115.040000000008</v>
      </c>
      <c r="P709" s="40" t="str">
        <f t="shared" ca="1" si="116"/>
        <v>SHIP REGION 4</v>
      </c>
    </row>
    <row r="710" spans="1:16" x14ac:dyDescent="0.35">
      <c r="A710" s="9">
        <f t="shared" si="120"/>
        <v>704</v>
      </c>
      <c r="B710" s="6">
        <f t="shared" si="120"/>
        <v>704</v>
      </c>
      <c r="C710" s="7" t="str">
        <f t="shared" ca="1" si="110"/>
        <v>CUSTID 42</v>
      </c>
      <c r="D710" s="7" t="str">
        <f ca="1">CONCATENATE(D$6," ",SUMIF('CUST AND PROD REFS'!$C$7:$C$206,'DATA GENERATOR'!$C710,'CUST AND PROD REFS'!D$7:D$206))</f>
        <v>CUSTTYPE 4</v>
      </c>
      <c r="E710" s="7" t="str">
        <f ca="1">CONCATENATE(E$6," ",SUMIF('CUST AND PROD REFS'!$C$7:$C$206,'DATA GENERATOR'!$C710,'CUST AND PROD REFS'!E$7:E$206))</f>
        <v>CUSTIND 3</v>
      </c>
      <c r="F710" s="7" t="str">
        <f ca="1">CONCATENATE(F$6," ",SUMIF('CUST AND PROD REFS'!$C$7:$C$206,'DATA GENERATOR'!$C710,'CUST AND PROD REFS'!F$7:F$206))</f>
        <v>REGION 4</v>
      </c>
      <c r="G710" s="6" t="str">
        <f t="shared" ca="1" si="111"/>
        <v>SALESMAN 4</v>
      </c>
      <c r="H710" s="6" t="str">
        <f t="shared" ca="1" si="112"/>
        <v>PRODID 7</v>
      </c>
      <c r="I710" s="6" t="str">
        <f ca="1">CONCATENATE(I$6," ",SUMIF('CUST AND PROD REFS'!$H$7:$H$26,'DATA GENERATOR'!$H710,'CUST AND PROD REFS'!I$7:I$26))</f>
        <v>PRODTYPE 4</v>
      </c>
      <c r="J710" s="6" t="str">
        <f ca="1">CONCATENATE(J$6," ",SUMIF('CUST AND PROD REFS'!$H$7:$H$26,'DATA GENERATOR'!$H710,'CUST AND PROD REFS'!J$7:J$26))</f>
        <v>PRODMKT 2</v>
      </c>
      <c r="K710" s="6">
        <f ca="1">SUMIF('CUST AND PROD REFS'!$H$7:$H$26,'DATA GENERATOR'!$H710,'CUST AND PROD REFS'!K$7:K$26)</f>
        <v>19973</v>
      </c>
      <c r="L710" s="6">
        <f ca="1">SUMIF('CUST AND PROD REFS'!$H$7:$H$26,'DATA GENERATOR'!$H710,'CUST AND PROD REFS'!L$7:L$26)</f>
        <v>10985.15</v>
      </c>
      <c r="M710" s="7">
        <f t="shared" ca="1" si="113"/>
        <v>9</v>
      </c>
      <c r="N710" s="23">
        <f t="shared" ca="1" si="114"/>
        <v>18175.43</v>
      </c>
      <c r="O710" s="8">
        <f t="shared" ca="1" si="115"/>
        <v>163578.87</v>
      </c>
      <c r="P710" s="40" t="str">
        <f t="shared" ca="1" si="116"/>
        <v>SHIP REGION 4</v>
      </c>
    </row>
    <row r="711" spans="1:16" x14ac:dyDescent="0.35">
      <c r="A711" s="9">
        <f t="shared" si="120"/>
        <v>705</v>
      </c>
      <c r="B711" s="6">
        <f t="shared" si="120"/>
        <v>705</v>
      </c>
      <c r="C711" s="7" t="str">
        <f t="shared" ca="1" si="110"/>
        <v>CUSTID 49</v>
      </c>
      <c r="D711" s="7" t="str">
        <f ca="1">CONCATENATE(D$6," ",SUMIF('CUST AND PROD REFS'!$C$7:$C$206,'DATA GENERATOR'!$C711,'CUST AND PROD REFS'!D$7:D$206))</f>
        <v>CUSTTYPE 5</v>
      </c>
      <c r="E711" s="7" t="str">
        <f ca="1">CONCATENATE(E$6," ",SUMIF('CUST AND PROD REFS'!$C$7:$C$206,'DATA GENERATOR'!$C711,'CUST AND PROD REFS'!E$7:E$206))</f>
        <v>CUSTIND 3</v>
      </c>
      <c r="F711" s="7" t="str">
        <f ca="1">CONCATENATE(F$6," ",SUMIF('CUST AND PROD REFS'!$C$7:$C$206,'DATA GENERATOR'!$C711,'CUST AND PROD REFS'!F$7:F$206))</f>
        <v>REGION 5</v>
      </c>
      <c r="G711" s="6" t="str">
        <f t="shared" ca="1" si="111"/>
        <v>SALESMAN 2</v>
      </c>
      <c r="H711" s="6" t="str">
        <f t="shared" ca="1" si="112"/>
        <v>PRODID 19</v>
      </c>
      <c r="I711" s="6" t="str">
        <f ca="1">CONCATENATE(I$6," ",SUMIF('CUST AND PROD REFS'!$H$7:$H$26,'DATA GENERATOR'!$H711,'CUST AND PROD REFS'!I$7:I$26))</f>
        <v>PRODTYPE 2</v>
      </c>
      <c r="J711" s="6" t="str">
        <f ca="1">CONCATENATE(J$6," ",SUMIF('CUST AND PROD REFS'!$H$7:$H$26,'DATA GENERATOR'!$H711,'CUST AND PROD REFS'!J$7:J$26))</f>
        <v>PRODMKT 4</v>
      </c>
      <c r="K711" s="6">
        <f ca="1">SUMIF('CUST AND PROD REFS'!$H$7:$H$26,'DATA GENERATOR'!$H711,'CUST AND PROD REFS'!K$7:K$26)</f>
        <v>4862</v>
      </c>
      <c r="L711" s="6">
        <f ca="1">SUMIF('CUST AND PROD REFS'!$H$7:$H$26,'DATA GENERATOR'!$H711,'CUST AND PROD REFS'!L$7:L$26)</f>
        <v>3306.16</v>
      </c>
      <c r="M711" s="7">
        <f t="shared" ca="1" si="113"/>
        <v>9</v>
      </c>
      <c r="N711" s="23">
        <f t="shared" ca="1" si="114"/>
        <v>4521.66</v>
      </c>
      <c r="O711" s="8">
        <f t="shared" ca="1" si="115"/>
        <v>40694.94</v>
      </c>
      <c r="P711" s="40" t="str">
        <f t="shared" ca="1" si="116"/>
        <v>SHIP REGION 8</v>
      </c>
    </row>
    <row r="712" spans="1:16" x14ac:dyDescent="0.35">
      <c r="A712" s="9">
        <f t="shared" si="120"/>
        <v>706</v>
      </c>
      <c r="B712" s="6">
        <f t="shared" si="120"/>
        <v>706</v>
      </c>
      <c r="C712" s="7" t="str">
        <f t="shared" ref="C712:C775" ca="1" si="121">CONCATENATE(C$6," ",INT(RAND()*(C$3-C$2)+C$2))</f>
        <v>CUSTID 181</v>
      </c>
      <c r="D712" s="7" t="str">
        <f ca="1">CONCATENATE(D$6," ",SUMIF('CUST AND PROD REFS'!$C$7:$C$206,'DATA GENERATOR'!$C712,'CUST AND PROD REFS'!D$7:D$206))</f>
        <v>CUSTTYPE 5</v>
      </c>
      <c r="E712" s="7" t="str">
        <f ca="1">CONCATENATE(E$6," ",SUMIF('CUST AND PROD REFS'!$C$7:$C$206,'DATA GENERATOR'!$C712,'CUST AND PROD REFS'!E$7:E$206))</f>
        <v>CUSTIND 2</v>
      </c>
      <c r="F712" s="7" t="str">
        <f ca="1">CONCATENATE(F$6," ",SUMIF('CUST AND PROD REFS'!$C$7:$C$206,'DATA GENERATOR'!$C712,'CUST AND PROD REFS'!F$7:F$206))</f>
        <v>REGION 5</v>
      </c>
      <c r="G712" s="6" t="str">
        <f t="shared" ref="G712:G775" ca="1" si="122">CONCATENATE(G$6," ",INT(RAND()*(G$3-G$2)+G$2))</f>
        <v>SALESMAN 1</v>
      </c>
      <c r="H712" s="6" t="str">
        <f t="shared" ref="H712:H775" ca="1" si="123">CONCATENATE(H$6," ",INT(RAND()*(H$3+1-H$2)+H$2))</f>
        <v>PRODID 5</v>
      </c>
      <c r="I712" s="6" t="str">
        <f ca="1">CONCATENATE(I$6," ",SUMIF('CUST AND PROD REFS'!$H$7:$H$26,'DATA GENERATOR'!$H712,'CUST AND PROD REFS'!I$7:I$26))</f>
        <v>PRODTYPE 3</v>
      </c>
      <c r="J712" s="6" t="str">
        <f ca="1">CONCATENATE(J$6," ",SUMIF('CUST AND PROD REFS'!$H$7:$H$26,'DATA GENERATOR'!$H712,'CUST AND PROD REFS'!J$7:J$26))</f>
        <v>PRODMKT 3</v>
      </c>
      <c r="K712" s="6">
        <f ca="1">SUMIF('CUST AND PROD REFS'!$H$7:$H$26,'DATA GENERATOR'!$H712,'CUST AND PROD REFS'!K$7:K$26)</f>
        <v>21215</v>
      </c>
      <c r="L712" s="6">
        <f ca="1">SUMIF('CUST AND PROD REFS'!$H$7:$H$26,'DATA GENERATOR'!$H712,'CUST AND PROD REFS'!L$7:L$26)</f>
        <v>14001.9</v>
      </c>
      <c r="M712" s="7">
        <f t="shared" ref="M712:M775" ca="1" si="124">INT(RAND()*(M$3-M$2)+M$2)</f>
        <v>7</v>
      </c>
      <c r="N712" s="23">
        <f t="shared" ref="N712:N775" ca="1" si="125">K712*(1-(INT(RAND()*(N$3+1-N$2)+N$2)/100))</f>
        <v>18032.75</v>
      </c>
      <c r="O712" s="8">
        <f t="shared" ref="O712:O775" ca="1" si="126">M712*N712</f>
        <v>126229.25</v>
      </c>
      <c r="P712" s="40" t="str">
        <f t="shared" ref="P712:P775" ca="1" si="127">CONCATENATE(P$6," ",INT(RAND()*(P$3+1-P$2)+P$2))</f>
        <v>SHIP REGION 5</v>
      </c>
    </row>
    <row r="713" spans="1:16" x14ac:dyDescent="0.35">
      <c r="A713" s="9">
        <f t="shared" ref="A713:B728" si="128">A712+1</f>
        <v>707</v>
      </c>
      <c r="B713" s="6">
        <f t="shared" si="128"/>
        <v>707</v>
      </c>
      <c r="C713" s="7" t="str">
        <f t="shared" ca="1" si="121"/>
        <v>CUSTID 92</v>
      </c>
      <c r="D713" s="7" t="str">
        <f ca="1">CONCATENATE(D$6," ",SUMIF('CUST AND PROD REFS'!$C$7:$C$206,'DATA GENERATOR'!$C713,'CUST AND PROD REFS'!D$7:D$206))</f>
        <v>CUSTTYPE 4</v>
      </c>
      <c r="E713" s="7" t="str">
        <f ca="1">CONCATENATE(E$6," ",SUMIF('CUST AND PROD REFS'!$C$7:$C$206,'DATA GENERATOR'!$C713,'CUST AND PROD REFS'!E$7:E$206))</f>
        <v>CUSTIND 2</v>
      </c>
      <c r="F713" s="7" t="str">
        <f ca="1">CONCATENATE(F$6," ",SUMIF('CUST AND PROD REFS'!$C$7:$C$206,'DATA GENERATOR'!$C713,'CUST AND PROD REFS'!F$7:F$206))</f>
        <v>REGION 1</v>
      </c>
      <c r="G713" s="6" t="str">
        <f t="shared" ca="1" si="122"/>
        <v>SALESMAN 4</v>
      </c>
      <c r="H713" s="6" t="str">
        <f t="shared" ca="1" si="123"/>
        <v>PRODID 11</v>
      </c>
      <c r="I713" s="6" t="str">
        <f ca="1">CONCATENATE(I$6," ",SUMIF('CUST AND PROD REFS'!$H$7:$H$26,'DATA GENERATOR'!$H713,'CUST AND PROD REFS'!I$7:I$26))</f>
        <v>PRODTYPE 1</v>
      </c>
      <c r="J713" s="6" t="str">
        <f ca="1">CONCATENATE(J$6," ",SUMIF('CUST AND PROD REFS'!$H$7:$H$26,'DATA GENERATOR'!$H713,'CUST AND PROD REFS'!J$7:J$26))</f>
        <v>PRODMKT 5</v>
      </c>
      <c r="K713" s="6">
        <f ca="1">SUMIF('CUST AND PROD REFS'!$H$7:$H$26,'DATA GENERATOR'!$H713,'CUST AND PROD REFS'!K$7:K$26)</f>
        <v>10318</v>
      </c>
      <c r="L713" s="6">
        <f ca="1">SUMIF('CUST AND PROD REFS'!$H$7:$H$26,'DATA GENERATOR'!$H713,'CUST AND PROD REFS'!L$7:L$26)</f>
        <v>6913.06</v>
      </c>
      <c r="M713" s="7">
        <f t="shared" ca="1" si="124"/>
        <v>4</v>
      </c>
      <c r="N713" s="23">
        <f t="shared" ca="1" si="125"/>
        <v>9286.2000000000007</v>
      </c>
      <c r="O713" s="8">
        <f t="shared" ca="1" si="126"/>
        <v>37144.800000000003</v>
      </c>
      <c r="P713" s="40" t="str">
        <f t="shared" ca="1" si="127"/>
        <v>SHIP REGION 1</v>
      </c>
    </row>
    <row r="714" spans="1:16" x14ac:dyDescent="0.35">
      <c r="A714" s="9">
        <f t="shared" si="128"/>
        <v>708</v>
      </c>
      <c r="B714" s="6">
        <f t="shared" si="128"/>
        <v>708</v>
      </c>
      <c r="C714" s="7" t="str">
        <f t="shared" ca="1" si="121"/>
        <v>CUSTID 101</v>
      </c>
      <c r="D714" s="7" t="str">
        <f ca="1">CONCATENATE(D$6," ",SUMIF('CUST AND PROD REFS'!$C$7:$C$206,'DATA GENERATOR'!$C714,'CUST AND PROD REFS'!D$7:D$206))</f>
        <v>CUSTTYPE 1</v>
      </c>
      <c r="E714" s="7" t="str">
        <f ca="1">CONCATENATE(E$6," ",SUMIF('CUST AND PROD REFS'!$C$7:$C$206,'DATA GENERATOR'!$C714,'CUST AND PROD REFS'!E$7:E$206))</f>
        <v>CUSTIND 2</v>
      </c>
      <c r="F714" s="7" t="str">
        <f ca="1">CONCATENATE(F$6," ",SUMIF('CUST AND PROD REFS'!$C$7:$C$206,'DATA GENERATOR'!$C714,'CUST AND PROD REFS'!F$7:F$206))</f>
        <v>REGION 8</v>
      </c>
      <c r="G714" s="6" t="str">
        <f t="shared" ca="1" si="122"/>
        <v>SALESMAN 2</v>
      </c>
      <c r="H714" s="6" t="str">
        <f t="shared" ca="1" si="123"/>
        <v>PRODID 10</v>
      </c>
      <c r="I714" s="6" t="str">
        <f ca="1">CONCATENATE(I$6," ",SUMIF('CUST AND PROD REFS'!$H$7:$H$26,'DATA GENERATOR'!$H714,'CUST AND PROD REFS'!I$7:I$26))</f>
        <v>PRODTYPE 3</v>
      </c>
      <c r="J714" s="6" t="str">
        <f ca="1">CONCATENATE(J$6," ",SUMIF('CUST AND PROD REFS'!$H$7:$H$26,'DATA GENERATOR'!$H714,'CUST AND PROD REFS'!J$7:J$26))</f>
        <v>PRODMKT 3</v>
      </c>
      <c r="K714" s="6">
        <f ca="1">SUMIF('CUST AND PROD REFS'!$H$7:$H$26,'DATA GENERATOR'!$H714,'CUST AND PROD REFS'!K$7:K$26)</f>
        <v>21715</v>
      </c>
      <c r="L714" s="6">
        <f ca="1">SUMIF('CUST AND PROD REFS'!$H$7:$H$26,'DATA GENERATOR'!$H714,'CUST AND PROD REFS'!L$7:L$26)</f>
        <v>14549.05</v>
      </c>
      <c r="M714" s="7">
        <f t="shared" ca="1" si="124"/>
        <v>2</v>
      </c>
      <c r="N714" s="23">
        <f t="shared" ca="1" si="125"/>
        <v>19977.8</v>
      </c>
      <c r="O714" s="8">
        <f t="shared" ca="1" si="126"/>
        <v>39955.599999999999</v>
      </c>
      <c r="P714" s="40" t="str">
        <f t="shared" ca="1" si="127"/>
        <v>SHIP REGION 6</v>
      </c>
    </row>
    <row r="715" spans="1:16" x14ac:dyDescent="0.35">
      <c r="A715" s="9">
        <f t="shared" si="128"/>
        <v>709</v>
      </c>
      <c r="B715" s="6">
        <f t="shared" si="128"/>
        <v>709</v>
      </c>
      <c r="C715" s="7" t="str">
        <f t="shared" ca="1" si="121"/>
        <v>CUSTID 3</v>
      </c>
      <c r="D715" s="7" t="str">
        <f ca="1">CONCATENATE(D$6," ",SUMIF('CUST AND PROD REFS'!$C$7:$C$206,'DATA GENERATOR'!$C715,'CUST AND PROD REFS'!D$7:D$206))</f>
        <v>CUSTTYPE 2</v>
      </c>
      <c r="E715" s="7" t="str">
        <f ca="1">CONCATENATE(E$6," ",SUMIF('CUST AND PROD REFS'!$C$7:$C$206,'DATA GENERATOR'!$C715,'CUST AND PROD REFS'!E$7:E$206))</f>
        <v>CUSTIND 2</v>
      </c>
      <c r="F715" s="7" t="str">
        <f ca="1">CONCATENATE(F$6," ",SUMIF('CUST AND PROD REFS'!$C$7:$C$206,'DATA GENERATOR'!$C715,'CUST AND PROD REFS'!F$7:F$206))</f>
        <v>REGION 2</v>
      </c>
      <c r="G715" s="6" t="str">
        <f t="shared" ca="1" si="122"/>
        <v>SALESMAN 2</v>
      </c>
      <c r="H715" s="6" t="str">
        <f t="shared" ca="1" si="123"/>
        <v>PRODID 14</v>
      </c>
      <c r="I715" s="6" t="str">
        <f ca="1">CONCATENATE(I$6," ",SUMIF('CUST AND PROD REFS'!$H$7:$H$26,'DATA GENERATOR'!$H715,'CUST AND PROD REFS'!I$7:I$26))</f>
        <v>PRODTYPE 2</v>
      </c>
      <c r="J715" s="6" t="str">
        <f ca="1">CONCATENATE(J$6," ",SUMIF('CUST AND PROD REFS'!$H$7:$H$26,'DATA GENERATOR'!$H715,'CUST AND PROD REFS'!J$7:J$26))</f>
        <v>PRODMKT 7</v>
      </c>
      <c r="K715" s="6">
        <f ca="1">SUMIF('CUST AND PROD REFS'!$H$7:$H$26,'DATA GENERATOR'!$H715,'CUST AND PROD REFS'!K$7:K$26)</f>
        <v>20943</v>
      </c>
      <c r="L715" s="6">
        <f ca="1">SUMIF('CUST AND PROD REFS'!$H$7:$H$26,'DATA GENERATOR'!$H715,'CUST AND PROD REFS'!L$7:L$26)</f>
        <v>12984.66</v>
      </c>
      <c r="M715" s="7">
        <f t="shared" ca="1" si="124"/>
        <v>8</v>
      </c>
      <c r="N715" s="23">
        <f t="shared" ca="1" si="125"/>
        <v>18848.7</v>
      </c>
      <c r="O715" s="8">
        <f t="shared" ca="1" si="126"/>
        <v>150789.6</v>
      </c>
      <c r="P715" s="40" t="str">
        <f t="shared" ca="1" si="127"/>
        <v>SHIP REGION 7</v>
      </c>
    </row>
    <row r="716" spans="1:16" x14ac:dyDescent="0.35">
      <c r="A716" s="9">
        <f t="shared" si="128"/>
        <v>710</v>
      </c>
      <c r="B716" s="6">
        <f t="shared" si="128"/>
        <v>710</v>
      </c>
      <c r="C716" s="7" t="str">
        <f t="shared" ca="1" si="121"/>
        <v>CUSTID 182</v>
      </c>
      <c r="D716" s="7" t="str">
        <f ca="1">CONCATENATE(D$6," ",SUMIF('CUST AND PROD REFS'!$C$7:$C$206,'DATA GENERATOR'!$C716,'CUST AND PROD REFS'!D$7:D$206))</f>
        <v>CUSTTYPE 3</v>
      </c>
      <c r="E716" s="7" t="str">
        <f ca="1">CONCATENATE(E$6," ",SUMIF('CUST AND PROD REFS'!$C$7:$C$206,'DATA GENERATOR'!$C716,'CUST AND PROD REFS'!E$7:E$206))</f>
        <v>CUSTIND 3</v>
      </c>
      <c r="F716" s="7" t="str">
        <f ca="1">CONCATENATE(F$6," ",SUMIF('CUST AND PROD REFS'!$C$7:$C$206,'DATA GENERATOR'!$C716,'CUST AND PROD REFS'!F$7:F$206))</f>
        <v>REGION 2</v>
      </c>
      <c r="G716" s="6" t="str">
        <f t="shared" ca="1" si="122"/>
        <v>SALESMAN 1</v>
      </c>
      <c r="H716" s="6" t="str">
        <f t="shared" ca="1" si="123"/>
        <v>PRODID 15</v>
      </c>
      <c r="I716" s="6" t="str">
        <f ca="1">CONCATENATE(I$6," ",SUMIF('CUST AND PROD REFS'!$H$7:$H$26,'DATA GENERATOR'!$H716,'CUST AND PROD REFS'!I$7:I$26))</f>
        <v>PRODTYPE 3</v>
      </c>
      <c r="J716" s="6" t="str">
        <f ca="1">CONCATENATE(J$6," ",SUMIF('CUST AND PROD REFS'!$H$7:$H$26,'DATA GENERATOR'!$H716,'CUST AND PROD REFS'!J$7:J$26))</f>
        <v>PRODMKT 3</v>
      </c>
      <c r="K716" s="6">
        <f ca="1">SUMIF('CUST AND PROD REFS'!$H$7:$H$26,'DATA GENERATOR'!$H716,'CUST AND PROD REFS'!K$7:K$26)</f>
        <v>1965</v>
      </c>
      <c r="L716" s="6">
        <f ca="1">SUMIF('CUST AND PROD REFS'!$H$7:$H$26,'DATA GENERATOR'!$H716,'CUST AND PROD REFS'!L$7:L$26)</f>
        <v>1257.5999999999999</v>
      </c>
      <c r="M716" s="7">
        <f t="shared" ca="1" si="124"/>
        <v>2</v>
      </c>
      <c r="N716" s="23">
        <f t="shared" ca="1" si="125"/>
        <v>1827.4499999999998</v>
      </c>
      <c r="O716" s="8">
        <f t="shared" ca="1" si="126"/>
        <v>3654.8999999999996</v>
      </c>
      <c r="P716" s="40" t="str">
        <f t="shared" ca="1" si="127"/>
        <v>SHIP REGION 8</v>
      </c>
    </row>
    <row r="717" spans="1:16" x14ac:dyDescent="0.35">
      <c r="A717" s="9">
        <f t="shared" si="128"/>
        <v>711</v>
      </c>
      <c r="B717" s="6">
        <f t="shared" si="128"/>
        <v>711</v>
      </c>
      <c r="C717" s="7" t="str">
        <f t="shared" ca="1" si="121"/>
        <v>CUSTID 132</v>
      </c>
      <c r="D717" s="7" t="str">
        <f ca="1">CONCATENATE(D$6," ",SUMIF('CUST AND PROD REFS'!$C$7:$C$206,'DATA GENERATOR'!$C717,'CUST AND PROD REFS'!D$7:D$206))</f>
        <v>CUSTTYPE 4</v>
      </c>
      <c r="E717" s="7" t="str">
        <f ca="1">CONCATENATE(E$6," ",SUMIF('CUST AND PROD REFS'!$C$7:$C$206,'DATA GENERATOR'!$C717,'CUST AND PROD REFS'!E$7:E$206))</f>
        <v>CUSTIND 1</v>
      </c>
      <c r="F717" s="7" t="str">
        <f ca="1">CONCATENATE(F$6," ",SUMIF('CUST AND PROD REFS'!$C$7:$C$206,'DATA GENERATOR'!$C717,'CUST AND PROD REFS'!F$7:F$206))</f>
        <v>REGION 1</v>
      </c>
      <c r="G717" s="6" t="str">
        <f t="shared" ca="1" si="122"/>
        <v>SALESMAN 3</v>
      </c>
      <c r="H717" s="6" t="str">
        <f t="shared" ca="1" si="123"/>
        <v>PRODID 18</v>
      </c>
      <c r="I717" s="6" t="str">
        <f ca="1">CONCATENATE(I$6," ",SUMIF('CUST AND PROD REFS'!$H$7:$H$26,'DATA GENERATOR'!$H717,'CUST AND PROD REFS'!I$7:I$26))</f>
        <v>PRODTYPE 1</v>
      </c>
      <c r="J717" s="6" t="str">
        <f ca="1">CONCATENATE(J$6," ",SUMIF('CUST AND PROD REFS'!$H$7:$H$26,'DATA GENERATOR'!$H717,'CUST AND PROD REFS'!J$7:J$26))</f>
        <v>PRODMKT 2</v>
      </c>
      <c r="K717" s="6">
        <f ca="1">SUMIF('CUST AND PROD REFS'!$H$7:$H$26,'DATA GENERATOR'!$H717,'CUST AND PROD REFS'!K$7:K$26)</f>
        <v>5325</v>
      </c>
      <c r="L717" s="6">
        <f ca="1">SUMIF('CUST AND PROD REFS'!$H$7:$H$26,'DATA GENERATOR'!$H717,'CUST AND PROD REFS'!L$7:L$26)</f>
        <v>3408</v>
      </c>
      <c r="M717" s="7">
        <f t="shared" ca="1" si="124"/>
        <v>7</v>
      </c>
      <c r="N717" s="23">
        <f t="shared" ca="1" si="125"/>
        <v>4845.75</v>
      </c>
      <c r="O717" s="8">
        <f t="shared" ca="1" si="126"/>
        <v>33920.25</v>
      </c>
      <c r="P717" s="40" t="str">
        <f t="shared" ca="1" si="127"/>
        <v>SHIP REGION 7</v>
      </c>
    </row>
    <row r="718" spans="1:16" x14ac:dyDescent="0.35">
      <c r="A718" s="9">
        <f t="shared" si="128"/>
        <v>712</v>
      </c>
      <c r="B718" s="6">
        <f t="shared" si="128"/>
        <v>712</v>
      </c>
      <c r="C718" s="7" t="str">
        <f t="shared" ca="1" si="121"/>
        <v>CUSTID 29</v>
      </c>
      <c r="D718" s="7" t="str">
        <f ca="1">CONCATENATE(D$6," ",SUMIF('CUST AND PROD REFS'!$C$7:$C$206,'DATA GENERATOR'!$C718,'CUST AND PROD REFS'!D$7:D$206))</f>
        <v>CUSTTYPE 4</v>
      </c>
      <c r="E718" s="7" t="str">
        <f ca="1">CONCATENATE(E$6," ",SUMIF('CUST AND PROD REFS'!$C$7:$C$206,'DATA GENERATOR'!$C718,'CUST AND PROD REFS'!E$7:E$206))</f>
        <v>CUSTIND 4</v>
      </c>
      <c r="F718" s="7" t="str">
        <f ca="1">CONCATENATE(F$6," ",SUMIF('CUST AND PROD REFS'!$C$7:$C$206,'DATA GENERATOR'!$C718,'CUST AND PROD REFS'!F$7:F$206))</f>
        <v>REGION 5</v>
      </c>
      <c r="G718" s="6" t="str">
        <f t="shared" ca="1" si="122"/>
        <v>SALESMAN 2</v>
      </c>
      <c r="H718" s="6" t="str">
        <f t="shared" ca="1" si="123"/>
        <v>PRODID 17</v>
      </c>
      <c r="I718" s="6" t="str">
        <f ca="1">CONCATENATE(I$6," ",SUMIF('CUST AND PROD REFS'!$H$7:$H$26,'DATA GENERATOR'!$H718,'CUST AND PROD REFS'!I$7:I$26))</f>
        <v>PRODTYPE 3</v>
      </c>
      <c r="J718" s="6" t="str">
        <f ca="1">CONCATENATE(J$6," ",SUMIF('CUST AND PROD REFS'!$H$7:$H$26,'DATA GENERATOR'!$H718,'CUST AND PROD REFS'!J$7:J$26))</f>
        <v>PRODMKT 7</v>
      </c>
      <c r="K718" s="6">
        <f ca="1">SUMIF('CUST AND PROD REFS'!$H$7:$H$26,'DATA GENERATOR'!$H718,'CUST AND PROD REFS'!K$7:K$26)</f>
        <v>8017</v>
      </c>
      <c r="L718" s="6">
        <f ca="1">SUMIF('CUST AND PROD REFS'!$H$7:$H$26,'DATA GENERATOR'!$H718,'CUST AND PROD REFS'!L$7:L$26)</f>
        <v>4569.6899999999996</v>
      </c>
      <c r="M718" s="7">
        <f t="shared" ca="1" si="124"/>
        <v>4</v>
      </c>
      <c r="N718" s="23">
        <f t="shared" ca="1" si="125"/>
        <v>7215.3</v>
      </c>
      <c r="O718" s="8">
        <f t="shared" ca="1" si="126"/>
        <v>28861.200000000001</v>
      </c>
      <c r="P718" s="40" t="str">
        <f t="shared" ca="1" si="127"/>
        <v>SHIP REGION 4</v>
      </c>
    </row>
    <row r="719" spans="1:16" x14ac:dyDescent="0.35">
      <c r="A719" s="9">
        <f t="shared" si="128"/>
        <v>713</v>
      </c>
      <c r="B719" s="6">
        <f t="shared" si="128"/>
        <v>713</v>
      </c>
      <c r="C719" s="7" t="str">
        <f t="shared" ca="1" si="121"/>
        <v>CUSTID 44</v>
      </c>
      <c r="D719" s="7" t="str">
        <f ca="1">CONCATENATE(D$6," ",SUMIF('CUST AND PROD REFS'!$C$7:$C$206,'DATA GENERATOR'!$C719,'CUST AND PROD REFS'!D$7:D$206))</f>
        <v>CUSTTYPE 5</v>
      </c>
      <c r="E719" s="7" t="str">
        <f ca="1">CONCATENATE(E$6," ",SUMIF('CUST AND PROD REFS'!$C$7:$C$206,'DATA GENERATOR'!$C719,'CUST AND PROD REFS'!E$7:E$206))</f>
        <v>CUSTIND 3</v>
      </c>
      <c r="F719" s="7" t="str">
        <f ca="1">CONCATENATE(F$6," ",SUMIF('CUST AND PROD REFS'!$C$7:$C$206,'DATA GENERATOR'!$C719,'CUST AND PROD REFS'!F$7:F$206))</f>
        <v>REGION 3</v>
      </c>
      <c r="G719" s="6" t="str">
        <f t="shared" ca="1" si="122"/>
        <v>SALESMAN 4</v>
      </c>
      <c r="H719" s="6" t="str">
        <f t="shared" ca="1" si="123"/>
        <v>PRODID 5</v>
      </c>
      <c r="I719" s="6" t="str">
        <f ca="1">CONCATENATE(I$6," ",SUMIF('CUST AND PROD REFS'!$H$7:$H$26,'DATA GENERATOR'!$H719,'CUST AND PROD REFS'!I$7:I$26))</f>
        <v>PRODTYPE 3</v>
      </c>
      <c r="J719" s="6" t="str">
        <f ca="1">CONCATENATE(J$6," ",SUMIF('CUST AND PROD REFS'!$H$7:$H$26,'DATA GENERATOR'!$H719,'CUST AND PROD REFS'!J$7:J$26))</f>
        <v>PRODMKT 3</v>
      </c>
      <c r="K719" s="6">
        <f ca="1">SUMIF('CUST AND PROD REFS'!$H$7:$H$26,'DATA GENERATOR'!$H719,'CUST AND PROD REFS'!K$7:K$26)</f>
        <v>21215</v>
      </c>
      <c r="L719" s="6">
        <f ca="1">SUMIF('CUST AND PROD REFS'!$H$7:$H$26,'DATA GENERATOR'!$H719,'CUST AND PROD REFS'!L$7:L$26)</f>
        <v>14001.9</v>
      </c>
      <c r="M719" s="7">
        <f t="shared" ca="1" si="124"/>
        <v>3</v>
      </c>
      <c r="N719" s="23">
        <f t="shared" ca="1" si="125"/>
        <v>18032.75</v>
      </c>
      <c r="O719" s="8">
        <f t="shared" ca="1" si="126"/>
        <v>54098.25</v>
      </c>
      <c r="P719" s="40" t="str">
        <f t="shared" ca="1" si="127"/>
        <v>SHIP REGION 2</v>
      </c>
    </row>
    <row r="720" spans="1:16" x14ac:dyDescent="0.35">
      <c r="A720" s="9">
        <f t="shared" si="128"/>
        <v>714</v>
      </c>
      <c r="B720" s="6">
        <f t="shared" si="128"/>
        <v>714</v>
      </c>
      <c r="C720" s="7" t="str">
        <f t="shared" ca="1" si="121"/>
        <v>CUSTID 67</v>
      </c>
      <c r="D720" s="7" t="str">
        <f ca="1">CONCATENATE(D$6," ",SUMIF('CUST AND PROD REFS'!$C$7:$C$206,'DATA GENERATOR'!$C720,'CUST AND PROD REFS'!D$7:D$206))</f>
        <v>CUSTTYPE 3</v>
      </c>
      <c r="E720" s="7" t="str">
        <f ca="1">CONCATENATE(E$6," ",SUMIF('CUST AND PROD REFS'!$C$7:$C$206,'DATA GENERATOR'!$C720,'CUST AND PROD REFS'!E$7:E$206))</f>
        <v>CUSTIND 5</v>
      </c>
      <c r="F720" s="7" t="str">
        <f ca="1">CONCATENATE(F$6," ",SUMIF('CUST AND PROD REFS'!$C$7:$C$206,'DATA GENERATOR'!$C720,'CUST AND PROD REFS'!F$7:F$206))</f>
        <v>REGION 3</v>
      </c>
      <c r="G720" s="6" t="str">
        <f t="shared" ca="1" si="122"/>
        <v>SALESMAN 1</v>
      </c>
      <c r="H720" s="6" t="str">
        <f t="shared" ca="1" si="123"/>
        <v>PRODID 8</v>
      </c>
      <c r="I720" s="6" t="str">
        <f ca="1">CONCATENATE(I$6," ",SUMIF('CUST AND PROD REFS'!$H$7:$H$26,'DATA GENERATOR'!$H720,'CUST AND PROD REFS'!I$7:I$26))</f>
        <v>PRODTYPE 1</v>
      </c>
      <c r="J720" s="6" t="str">
        <f ca="1">CONCATENATE(J$6," ",SUMIF('CUST AND PROD REFS'!$H$7:$H$26,'DATA GENERATOR'!$H720,'CUST AND PROD REFS'!J$7:J$26))</f>
        <v>PRODMKT 7</v>
      </c>
      <c r="K720" s="6">
        <f ca="1">SUMIF('CUST AND PROD REFS'!$H$7:$H$26,'DATA GENERATOR'!$H720,'CUST AND PROD REFS'!K$7:K$26)</f>
        <v>9424</v>
      </c>
      <c r="L720" s="6">
        <f ca="1">SUMIF('CUST AND PROD REFS'!$H$7:$H$26,'DATA GENERATOR'!$H720,'CUST AND PROD REFS'!L$7:L$26)</f>
        <v>6031.36</v>
      </c>
      <c r="M720" s="7">
        <f t="shared" ca="1" si="124"/>
        <v>9</v>
      </c>
      <c r="N720" s="23">
        <f t="shared" ca="1" si="125"/>
        <v>8764.32</v>
      </c>
      <c r="O720" s="8">
        <f t="shared" ca="1" si="126"/>
        <v>78878.880000000005</v>
      </c>
      <c r="P720" s="40" t="str">
        <f t="shared" ca="1" si="127"/>
        <v>SHIP REGION 3</v>
      </c>
    </row>
    <row r="721" spans="1:16" x14ac:dyDescent="0.35">
      <c r="A721" s="9">
        <f t="shared" si="128"/>
        <v>715</v>
      </c>
      <c r="B721" s="6">
        <f t="shared" si="128"/>
        <v>715</v>
      </c>
      <c r="C721" s="7" t="str">
        <f t="shared" ca="1" si="121"/>
        <v>CUSTID 54</v>
      </c>
      <c r="D721" s="7" t="str">
        <f ca="1">CONCATENATE(D$6," ",SUMIF('CUST AND PROD REFS'!$C$7:$C$206,'DATA GENERATOR'!$C721,'CUST AND PROD REFS'!D$7:D$206))</f>
        <v>CUSTTYPE 5</v>
      </c>
      <c r="E721" s="7" t="str">
        <f ca="1">CONCATENATE(E$6," ",SUMIF('CUST AND PROD REFS'!$C$7:$C$206,'DATA GENERATOR'!$C721,'CUST AND PROD REFS'!E$7:E$206))</f>
        <v>CUSTIND 1</v>
      </c>
      <c r="F721" s="7" t="str">
        <f ca="1">CONCATENATE(F$6," ",SUMIF('CUST AND PROD REFS'!$C$7:$C$206,'DATA GENERATOR'!$C721,'CUST AND PROD REFS'!F$7:F$206))</f>
        <v>REGION 2</v>
      </c>
      <c r="G721" s="6" t="str">
        <f t="shared" ca="1" si="122"/>
        <v>SALESMAN 1</v>
      </c>
      <c r="H721" s="6" t="str">
        <f t="shared" ca="1" si="123"/>
        <v>PRODID 12</v>
      </c>
      <c r="I721" s="6" t="str">
        <f ca="1">CONCATENATE(I$6," ",SUMIF('CUST AND PROD REFS'!$H$7:$H$26,'DATA GENERATOR'!$H721,'CUST AND PROD REFS'!I$7:I$26))</f>
        <v>PRODTYPE 3</v>
      </c>
      <c r="J721" s="6" t="str">
        <f ca="1">CONCATENATE(J$6," ",SUMIF('CUST AND PROD REFS'!$H$7:$H$26,'DATA GENERATOR'!$H721,'CUST AND PROD REFS'!J$7:J$26))</f>
        <v>PRODMKT 2</v>
      </c>
      <c r="K721" s="6">
        <f ca="1">SUMIF('CUST AND PROD REFS'!$H$7:$H$26,'DATA GENERATOR'!$H721,'CUST AND PROD REFS'!K$7:K$26)</f>
        <v>17347</v>
      </c>
      <c r="L721" s="6">
        <f ca="1">SUMIF('CUST AND PROD REFS'!$H$7:$H$26,'DATA GENERATOR'!$H721,'CUST AND PROD REFS'!L$7:L$26)</f>
        <v>10928.61</v>
      </c>
      <c r="M721" s="7">
        <f t="shared" ca="1" si="124"/>
        <v>6</v>
      </c>
      <c r="N721" s="23">
        <f t="shared" ca="1" si="125"/>
        <v>16653.12</v>
      </c>
      <c r="O721" s="8">
        <f t="shared" ca="1" si="126"/>
        <v>99918.720000000001</v>
      </c>
      <c r="P721" s="40" t="str">
        <f t="shared" ca="1" si="127"/>
        <v>SHIP REGION 2</v>
      </c>
    </row>
    <row r="722" spans="1:16" x14ac:dyDescent="0.35">
      <c r="A722" s="9">
        <f t="shared" si="128"/>
        <v>716</v>
      </c>
      <c r="B722" s="6">
        <f t="shared" si="128"/>
        <v>716</v>
      </c>
      <c r="C722" s="7" t="str">
        <f t="shared" ca="1" si="121"/>
        <v>CUSTID 191</v>
      </c>
      <c r="D722" s="7" t="str">
        <f ca="1">CONCATENATE(D$6," ",SUMIF('CUST AND PROD REFS'!$C$7:$C$206,'DATA GENERATOR'!$C722,'CUST AND PROD REFS'!D$7:D$206))</f>
        <v>CUSTTYPE 5</v>
      </c>
      <c r="E722" s="7" t="str">
        <f ca="1">CONCATENATE(E$6," ",SUMIF('CUST AND PROD REFS'!$C$7:$C$206,'DATA GENERATOR'!$C722,'CUST AND PROD REFS'!E$7:E$206))</f>
        <v>CUSTIND 1</v>
      </c>
      <c r="F722" s="7" t="str">
        <f ca="1">CONCATENATE(F$6," ",SUMIF('CUST AND PROD REFS'!$C$7:$C$206,'DATA GENERATOR'!$C722,'CUST AND PROD REFS'!F$7:F$206))</f>
        <v>REGION 2</v>
      </c>
      <c r="G722" s="6" t="str">
        <f t="shared" ca="1" si="122"/>
        <v>SALESMAN 1</v>
      </c>
      <c r="H722" s="6" t="str">
        <f t="shared" ca="1" si="123"/>
        <v>PRODID 19</v>
      </c>
      <c r="I722" s="6" t="str">
        <f ca="1">CONCATENATE(I$6," ",SUMIF('CUST AND PROD REFS'!$H$7:$H$26,'DATA GENERATOR'!$H722,'CUST AND PROD REFS'!I$7:I$26))</f>
        <v>PRODTYPE 2</v>
      </c>
      <c r="J722" s="6" t="str">
        <f ca="1">CONCATENATE(J$6," ",SUMIF('CUST AND PROD REFS'!$H$7:$H$26,'DATA GENERATOR'!$H722,'CUST AND PROD REFS'!J$7:J$26))</f>
        <v>PRODMKT 4</v>
      </c>
      <c r="K722" s="6">
        <f ca="1">SUMIF('CUST AND PROD REFS'!$H$7:$H$26,'DATA GENERATOR'!$H722,'CUST AND PROD REFS'!K$7:K$26)</f>
        <v>4862</v>
      </c>
      <c r="L722" s="6">
        <f ca="1">SUMIF('CUST AND PROD REFS'!$H$7:$H$26,'DATA GENERATOR'!$H722,'CUST AND PROD REFS'!L$7:L$26)</f>
        <v>3306.16</v>
      </c>
      <c r="M722" s="7">
        <f t="shared" ca="1" si="124"/>
        <v>5</v>
      </c>
      <c r="N722" s="23">
        <f t="shared" ca="1" si="125"/>
        <v>4764.76</v>
      </c>
      <c r="O722" s="8">
        <f t="shared" ca="1" si="126"/>
        <v>23823.800000000003</v>
      </c>
      <c r="P722" s="40" t="str">
        <f t="shared" ca="1" si="127"/>
        <v>SHIP REGION 8</v>
      </c>
    </row>
    <row r="723" spans="1:16" x14ac:dyDescent="0.35">
      <c r="A723" s="9">
        <f t="shared" si="128"/>
        <v>717</v>
      </c>
      <c r="B723" s="6">
        <f t="shared" si="128"/>
        <v>717</v>
      </c>
      <c r="C723" s="7" t="str">
        <f t="shared" ca="1" si="121"/>
        <v>CUSTID 114</v>
      </c>
      <c r="D723" s="7" t="str">
        <f ca="1">CONCATENATE(D$6," ",SUMIF('CUST AND PROD REFS'!$C$7:$C$206,'DATA GENERATOR'!$C723,'CUST AND PROD REFS'!D$7:D$206))</f>
        <v>CUSTTYPE 1</v>
      </c>
      <c r="E723" s="7" t="str">
        <f ca="1">CONCATENATE(E$6," ",SUMIF('CUST AND PROD REFS'!$C$7:$C$206,'DATA GENERATOR'!$C723,'CUST AND PROD REFS'!E$7:E$206))</f>
        <v>CUSTIND 2</v>
      </c>
      <c r="F723" s="7" t="str">
        <f ca="1">CONCATENATE(F$6," ",SUMIF('CUST AND PROD REFS'!$C$7:$C$206,'DATA GENERATOR'!$C723,'CUST AND PROD REFS'!F$7:F$206))</f>
        <v>REGION 3</v>
      </c>
      <c r="G723" s="6" t="str">
        <f t="shared" ca="1" si="122"/>
        <v>SALESMAN 2</v>
      </c>
      <c r="H723" s="6" t="str">
        <f t="shared" ca="1" si="123"/>
        <v>PRODID 3</v>
      </c>
      <c r="I723" s="6" t="str">
        <f ca="1">CONCATENATE(I$6," ",SUMIF('CUST AND PROD REFS'!$H$7:$H$26,'DATA GENERATOR'!$H723,'CUST AND PROD REFS'!I$7:I$26))</f>
        <v>PRODTYPE 3</v>
      </c>
      <c r="J723" s="6" t="str">
        <f ca="1">CONCATENATE(J$6," ",SUMIF('CUST AND PROD REFS'!$H$7:$H$26,'DATA GENERATOR'!$H723,'CUST AND PROD REFS'!J$7:J$26))</f>
        <v>PRODMKT 6</v>
      </c>
      <c r="K723" s="6">
        <f ca="1">SUMIF('CUST AND PROD REFS'!$H$7:$H$26,'DATA GENERATOR'!$H723,'CUST AND PROD REFS'!K$7:K$26)</f>
        <v>18632</v>
      </c>
      <c r="L723" s="6">
        <f ca="1">SUMIF('CUST AND PROD REFS'!$H$7:$H$26,'DATA GENERATOR'!$H723,'CUST AND PROD REFS'!L$7:L$26)</f>
        <v>12110.8</v>
      </c>
      <c r="M723" s="7">
        <f t="shared" ca="1" si="124"/>
        <v>3</v>
      </c>
      <c r="N723" s="23">
        <f t="shared" ca="1" si="125"/>
        <v>17514.079999999998</v>
      </c>
      <c r="O723" s="8">
        <f t="shared" ca="1" si="126"/>
        <v>52542.239999999991</v>
      </c>
      <c r="P723" s="40" t="str">
        <f t="shared" ca="1" si="127"/>
        <v>SHIP REGION 5</v>
      </c>
    </row>
    <row r="724" spans="1:16" x14ac:dyDescent="0.35">
      <c r="A724" s="9">
        <f t="shared" si="128"/>
        <v>718</v>
      </c>
      <c r="B724" s="6">
        <f t="shared" si="128"/>
        <v>718</v>
      </c>
      <c r="C724" s="7" t="str">
        <f t="shared" ca="1" si="121"/>
        <v>CUSTID 138</v>
      </c>
      <c r="D724" s="7" t="str">
        <f ca="1">CONCATENATE(D$6," ",SUMIF('CUST AND PROD REFS'!$C$7:$C$206,'DATA GENERATOR'!$C724,'CUST AND PROD REFS'!D$7:D$206))</f>
        <v>CUSTTYPE 1</v>
      </c>
      <c r="E724" s="7" t="str">
        <f ca="1">CONCATENATE(E$6," ",SUMIF('CUST AND PROD REFS'!$C$7:$C$206,'DATA GENERATOR'!$C724,'CUST AND PROD REFS'!E$7:E$206))</f>
        <v>CUSTIND 4</v>
      </c>
      <c r="F724" s="7" t="str">
        <f ca="1">CONCATENATE(F$6," ",SUMIF('CUST AND PROD REFS'!$C$7:$C$206,'DATA GENERATOR'!$C724,'CUST AND PROD REFS'!F$7:F$206))</f>
        <v>REGION 7</v>
      </c>
      <c r="G724" s="6" t="str">
        <f t="shared" ca="1" si="122"/>
        <v>SALESMAN 3</v>
      </c>
      <c r="H724" s="6" t="str">
        <f t="shared" ca="1" si="123"/>
        <v>PRODID 1</v>
      </c>
      <c r="I724" s="6" t="str">
        <f ca="1">CONCATENATE(I$6," ",SUMIF('CUST AND PROD REFS'!$H$7:$H$26,'DATA GENERATOR'!$H724,'CUST AND PROD REFS'!I$7:I$26))</f>
        <v>PRODTYPE 2</v>
      </c>
      <c r="J724" s="6" t="str">
        <f ca="1">CONCATENATE(J$6," ",SUMIF('CUST AND PROD REFS'!$H$7:$H$26,'DATA GENERATOR'!$H724,'CUST AND PROD REFS'!J$7:J$26))</f>
        <v>PRODMKT 7</v>
      </c>
      <c r="K724" s="6">
        <f ca="1">SUMIF('CUST AND PROD REFS'!$H$7:$H$26,'DATA GENERATOR'!$H724,'CUST AND PROD REFS'!K$7:K$26)</f>
        <v>1355</v>
      </c>
      <c r="L724" s="6">
        <f ca="1">SUMIF('CUST AND PROD REFS'!$H$7:$H$26,'DATA GENERATOR'!$H724,'CUST AND PROD REFS'!L$7:L$26)</f>
        <v>840.1</v>
      </c>
      <c r="M724" s="7">
        <f t="shared" ca="1" si="124"/>
        <v>6</v>
      </c>
      <c r="N724" s="23">
        <f t="shared" ca="1" si="125"/>
        <v>1273.6999999999998</v>
      </c>
      <c r="O724" s="8">
        <f t="shared" ca="1" si="126"/>
        <v>7642.1999999999989</v>
      </c>
      <c r="P724" s="40" t="str">
        <f t="shared" ca="1" si="127"/>
        <v>SHIP REGION 7</v>
      </c>
    </row>
    <row r="725" spans="1:16" x14ac:dyDescent="0.35">
      <c r="A725" s="9">
        <f t="shared" si="128"/>
        <v>719</v>
      </c>
      <c r="B725" s="6">
        <f t="shared" si="128"/>
        <v>719</v>
      </c>
      <c r="C725" s="7" t="str">
        <f t="shared" ca="1" si="121"/>
        <v>CUSTID 41</v>
      </c>
      <c r="D725" s="7" t="str">
        <f ca="1">CONCATENATE(D$6," ",SUMIF('CUST AND PROD REFS'!$C$7:$C$206,'DATA GENERATOR'!$C725,'CUST AND PROD REFS'!D$7:D$206))</f>
        <v>CUSTTYPE 4</v>
      </c>
      <c r="E725" s="7" t="str">
        <f ca="1">CONCATENATE(E$6," ",SUMIF('CUST AND PROD REFS'!$C$7:$C$206,'DATA GENERATOR'!$C725,'CUST AND PROD REFS'!E$7:E$206))</f>
        <v>CUSTIND 2</v>
      </c>
      <c r="F725" s="7" t="str">
        <f ca="1">CONCATENATE(F$6," ",SUMIF('CUST AND PROD REFS'!$C$7:$C$206,'DATA GENERATOR'!$C725,'CUST AND PROD REFS'!F$7:F$206))</f>
        <v>REGION 2</v>
      </c>
      <c r="G725" s="6" t="str">
        <f t="shared" ca="1" si="122"/>
        <v>SALESMAN 3</v>
      </c>
      <c r="H725" s="6" t="str">
        <f t="shared" ca="1" si="123"/>
        <v>PRODID 1</v>
      </c>
      <c r="I725" s="6" t="str">
        <f ca="1">CONCATENATE(I$6," ",SUMIF('CUST AND PROD REFS'!$H$7:$H$26,'DATA GENERATOR'!$H725,'CUST AND PROD REFS'!I$7:I$26))</f>
        <v>PRODTYPE 2</v>
      </c>
      <c r="J725" s="6" t="str">
        <f ca="1">CONCATENATE(J$6," ",SUMIF('CUST AND PROD REFS'!$H$7:$H$26,'DATA GENERATOR'!$H725,'CUST AND PROD REFS'!J$7:J$26))</f>
        <v>PRODMKT 7</v>
      </c>
      <c r="K725" s="6">
        <f ca="1">SUMIF('CUST AND PROD REFS'!$H$7:$H$26,'DATA GENERATOR'!$H725,'CUST AND PROD REFS'!K$7:K$26)</f>
        <v>1355</v>
      </c>
      <c r="L725" s="6">
        <f ca="1">SUMIF('CUST AND PROD REFS'!$H$7:$H$26,'DATA GENERATOR'!$H725,'CUST AND PROD REFS'!L$7:L$26)</f>
        <v>840.1</v>
      </c>
      <c r="M725" s="7">
        <f t="shared" ca="1" si="124"/>
        <v>8</v>
      </c>
      <c r="N725" s="23">
        <f t="shared" ca="1" si="125"/>
        <v>1233.05</v>
      </c>
      <c r="O725" s="8">
        <f t="shared" ca="1" si="126"/>
        <v>9864.4</v>
      </c>
      <c r="P725" s="40" t="str">
        <f t="shared" ca="1" si="127"/>
        <v>SHIP REGION 1</v>
      </c>
    </row>
    <row r="726" spans="1:16" x14ac:dyDescent="0.35">
      <c r="A726" s="9">
        <f t="shared" si="128"/>
        <v>720</v>
      </c>
      <c r="B726" s="6">
        <f t="shared" si="128"/>
        <v>720</v>
      </c>
      <c r="C726" s="7" t="str">
        <f t="shared" ca="1" si="121"/>
        <v>CUSTID 35</v>
      </c>
      <c r="D726" s="7" t="str">
        <f ca="1">CONCATENATE(D$6," ",SUMIF('CUST AND PROD REFS'!$C$7:$C$206,'DATA GENERATOR'!$C726,'CUST AND PROD REFS'!D$7:D$206))</f>
        <v>CUSTTYPE 2</v>
      </c>
      <c r="E726" s="7" t="str">
        <f ca="1">CONCATENATE(E$6," ",SUMIF('CUST AND PROD REFS'!$C$7:$C$206,'DATA GENERATOR'!$C726,'CUST AND PROD REFS'!E$7:E$206))</f>
        <v>CUSTIND 5</v>
      </c>
      <c r="F726" s="7" t="str">
        <f ca="1">CONCATENATE(F$6," ",SUMIF('CUST AND PROD REFS'!$C$7:$C$206,'DATA GENERATOR'!$C726,'CUST AND PROD REFS'!F$7:F$206))</f>
        <v>REGION 6</v>
      </c>
      <c r="G726" s="6" t="str">
        <f t="shared" ca="1" si="122"/>
        <v>SALESMAN 2</v>
      </c>
      <c r="H726" s="6" t="str">
        <f t="shared" ca="1" si="123"/>
        <v>PRODID 10</v>
      </c>
      <c r="I726" s="6" t="str">
        <f ca="1">CONCATENATE(I$6," ",SUMIF('CUST AND PROD REFS'!$H$7:$H$26,'DATA GENERATOR'!$H726,'CUST AND PROD REFS'!I$7:I$26))</f>
        <v>PRODTYPE 3</v>
      </c>
      <c r="J726" s="6" t="str">
        <f ca="1">CONCATENATE(J$6," ",SUMIF('CUST AND PROD REFS'!$H$7:$H$26,'DATA GENERATOR'!$H726,'CUST AND PROD REFS'!J$7:J$26))</f>
        <v>PRODMKT 3</v>
      </c>
      <c r="K726" s="6">
        <f ca="1">SUMIF('CUST AND PROD REFS'!$H$7:$H$26,'DATA GENERATOR'!$H726,'CUST AND PROD REFS'!K$7:K$26)</f>
        <v>21715</v>
      </c>
      <c r="L726" s="6">
        <f ca="1">SUMIF('CUST AND PROD REFS'!$H$7:$H$26,'DATA GENERATOR'!$H726,'CUST AND PROD REFS'!L$7:L$26)</f>
        <v>14549.05</v>
      </c>
      <c r="M726" s="7">
        <f t="shared" ca="1" si="124"/>
        <v>2</v>
      </c>
      <c r="N726" s="23">
        <f t="shared" ca="1" si="125"/>
        <v>19977.8</v>
      </c>
      <c r="O726" s="8">
        <f t="shared" ca="1" si="126"/>
        <v>39955.599999999999</v>
      </c>
      <c r="P726" s="40" t="str">
        <f t="shared" ca="1" si="127"/>
        <v>SHIP REGION 8</v>
      </c>
    </row>
    <row r="727" spans="1:16" x14ac:dyDescent="0.35">
      <c r="A727" s="9">
        <f t="shared" si="128"/>
        <v>721</v>
      </c>
      <c r="B727" s="6">
        <f t="shared" si="128"/>
        <v>721</v>
      </c>
      <c r="C727" s="7" t="str">
        <f t="shared" ca="1" si="121"/>
        <v>CUSTID 76</v>
      </c>
      <c r="D727" s="7" t="str">
        <f ca="1">CONCATENATE(D$6," ",SUMIF('CUST AND PROD REFS'!$C$7:$C$206,'DATA GENERATOR'!$C727,'CUST AND PROD REFS'!D$7:D$206))</f>
        <v>CUSTTYPE 5</v>
      </c>
      <c r="E727" s="7" t="str">
        <f ca="1">CONCATENATE(E$6," ",SUMIF('CUST AND PROD REFS'!$C$7:$C$206,'DATA GENERATOR'!$C727,'CUST AND PROD REFS'!E$7:E$206))</f>
        <v>CUSTIND 3</v>
      </c>
      <c r="F727" s="7" t="str">
        <f ca="1">CONCATENATE(F$6," ",SUMIF('CUST AND PROD REFS'!$C$7:$C$206,'DATA GENERATOR'!$C727,'CUST AND PROD REFS'!F$7:F$206))</f>
        <v>REGION 8</v>
      </c>
      <c r="G727" s="6" t="str">
        <f t="shared" ca="1" si="122"/>
        <v>SALESMAN 3</v>
      </c>
      <c r="H727" s="6" t="str">
        <f t="shared" ca="1" si="123"/>
        <v>PRODID 1</v>
      </c>
      <c r="I727" s="6" t="str">
        <f ca="1">CONCATENATE(I$6," ",SUMIF('CUST AND PROD REFS'!$H$7:$H$26,'DATA GENERATOR'!$H727,'CUST AND PROD REFS'!I$7:I$26))</f>
        <v>PRODTYPE 2</v>
      </c>
      <c r="J727" s="6" t="str">
        <f ca="1">CONCATENATE(J$6," ",SUMIF('CUST AND PROD REFS'!$H$7:$H$26,'DATA GENERATOR'!$H727,'CUST AND PROD REFS'!J$7:J$26))</f>
        <v>PRODMKT 7</v>
      </c>
      <c r="K727" s="6">
        <f ca="1">SUMIF('CUST AND PROD REFS'!$H$7:$H$26,'DATA GENERATOR'!$H727,'CUST AND PROD REFS'!K$7:K$26)</f>
        <v>1355</v>
      </c>
      <c r="L727" s="6">
        <f ca="1">SUMIF('CUST AND PROD REFS'!$H$7:$H$26,'DATA GENERATOR'!$H727,'CUST AND PROD REFS'!L$7:L$26)</f>
        <v>840.1</v>
      </c>
      <c r="M727" s="7">
        <f t="shared" ca="1" si="124"/>
        <v>3</v>
      </c>
      <c r="N727" s="23">
        <f t="shared" ca="1" si="125"/>
        <v>1165.3</v>
      </c>
      <c r="O727" s="8">
        <f t="shared" ca="1" si="126"/>
        <v>3495.8999999999996</v>
      </c>
      <c r="P727" s="40" t="str">
        <f t="shared" ca="1" si="127"/>
        <v>SHIP REGION 8</v>
      </c>
    </row>
    <row r="728" spans="1:16" x14ac:dyDescent="0.35">
      <c r="A728" s="9">
        <f t="shared" si="128"/>
        <v>722</v>
      </c>
      <c r="B728" s="6">
        <f t="shared" si="128"/>
        <v>722</v>
      </c>
      <c r="C728" s="7" t="str">
        <f t="shared" ca="1" si="121"/>
        <v>CUSTID 67</v>
      </c>
      <c r="D728" s="7" t="str">
        <f ca="1">CONCATENATE(D$6," ",SUMIF('CUST AND PROD REFS'!$C$7:$C$206,'DATA GENERATOR'!$C728,'CUST AND PROD REFS'!D$7:D$206))</f>
        <v>CUSTTYPE 3</v>
      </c>
      <c r="E728" s="7" t="str">
        <f ca="1">CONCATENATE(E$6," ",SUMIF('CUST AND PROD REFS'!$C$7:$C$206,'DATA GENERATOR'!$C728,'CUST AND PROD REFS'!E$7:E$206))</f>
        <v>CUSTIND 5</v>
      </c>
      <c r="F728" s="7" t="str">
        <f ca="1">CONCATENATE(F$6," ",SUMIF('CUST AND PROD REFS'!$C$7:$C$206,'DATA GENERATOR'!$C728,'CUST AND PROD REFS'!F$7:F$206))</f>
        <v>REGION 3</v>
      </c>
      <c r="G728" s="6" t="str">
        <f t="shared" ca="1" si="122"/>
        <v>SALESMAN 2</v>
      </c>
      <c r="H728" s="6" t="str">
        <f t="shared" ca="1" si="123"/>
        <v>PRODID 9</v>
      </c>
      <c r="I728" s="6" t="str">
        <f ca="1">CONCATENATE(I$6," ",SUMIF('CUST AND PROD REFS'!$H$7:$H$26,'DATA GENERATOR'!$H728,'CUST AND PROD REFS'!I$7:I$26))</f>
        <v>PRODTYPE 2</v>
      </c>
      <c r="J728" s="6" t="str">
        <f ca="1">CONCATENATE(J$6," ",SUMIF('CUST AND PROD REFS'!$H$7:$H$26,'DATA GENERATOR'!$H728,'CUST AND PROD REFS'!J$7:J$26))</f>
        <v>PRODMKT 2</v>
      </c>
      <c r="K728" s="6">
        <f ca="1">SUMIF('CUST AND PROD REFS'!$H$7:$H$26,'DATA GENERATOR'!$H728,'CUST AND PROD REFS'!K$7:K$26)</f>
        <v>15689</v>
      </c>
      <c r="L728" s="6">
        <f ca="1">SUMIF('CUST AND PROD REFS'!$H$7:$H$26,'DATA GENERATOR'!$H728,'CUST AND PROD REFS'!L$7:L$26)</f>
        <v>10668.52</v>
      </c>
      <c r="M728" s="7">
        <f t="shared" ca="1" si="124"/>
        <v>3</v>
      </c>
      <c r="N728" s="23">
        <f t="shared" ca="1" si="125"/>
        <v>13492.539999999999</v>
      </c>
      <c r="O728" s="8">
        <f t="shared" ca="1" si="126"/>
        <v>40477.619999999995</v>
      </c>
      <c r="P728" s="40" t="str">
        <f t="shared" ca="1" si="127"/>
        <v>SHIP REGION 8</v>
      </c>
    </row>
    <row r="729" spans="1:16" x14ac:dyDescent="0.35">
      <c r="A729" s="9">
        <f t="shared" ref="A729:B744" si="129">A728+1</f>
        <v>723</v>
      </c>
      <c r="B729" s="6">
        <f t="shared" si="129"/>
        <v>723</v>
      </c>
      <c r="C729" s="7" t="str">
        <f t="shared" ca="1" si="121"/>
        <v>CUSTID 21</v>
      </c>
      <c r="D729" s="7" t="str">
        <f ca="1">CONCATENATE(D$6," ",SUMIF('CUST AND PROD REFS'!$C$7:$C$206,'DATA GENERATOR'!$C729,'CUST AND PROD REFS'!D$7:D$206))</f>
        <v>CUSTTYPE 1</v>
      </c>
      <c r="E729" s="7" t="str">
        <f ca="1">CONCATENATE(E$6," ",SUMIF('CUST AND PROD REFS'!$C$7:$C$206,'DATA GENERATOR'!$C729,'CUST AND PROD REFS'!E$7:E$206))</f>
        <v>CUSTIND 4</v>
      </c>
      <c r="F729" s="7" t="str">
        <f ca="1">CONCATENATE(F$6," ",SUMIF('CUST AND PROD REFS'!$C$7:$C$206,'DATA GENERATOR'!$C729,'CUST AND PROD REFS'!F$7:F$206))</f>
        <v>REGION 5</v>
      </c>
      <c r="G729" s="6" t="str">
        <f t="shared" ca="1" si="122"/>
        <v>SALESMAN 3</v>
      </c>
      <c r="H729" s="6" t="str">
        <f t="shared" ca="1" si="123"/>
        <v>PRODID 1</v>
      </c>
      <c r="I729" s="6" t="str">
        <f ca="1">CONCATENATE(I$6," ",SUMIF('CUST AND PROD REFS'!$H$7:$H$26,'DATA GENERATOR'!$H729,'CUST AND PROD REFS'!I$7:I$26))</f>
        <v>PRODTYPE 2</v>
      </c>
      <c r="J729" s="6" t="str">
        <f ca="1">CONCATENATE(J$6," ",SUMIF('CUST AND PROD REFS'!$H$7:$H$26,'DATA GENERATOR'!$H729,'CUST AND PROD REFS'!J$7:J$26))</f>
        <v>PRODMKT 7</v>
      </c>
      <c r="K729" s="6">
        <f ca="1">SUMIF('CUST AND PROD REFS'!$H$7:$H$26,'DATA GENERATOR'!$H729,'CUST AND PROD REFS'!K$7:K$26)</f>
        <v>1355</v>
      </c>
      <c r="L729" s="6">
        <f ca="1">SUMIF('CUST AND PROD REFS'!$H$7:$H$26,'DATA GENERATOR'!$H729,'CUST AND PROD REFS'!L$7:L$26)</f>
        <v>840.1</v>
      </c>
      <c r="M729" s="7">
        <f t="shared" ca="1" si="124"/>
        <v>4</v>
      </c>
      <c r="N729" s="23">
        <f t="shared" ca="1" si="125"/>
        <v>1287.25</v>
      </c>
      <c r="O729" s="8">
        <f t="shared" ca="1" si="126"/>
        <v>5149</v>
      </c>
      <c r="P729" s="40" t="str">
        <f t="shared" ca="1" si="127"/>
        <v>SHIP REGION 7</v>
      </c>
    </row>
    <row r="730" spans="1:16" x14ac:dyDescent="0.35">
      <c r="A730" s="9">
        <f t="shared" si="129"/>
        <v>724</v>
      </c>
      <c r="B730" s="6">
        <f t="shared" si="129"/>
        <v>724</v>
      </c>
      <c r="C730" s="7" t="str">
        <f t="shared" ca="1" si="121"/>
        <v>CUSTID 139</v>
      </c>
      <c r="D730" s="7" t="str">
        <f ca="1">CONCATENATE(D$6," ",SUMIF('CUST AND PROD REFS'!$C$7:$C$206,'DATA GENERATOR'!$C730,'CUST AND PROD REFS'!D$7:D$206))</f>
        <v>CUSTTYPE 2</v>
      </c>
      <c r="E730" s="7" t="str">
        <f ca="1">CONCATENATE(E$6," ",SUMIF('CUST AND PROD REFS'!$C$7:$C$206,'DATA GENERATOR'!$C730,'CUST AND PROD REFS'!E$7:E$206))</f>
        <v>CUSTIND 2</v>
      </c>
      <c r="F730" s="7" t="str">
        <f ca="1">CONCATENATE(F$6," ",SUMIF('CUST AND PROD REFS'!$C$7:$C$206,'DATA GENERATOR'!$C730,'CUST AND PROD REFS'!F$7:F$206))</f>
        <v>REGION 5</v>
      </c>
      <c r="G730" s="6" t="str">
        <f t="shared" ca="1" si="122"/>
        <v>SALESMAN 2</v>
      </c>
      <c r="H730" s="6" t="str">
        <f t="shared" ca="1" si="123"/>
        <v>PRODID 16</v>
      </c>
      <c r="I730" s="6" t="str">
        <f ca="1">CONCATENATE(I$6," ",SUMIF('CUST AND PROD REFS'!$H$7:$H$26,'DATA GENERATOR'!$H730,'CUST AND PROD REFS'!I$7:I$26))</f>
        <v>PRODTYPE 4</v>
      </c>
      <c r="J730" s="6" t="str">
        <f ca="1">CONCATENATE(J$6," ",SUMIF('CUST AND PROD REFS'!$H$7:$H$26,'DATA GENERATOR'!$H730,'CUST AND PROD REFS'!J$7:J$26))</f>
        <v>PRODMKT 6</v>
      </c>
      <c r="K730" s="6">
        <f ca="1">SUMIF('CUST AND PROD REFS'!$H$7:$H$26,'DATA GENERATOR'!$H730,'CUST AND PROD REFS'!K$7:K$26)</f>
        <v>13342</v>
      </c>
      <c r="L730" s="6">
        <f ca="1">SUMIF('CUST AND PROD REFS'!$H$7:$H$26,'DATA GENERATOR'!$H730,'CUST AND PROD REFS'!L$7:L$26)</f>
        <v>7738.36</v>
      </c>
      <c r="M730" s="7">
        <f t="shared" ca="1" si="124"/>
        <v>7</v>
      </c>
      <c r="N730" s="23">
        <f t="shared" ca="1" si="125"/>
        <v>11607.539999999999</v>
      </c>
      <c r="O730" s="8">
        <f t="shared" ca="1" si="126"/>
        <v>81252.78</v>
      </c>
      <c r="P730" s="40" t="str">
        <f t="shared" ca="1" si="127"/>
        <v>SHIP REGION 1</v>
      </c>
    </row>
    <row r="731" spans="1:16" x14ac:dyDescent="0.35">
      <c r="A731" s="9">
        <f t="shared" si="129"/>
        <v>725</v>
      </c>
      <c r="B731" s="6">
        <f t="shared" si="129"/>
        <v>725</v>
      </c>
      <c r="C731" s="7" t="str">
        <f t="shared" ca="1" si="121"/>
        <v>CUSTID 110</v>
      </c>
      <c r="D731" s="7" t="str">
        <f ca="1">CONCATENATE(D$6," ",SUMIF('CUST AND PROD REFS'!$C$7:$C$206,'DATA GENERATOR'!$C731,'CUST AND PROD REFS'!D$7:D$206))</f>
        <v>CUSTTYPE 1</v>
      </c>
      <c r="E731" s="7" t="str">
        <f ca="1">CONCATENATE(E$6," ",SUMIF('CUST AND PROD REFS'!$C$7:$C$206,'DATA GENERATOR'!$C731,'CUST AND PROD REFS'!E$7:E$206))</f>
        <v>CUSTIND 1</v>
      </c>
      <c r="F731" s="7" t="str">
        <f ca="1">CONCATENATE(F$6," ",SUMIF('CUST AND PROD REFS'!$C$7:$C$206,'DATA GENERATOR'!$C731,'CUST AND PROD REFS'!F$7:F$206))</f>
        <v>REGION 6</v>
      </c>
      <c r="G731" s="6" t="str">
        <f t="shared" ca="1" si="122"/>
        <v>SALESMAN 3</v>
      </c>
      <c r="H731" s="6" t="str">
        <f t="shared" ca="1" si="123"/>
        <v>PRODID 12</v>
      </c>
      <c r="I731" s="6" t="str">
        <f ca="1">CONCATENATE(I$6," ",SUMIF('CUST AND PROD REFS'!$H$7:$H$26,'DATA GENERATOR'!$H731,'CUST AND PROD REFS'!I$7:I$26))</f>
        <v>PRODTYPE 3</v>
      </c>
      <c r="J731" s="6" t="str">
        <f ca="1">CONCATENATE(J$6," ",SUMIF('CUST AND PROD REFS'!$H$7:$H$26,'DATA GENERATOR'!$H731,'CUST AND PROD REFS'!J$7:J$26))</f>
        <v>PRODMKT 2</v>
      </c>
      <c r="K731" s="6">
        <f ca="1">SUMIF('CUST AND PROD REFS'!$H$7:$H$26,'DATA GENERATOR'!$H731,'CUST AND PROD REFS'!K$7:K$26)</f>
        <v>17347</v>
      </c>
      <c r="L731" s="6">
        <f ca="1">SUMIF('CUST AND PROD REFS'!$H$7:$H$26,'DATA GENERATOR'!$H731,'CUST AND PROD REFS'!L$7:L$26)</f>
        <v>10928.61</v>
      </c>
      <c r="M731" s="7">
        <f t="shared" ca="1" si="124"/>
        <v>4</v>
      </c>
      <c r="N731" s="23">
        <f t="shared" ca="1" si="125"/>
        <v>16306.179999999998</v>
      </c>
      <c r="O731" s="8">
        <f t="shared" ca="1" si="126"/>
        <v>65224.719999999994</v>
      </c>
      <c r="P731" s="40" t="str">
        <f t="shared" ca="1" si="127"/>
        <v>SHIP REGION 4</v>
      </c>
    </row>
    <row r="732" spans="1:16" x14ac:dyDescent="0.35">
      <c r="A732" s="9">
        <f t="shared" si="129"/>
        <v>726</v>
      </c>
      <c r="B732" s="6">
        <f t="shared" si="129"/>
        <v>726</v>
      </c>
      <c r="C732" s="7" t="str">
        <f t="shared" ca="1" si="121"/>
        <v>CUSTID 38</v>
      </c>
      <c r="D732" s="7" t="str">
        <f ca="1">CONCATENATE(D$6," ",SUMIF('CUST AND PROD REFS'!$C$7:$C$206,'DATA GENERATOR'!$C732,'CUST AND PROD REFS'!D$7:D$206))</f>
        <v>CUSTTYPE 5</v>
      </c>
      <c r="E732" s="7" t="str">
        <f ca="1">CONCATENATE(E$6," ",SUMIF('CUST AND PROD REFS'!$C$7:$C$206,'DATA GENERATOR'!$C732,'CUST AND PROD REFS'!E$7:E$206))</f>
        <v>CUSTIND 5</v>
      </c>
      <c r="F732" s="7" t="str">
        <f ca="1">CONCATENATE(F$6," ",SUMIF('CUST AND PROD REFS'!$C$7:$C$206,'DATA GENERATOR'!$C732,'CUST AND PROD REFS'!F$7:F$206))</f>
        <v>REGION 2</v>
      </c>
      <c r="G732" s="6" t="str">
        <f t="shared" ca="1" si="122"/>
        <v>SALESMAN 1</v>
      </c>
      <c r="H732" s="6" t="str">
        <f t="shared" ca="1" si="123"/>
        <v>PRODID 5</v>
      </c>
      <c r="I732" s="6" t="str">
        <f ca="1">CONCATENATE(I$6," ",SUMIF('CUST AND PROD REFS'!$H$7:$H$26,'DATA GENERATOR'!$H732,'CUST AND PROD REFS'!I$7:I$26))</f>
        <v>PRODTYPE 3</v>
      </c>
      <c r="J732" s="6" t="str">
        <f ca="1">CONCATENATE(J$6," ",SUMIF('CUST AND PROD REFS'!$H$7:$H$26,'DATA GENERATOR'!$H732,'CUST AND PROD REFS'!J$7:J$26))</f>
        <v>PRODMKT 3</v>
      </c>
      <c r="K732" s="6">
        <f ca="1">SUMIF('CUST AND PROD REFS'!$H$7:$H$26,'DATA GENERATOR'!$H732,'CUST AND PROD REFS'!K$7:K$26)</f>
        <v>21215</v>
      </c>
      <c r="L732" s="6">
        <f ca="1">SUMIF('CUST AND PROD REFS'!$H$7:$H$26,'DATA GENERATOR'!$H732,'CUST AND PROD REFS'!L$7:L$26)</f>
        <v>14001.9</v>
      </c>
      <c r="M732" s="7">
        <f t="shared" ca="1" si="124"/>
        <v>6</v>
      </c>
      <c r="N732" s="23">
        <f t="shared" ca="1" si="125"/>
        <v>19942.099999999999</v>
      </c>
      <c r="O732" s="8">
        <f t="shared" ca="1" si="126"/>
        <v>119652.59999999999</v>
      </c>
      <c r="P732" s="40" t="str">
        <f t="shared" ca="1" si="127"/>
        <v>SHIP REGION 4</v>
      </c>
    </row>
    <row r="733" spans="1:16" x14ac:dyDescent="0.35">
      <c r="A733" s="9">
        <f t="shared" si="129"/>
        <v>727</v>
      </c>
      <c r="B733" s="6">
        <f t="shared" si="129"/>
        <v>727</v>
      </c>
      <c r="C733" s="7" t="str">
        <f t="shared" ca="1" si="121"/>
        <v>CUSTID 66</v>
      </c>
      <c r="D733" s="7" t="str">
        <f ca="1">CONCATENATE(D$6," ",SUMIF('CUST AND PROD REFS'!$C$7:$C$206,'DATA GENERATOR'!$C733,'CUST AND PROD REFS'!D$7:D$206))</f>
        <v>CUSTTYPE 4</v>
      </c>
      <c r="E733" s="7" t="str">
        <f ca="1">CONCATENATE(E$6," ",SUMIF('CUST AND PROD REFS'!$C$7:$C$206,'DATA GENERATOR'!$C733,'CUST AND PROD REFS'!E$7:E$206))</f>
        <v>CUSTIND 1</v>
      </c>
      <c r="F733" s="7" t="str">
        <f ca="1">CONCATENATE(F$6," ",SUMIF('CUST AND PROD REFS'!$C$7:$C$206,'DATA GENERATOR'!$C733,'CUST AND PROD REFS'!F$7:F$206))</f>
        <v>REGION 5</v>
      </c>
      <c r="G733" s="6" t="str">
        <f t="shared" ca="1" si="122"/>
        <v>SALESMAN 3</v>
      </c>
      <c r="H733" s="6" t="str">
        <f t="shared" ca="1" si="123"/>
        <v>PRODID 10</v>
      </c>
      <c r="I733" s="6" t="str">
        <f ca="1">CONCATENATE(I$6," ",SUMIF('CUST AND PROD REFS'!$H$7:$H$26,'DATA GENERATOR'!$H733,'CUST AND PROD REFS'!I$7:I$26))</f>
        <v>PRODTYPE 3</v>
      </c>
      <c r="J733" s="6" t="str">
        <f ca="1">CONCATENATE(J$6," ",SUMIF('CUST AND PROD REFS'!$H$7:$H$26,'DATA GENERATOR'!$H733,'CUST AND PROD REFS'!J$7:J$26))</f>
        <v>PRODMKT 3</v>
      </c>
      <c r="K733" s="6">
        <f ca="1">SUMIF('CUST AND PROD REFS'!$H$7:$H$26,'DATA GENERATOR'!$H733,'CUST AND PROD REFS'!K$7:K$26)</f>
        <v>21715</v>
      </c>
      <c r="L733" s="6">
        <f ca="1">SUMIF('CUST AND PROD REFS'!$H$7:$H$26,'DATA GENERATOR'!$H733,'CUST AND PROD REFS'!L$7:L$26)</f>
        <v>14549.05</v>
      </c>
      <c r="M733" s="7">
        <f t="shared" ca="1" si="124"/>
        <v>5</v>
      </c>
      <c r="N733" s="23">
        <f t="shared" ca="1" si="125"/>
        <v>19977.8</v>
      </c>
      <c r="O733" s="8">
        <f t="shared" ca="1" si="126"/>
        <v>99889</v>
      </c>
      <c r="P733" s="40" t="str">
        <f t="shared" ca="1" si="127"/>
        <v>SHIP REGION 1</v>
      </c>
    </row>
    <row r="734" spans="1:16" x14ac:dyDescent="0.35">
      <c r="A734" s="9">
        <f t="shared" si="129"/>
        <v>728</v>
      </c>
      <c r="B734" s="6">
        <f t="shared" si="129"/>
        <v>728</v>
      </c>
      <c r="C734" s="7" t="str">
        <f t="shared" ca="1" si="121"/>
        <v>CUSTID 110</v>
      </c>
      <c r="D734" s="7" t="str">
        <f ca="1">CONCATENATE(D$6," ",SUMIF('CUST AND PROD REFS'!$C$7:$C$206,'DATA GENERATOR'!$C734,'CUST AND PROD REFS'!D$7:D$206))</f>
        <v>CUSTTYPE 1</v>
      </c>
      <c r="E734" s="7" t="str">
        <f ca="1">CONCATENATE(E$6," ",SUMIF('CUST AND PROD REFS'!$C$7:$C$206,'DATA GENERATOR'!$C734,'CUST AND PROD REFS'!E$7:E$206))</f>
        <v>CUSTIND 1</v>
      </c>
      <c r="F734" s="7" t="str">
        <f ca="1">CONCATENATE(F$6," ",SUMIF('CUST AND PROD REFS'!$C$7:$C$206,'DATA GENERATOR'!$C734,'CUST AND PROD REFS'!F$7:F$206))</f>
        <v>REGION 6</v>
      </c>
      <c r="G734" s="6" t="str">
        <f t="shared" ca="1" si="122"/>
        <v>SALESMAN 2</v>
      </c>
      <c r="H734" s="6" t="str">
        <f t="shared" ca="1" si="123"/>
        <v>PRODID 2</v>
      </c>
      <c r="I734" s="6" t="str">
        <f ca="1">CONCATENATE(I$6," ",SUMIF('CUST AND PROD REFS'!$H$7:$H$26,'DATA GENERATOR'!$H734,'CUST AND PROD REFS'!I$7:I$26))</f>
        <v>PRODTYPE 4</v>
      </c>
      <c r="J734" s="6" t="str">
        <f ca="1">CONCATENATE(J$6," ",SUMIF('CUST AND PROD REFS'!$H$7:$H$26,'DATA GENERATOR'!$H734,'CUST AND PROD REFS'!J$7:J$26))</f>
        <v>PRODMKT 6</v>
      </c>
      <c r="K734" s="6">
        <f ca="1">SUMIF('CUST AND PROD REFS'!$H$7:$H$26,'DATA GENERATOR'!$H734,'CUST AND PROD REFS'!K$7:K$26)</f>
        <v>5283</v>
      </c>
      <c r="L734" s="6">
        <f ca="1">SUMIF('CUST AND PROD REFS'!$H$7:$H$26,'DATA GENERATOR'!$H734,'CUST AND PROD REFS'!L$7:L$26)</f>
        <v>3169.8</v>
      </c>
      <c r="M734" s="7">
        <f t="shared" ca="1" si="124"/>
        <v>9</v>
      </c>
      <c r="N734" s="23">
        <f t="shared" ca="1" si="125"/>
        <v>4490.55</v>
      </c>
      <c r="O734" s="8">
        <f t="shared" ca="1" si="126"/>
        <v>40414.950000000004</v>
      </c>
      <c r="P734" s="40" t="str">
        <f t="shared" ca="1" si="127"/>
        <v>SHIP REGION 2</v>
      </c>
    </row>
    <row r="735" spans="1:16" x14ac:dyDescent="0.35">
      <c r="A735" s="9">
        <f t="shared" si="129"/>
        <v>729</v>
      </c>
      <c r="B735" s="6">
        <f t="shared" si="129"/>
        <v>729</v>
      </c>
      <c r="C735" s="7" t="str">
        <f t="shared" ca="1" si="121"/>
        <v>CUSTID 93</v>
      </c>
      <c r="D735" s="7" t="str">
        <f ca="1">CONCATENATE(D$6," ",SUMIF('CUST AND PROD REFS'!$C$7:$C$206,'DATA GENERATOR'!$C735,'CUST AND PROD REFS'!D$7:D$206))</f>
        <v>CUSTTYPE 5</v>
      </c>
      <c r="E735" s="7" t="str">
        <f ca="1">CONCATENATE(E$6," ",SUMIF('CUST AND PROD REFS'!$C$7:$C$206,'DATA GENERATOR'!$C735,'CUST AND PROD REFS'!E$7:E$206))</f>
        <v>CUSTIND 2</v>
      </c>
      <c r="F735" s="7" t="str">
        <f ca="1">CONCATENATE(F$6," ",SUMIF('CUST AND PROD REFS'!$C$7:$C$206,'DATA GENERATOR'!$C735,'CUST AND PROD REFS'!F$7:F$206))</f>
        <v>REGION 1</v>
      </c>
      <c r="G735" s="6" t="str">
        <f t="shared" ca="1" si="122"/>
        <v>SALESMAN 1</v>
      </c>
      <c r="H735" s="6" t="str">
        <f t="shared" ca="1" si="123"/>
        <v>PRODID 10</v>
      </c>
      <c r="I735" s="6" t="str">
        <f ca="1">CONCATENATE(I$6," ",SUMIF('CUST AND PROD REFS'!$H$7:$H$26,'DATA GENERATOR'!$H735,'CUST AND PROD REFS'!I$7:I$26))</f>
        <v>PRODTYPE 3</v>
      </c>
      <c r="J735" s="6" t="str">
        <f ca="1">CONCATENATE(J$6," ",SUMIF('CUST AND PROD REFS'!$H$7:$H$26,'DATA GENERATOR'!$H735,'CUST AND PROD REFS'!J$7:J$26))</f>
        <v>PRODMKT 3</v>
      </c>
      <c r="K735" s="6">
        <f ca="1">SUMIF('CUST AND PROD REFS'!$H$7:$H$26,'DATA GENERATOR'!$H735,'CUST AND PROD REFS'!K$7:K$26)</f>
        <v>21715</v>
      </c>
      <c r="L735" s="6">
        <f ca="1">SUMIF('CUST AND PROD REFS'!$H$7:$H$26,'DATA GENERATOR'!$H735,'CUST AND PROD REFS'!L$7:L$26)</f>
        <v>14549.05</v>
      </c>
      <c r="M735" s="7">
        <f t="shared" ca="1" si="124"/>
        <v>8</v>
      </c>
      <c r="N735" s="23">
        <f t="shared" ca="1" si="125"/>
        <v>21497.85</v>
      </c>
      <c r="O735" s="8">
        <f t="shared" ca="1" si="126"/>
        <v>171982.8</v>
      </c>
      <c r="P735" s="40" t="str">
        <f t="shared" ca="1" si="127"/>
        <v>SHIP REGION 7</v>
      </c>
    </row>
    <row r="736" spans="1:16" x14ac:dyDescent="0.35">
      <c r="A736" s="9">
        <f t="shared" si="129"/>
        <v>730</v>
      </c>
      <c r="B736" s="6">
        <f t="shared" si="129"/>
        <v>730</v>
      </c>
      <c r="C736" s="7" t="str">
        <f t="shared" ca="1" si="121"/>
        <v>CUSTID 54</v>
      </c>
      <c r="D736" s="7" t="str">
        <f ca="1">CONCATENATE(D$6," ",SUMIF('CUST AND PROD REFS'!$C$7:$C$206,'DATA GENERATOR'!$C736,'CUST AND PROD REFS'!D$7:D$206))</f>
        <v>CUSTTYPE 5</v>
      </c>
      <c r="E736" s="7" t="str">
        <f ca="1">CONCATENATE(E$6," ",SUMIF('CUST AND PROD REFS'!$C$7:$C$206,'DATA GENERATOR'!$C736,'CUST AND PROD REFS'!E$7:E$206))</f>
        <v>CUSTIND 1</v>
      </c>
      <c r="F736" s="7" t="str">
        <f ca="1">CONCATENATE(F$6," ",SUMIF('CUST AND PROD REFS'!$C$7:$C$206,'DATA GENERATOR'!$C736,'CUST AND PROD REFS'!F$7:F$206))</f>
        <v>REGION 2</v>
      </c>
      <c r="G736" s="6" t="str">
        <f t="shared" ca="1" si="122"/>
        <v>SALESMAN 1</v>
      </c>
      <c r="H736" s="6" t="str">
        <f t="shared" ca="1" si="123"/>
        <v>PRODID 15</v>
      </c>
      <c r="I736" s="6" t="str">
        <f ca="1">CONCATENATE(I$6," ",SUMIF('CUST AND PROD REFS'!$H$7:$H$26,'DATA GENERATOR'!$H736,'CUST AND PROD REFS'!I$7:I$26))</f>
        <v>PRODTYPE 3</v>
      </c>
      <c r="J736" s="6" t="str">
        <f ca="1">CONCATENATE(J$6," ",SUMIF('CUST AND PROD REFS'!$H$7:$H$26,'DATA GENERATOR'!$H736,'CUST AND PROD REFS'!J$7:J$26))</f>
        <v>PRODMKT 3</v>
      </c>
      <c r="K736" s="6">
        <f ca="1">SUMIF('CUST AND PROD REFS'!$H$7:$H$26,'DATA GENERATOR'!$H736,'CUST AND PROD REFS'!K$7:K$26)</f>
        <v>1965</v>
      </c>
      <c r="L736" s="6">
        <f ca="1">SUMIF('CUST AND PROD REFS'!$H$7:$H$26,'DATA GENERATOR'!$H736,'CUST AND PROD REFS'!L$7:L$26)</f>
        <v>1257.5999999999999</v>
      </c>
      <c r="M736" s="7">
        <f t="shared" ca="1" si="124"/>
        <v>2</v>
      </c>
      <c r="N736" s="23">
        <f t="shared" ca="1" si="125"/>
        <v>1807.8000000000002</v>
      </c>
      <c r="O736" s="8">
        <f t="shared" ca="1" si="126"/>
        <v>3615.6000000000004</v>
      </c>
      <c r="P736" s="40" t="str">
        <f t="shared" ca="1" si="127"/>
        <v>SHIP REGION 6</v>
      </c>
    </row>
    <row r="737" spans="1:16" x14ac:dyDescent="0.35">
      <c r="A737" s="9">
        <f t="shared" si="129"/>
        <v>731</v>
      </c>
      <c r="B737" s="6">
        <f t="shared" si="129"/>
        <v>731</v>
      </c>
      <c r="C737" s="7" t="str">
        <f t="shared" ca="1" si="121"/>
        <v>CUSTID 183</v>
      </c>
      <c r="D737" s="7" t="str">
        <f ca="1">CONCATENATE(D$6," ",SUMIF('CUST AND PROD REFS'!$C$7:$C$206,'DATA GENERATOR'!$C737,'CUST AND PROD REFS'!D$7:D$206))</f>
        <v>CUSTTYPE 2</v>
      </c>
      <c r="E737" s="7" t="str">
        <f ca="1">CONCATENATE(E$6," ",SUMIF('CUST AND PROD REFS'!$C$7:$C$206,'DATA GENERATOR'!$C737,'CUST AND PROD REFS'!E$7:E$206))</f>
        <v>CUSTIND 1</v>
      </c>
      <c r="F737" s="7" t="str">
        <f ca="1">CONCATENATE(F$6," ",SUMIF('CUST AND PROD REFS'!$C$7:$C$206,'DATA GENERATOR'!$C737,'CUST AND PROD REFS'!F$7:F$206))</f>
        <v>REGION 6</v>
      </c>
      <c r="G737" s="6" t="str">
        <f t="shared" ca="1" si="122"/>
        <v>SALESMAN 1</v>
      </c>
      <c r="H737" s="6" t="str">
        <f t="shared" ca="1" si="123"/>
        <v>PRODID 4</v>
      </c>
      <c r="I737" s="6" t="str">
        <f ca="1">CONCATENATE(I$6," ",SUMIF('CUST AND PROD REFS'!$H$7:$H$26,'DATA GENERATOR'!$H737,'CUST AND PROD REFS'!I$7:I$26))</f>
        <v>PRODTYPE 2</v>
      </c>
      <c r="J737" s="6" t="str">
        <f ca="1">CONCATENATE(J$6," ",SUMIF('CUST AND PROD REFS'!$H$7:$H$26,'DATA GENERATOR'!$H737,'CUST AND PROD REFS'!J$7:J$26))</f>
        <v>PRODMKT 4</v>
      </c>
      <c r="K737" s="6">
        <f ca="1">SUMIF('CUST AND PROD REFS'!$H$7:$H$26,'DATA GENERATOR'!$H737,'CUST AND PROD REFS'!K$7:K$26)</f>
        <v>6175</v>
      </c>
      <c r="L737" s="6">
        <f ca="1">SUMIF('CUST AND PROD REFS'!$H$7:$H$26,'DATA GENERATOR'!$H737,'CUST AND PROD REFS'!L$7:L$26)</f>
        <v>3828.5</v>
      </c>
      <c r="M737" s="7">
        <f t="shared" ca="1" si="124"/>
        <v>6</v>
      </c>
      <c r="N737" s="23">
        <f t="shared" ca="1" si="125"/>
        <v>5619.25</v>
      </c>
      <c r="O737" s="8">
        <f t="shared" ca="1" si="126"/>
        <v>33715.5</v>
      </c>
      <c r="P737" s="40" t="str">
        <f t="shared" ca="1" si="127"/>
        <v>SHIP REGION 7</v>
      </c>
    </row>
    <row r="738" spans="1:16" x14ac:dyDescent="0.35">
      <c r="A738" s="9">
        <f t="shared" si="129"/>
        <v>732</v>
      </c>
      <c r="B738" s="6">
        <f t="shared" si="129"/>
        <v>732</v>
      </c>
      <c r="C738" s="7" t="str">
        <f t="shared" ca="1" si="121"/>
        <v>CUSTID 26</v>
      </c>
      <c r="D738" s="7" t="str">
        <f ca="1">CONCATENATE(D$6," ",SUMIF('CUST AND PROD REFS'!$C$7:$C$206,'DATA GENERATOR'!$C738,'CUST AND PROD REFS'!D$7:D$206))</f>
        <v>CUSTTYPE 2</v>
      </c>
      <c r="E738" s="7" t="str">
        <f ca="1">CONCATENATE(E$6," ",SUMIF('CUST AND PROD REFS'!$C$7:$C$206,'DATA GENERATOR'!$C738,'CUST AND PROD REFS'!E$7:E$206))</f>
        <v>CUSTIND 2</v>
      </c>
      <c r="F738" s="7" t="str">
        <f ca="1">CONCATENATE(F$6," ",SUMIF('CUST AND PROD REFS'!$C$7:$C$206,'DATA GENERATOR'!$C738,'CUST AND PROD REFS'!F$7:F$206))</f>
        <v>REGION 4</v>
      </c>
      <c r="G738" s="6" t="str">
        <f t="shared" ca="1" si="122"/>
        <v>SALESMAN 3</v>
      </c>
      <c r="H738" s="6" t="str">
        <f t="shared" ca="1" si="123"/>
        <v>PRODID 9</v>
      </c>
      <c r="I738" s="6" t="str">
        <f ca="1">CONCATENATE(I$6," ",SUMIF('CUST AND PROD REFS'!$H$7:$H$26,'DATA GENERATOR'!$H738,'CUST AND PROD REFS'!I$7:I$26))</f>
        <v>PRODTYPE 2</v>
      </c>
      <c r="J738" s="6" t="str">
        <f ca="1">CONCATENATE(J$6," ",SUMIF('CUST AND PROD REFS'!$H$7:$H$26,'DATA GENERATOR'!$H738,'CUST AND PROD REFS'!J$7:J$26))</f>
        <v>PRODMKT 2</v>
      </c>
      <c r="K738" s="6">
        <f ca="1">SUMIF('CUST AND PROD REFS'!$H$7:$H$26,'DATA GENERATOR'!$H738,'CUST AND PROD REFS'!K$7:K$26)</f>
        <v>15689</v>
      </c>
      <c r="L738" s="6">
        <f ca="1">SUMIF('CUST AND PROD REFS'!$H$7:$H$26,'DATA GENERATOR'!$H738,'CUST AND PROD REFS'!L$7:L$26)</f>
        <v>10668.52</v>
      </c>
      <c r="M738" s="7">
        <f t="shared" ca="1" si="124"/>
        <v>6</v>
      </c>
      <c r="N738" s="23">
        <f t="shared" ca="1" si="125"/>
        <v>14904.55</v>
      </c>
      <c r="O738" s="8">
        <f t="shared" ca="1" si="126"/>
        <v>89427.299999999988</v>
      </c>
      <c r="P738" s="40" t="str">
        <f t="shared" ca="1" si="127"/>
        <v>SHIP REGION 5</v>
      </c>
    </row>
    <row r="739" spans="1:16" x14ac:dyDescent="0.35">
      <c r="A739" s="9">
        <f t="shared" si="129"/>
        <v>733</v>
      </c>
      <c r="B739" s="6">
        <f t="shared" si="129"/>
        <v>733</v>
      </c>
      <c r="C739" s="7" t="str">
        <f t="shared" ca="1" si="121"/>
        <v>CUSTID 155</v>
      </c>
      <c r="D739" s="7" t="str">
        <f ca="1">CONCATENATE(D$6," ",SUMIF('CUST AND PROD REFS'!$C$7:$C$206,'DATA GENERATOR'!$C739,'CUST AND PROD REFS'!D$7:D$206))</f>
        <v>CUSTTYPE 4</v>
      </c>
      <c r="E739" s="7" t="str">
        <f ca="1">CONCATENATE(E$6," ",SUMIF('CUST AND PROD REFS'!$C$7:$C$206,'DATA GENERATOR'!$C739,'CUST AND PROD REFS'!E$7:E$206))</f>
        <v>CUSTIND 2</v>
      </c>
      <c r="F739" s="7" t="str">
        <f ca="1">CONCATENATE(F$6," ",SUMIF('CUST AND PROD REFS'!$C$7:$C$206,'DATA GENERATOR'!$C739,'CUST AND PROD REFS'!F$7:F$206))</f>
        <v>REGION 7</v>
      </c>
      <c r="G739" s="6" t="str">
        <f t="shared" ca="1" si="122"/>
        <v>SALESMAN 2</v>
      </c>
      <c r="H739" s="6" t="str">
        <f t="shared" ca="1" si="123"/>
        <v>PRODID 2</v>
      </c>
      <c r="I739" s="6" t="str">
        <f ca="1">CONCATENATE(I$6," ",SUMIF('CUST AND PROD REFS'!$H$7:$H$26,'DATA GENERATOR'!$H739,'CUST AND PROD REFS'!I$7:I$26))</f>
        <v>PRODTYPE 4</v>
      </c>
      <c r="J739" s="6" t="str">
        <f ca="1">CONCATENATE(J$6," ",SUMIF('CUST AND PROD REFS'!$H$7:$H$26,'DATA GENERATOR'!$H739,'CUST AND PROD REFS'!J$7:J$26))</f>
        <v>PRODMKT 6</v>
      </c>
      <c r="K739" s="6">
        <f ca="1">SUMIF('CUST AND PROD REFS'!$H$7:$H$26,'DATA GENERATOR'!$H739,'CUST AND PROD REFS'!K$7:K$26)</f>
        <v>5283</v>
      </c>
      <c r="L739" s="6">
        <f ca="1">SUMIF('CUST AND PROD REFS'!$H$7:$H$26,'DATA GENERATOR'!$H739,'CUST AND PROD REFS'!L$7:L$26)</f>
        <v>3169.8</v>
      </c>
      <c r="M739" s="7">
        <f t="shared" ca="1" si="124"/>
        <v>5</v>
      </c>
      <c r="N739" s="23">
        <f t="shared" ca="1" si="125"/>
        <v>5124.51</v>
      </c>
      <c r="O739" s="8">
        <f t="shared" ca="1" si="126"/>
        <v>25622.550000000003</v>
      </c>
      <c r="P739" s="40" t="str">
        <f t="shared" ca="1" si="127"/>
        <v>SHIP REGION 6</v>
      </c>
    </row>
    <row r="740" spans="1:16" x14ac:dyDescent="0.35">
      <c r="A740" s="9">
        <f t="shared" si="129"/>
        <v>734</v>
      </c>
      <c r="B740" s="6">
        <f t="shared" si="129"/>
        <v>734</v>
      </c>
      <c r="C740" s="7" t="str">
        <f t="shared" ca="1" si="121"/>
        <v>CUSTID 172</v>
      </c>
      <c r="D740" s="7" t="str">
        <f ca="1">CONCATENATE(D$6," ",SUMIF('CUST AND PROD REFS'!$C$7:$C$206,'DATA GENERATOR'!$C740,'CUST AND PROD REFS'!D$7:D$206))</f>
        <v>CUSTTYPE 4</v>
      </c>
      <c r="E740" s="7" t="str">
        <f ca="1">CONCATENATE(E$6," ",SUMIF('CUST AND PROD REFS'!$C$7:$C$206,'DATA GENERATOR'!$C740,'CUST AND PROD REFS'!E$7:E$206))</f>
        <v>CUSTIND 2</v>
      </c>
      <c r="F740" s="7" t="str">
        <f ca="1">CONCATENATE(F$6," ",SUMIF('CUST AND PROD REFS'!$C$7:$C$206,'DATA GENERATOR'!$C740,'CUST AND PROD REFS'!F$7:F$206))</f>
        <v>REGION 6</v>
      </c>
      <c r="G740" s="6" t="str">
        <f t="shared" ca="1" si="122"/>
        <v>SALESMAN 3</v>
      </c>
      <c r="H740" s="6" t="str">
        <f t="shared" ca="1" si="123"/>
        <v>PRODID 14</v>
      </c>
      <c r="I740" s="6" t="str">
        <f ca="1">CONCATENATE(I$6," ",SUMIF('CUST AND PROD REFS'!$H$7:$H$26,'DATA GENERATOR'!$H740,'CUST AND PROD REFS'!I$7:I$26))</f>
        <v>PRODTYPE 2</v>
      </c>
      <c r="J740" s="6" t="str">
        <f ca="1">CONCATENATE(J$6," ",SUMIF('CUST AND PROD REFS'!$H$7:$H$26,'DATA GENERATOR'!$H740,'CUST AND PROD REFS'!J$7:J$26))</f>
        <v>PRODMKT 7</v>
      </c>
      <c r="K740" s="6">
        <f ca="1">SUMIF('CUST AND PROD REFS'!$H$7:$H$26,'DATA GENERATOR'!$H740,'CUST AND PROD REFS'!K$7:K$26)</f>
        <v>20943</v>
      </c>
      <c r="L740" s="6">
        <f ca="1">SUMIF('CUST AND PROD REFS'!$H$7:$H$26,'DATA GENERATOR'!$H740,'CUST AND PROD REFS'!L$7:L$26)</f>
        <v>12984.66</v>
      </c>
      <c r="M740" s="7">
        <f t="shared" ca="1" si="124"/>
        <v>6</v>
      </c>
      <c r="N740" s="23">
        <f t="shared" ca="1" si="125"/>
        <v>19267.560000000001</v>
      </c>
      <c r="O740" s="8">
        <f t="shared" ca="1" si="126"/>
        <v>115605.36000000002</v>
      </c>
      <c r="P740" s="40" t="str">
        <f t="shared" ca="1" si="127"/>
        <v>SHIP REGION 1</v>
      </c>
    </row>
    <row r="741" spans="1:16" x14ac:dyDescent="0.35">
      <c r="A741" s="9">
        <f t="shared" si="129"/>
        <v>735</v>
      </c>
      <c r="B741" s="6">
        <f t="shared" si="129"/>
        <v>735</v>
      </c>
      <c r="C741" s="7" t="str">
        <f t="shared" ca="1" si="121"/>
        <v>CUSTID 72</v>
      </c>
      <c r="D741" s="7" t="str">
        <f ca="1">CONCATENATE(D$6," ",SUMIF('CUST AND PROD REFS'!$C$7:$C$206,'DATA GENERATOR'!$C741,'CUST AND PROD REFS'!D$7:D$206))</f>
        <v>CUSTTYPE 2</v>
      </c>
      <c r="E741" s="7" t="str">
        <f ca="1">CONCATENATE(E$6," ",SUMIF('CUST AND PROD REFS'!$C$7:$C$206,'DATA GENERATOR'!$C741,'CUST AND PROD REFS'!E$7:E$206))</f>
        <v>CUSTIND 4</v>
      </c>
      <c r="F741" s="7" t="str">
        <f ca="1">CONCATENATE(F$6," ",SUMIF('CUST AND PROD REFS'!$C$7:$C$206,'DATA GENERATOR'!$C741,'CUST AND PROD REFS'!F$7:F$206))</f>
        <v>REGION 2</v>
      </c>
      <c r="G741" s="6" t="str">
        <f t="shared" ca="1" si="122"/>
        <v>SALESMAN 4</v>
      </c>
      <c r="H741" s="6" t="str">
        <f t="shared" ca="1" si="123"/>
        <v>PRODID 8</v>
      </c>
      <c r="I741" s="6" t="str">
        <f ca="1">CONCATENATE(I$6," ",SUMIF('CUST AND PROD REFS'!$H$7:$H$26,'DATA GENERATOR'!$H741,'CUST AND PROD REFS'!I$7:I$26))</f>
        <v>PRODTYPE 1</v>
      </c>
      <c r="J741" s="6" t="str">
        <f ca="1">CONCATENATE(J$6," ",SUMIF('CUST AND PROD REFS'!$H$7:$H$26,'DATA GENERATOR'!$H741,'CUST AND PROD REFS'!J$7:J$26))</f>
        <v>PRODMKT 7</v>
      </c>
      <c r="K741" s="6">
        <f ca="1">SUMIF('CUST AND PROD REFS'!$H$7:$H$26,'DATA GENERATOR'!$H741,'CUST AND PROD REFS'!K$7:K$26)</f>
        <v>9424</v>
      </c>
      <c r="L741" s="6">
        <f ca="1">SUMIF('CUST AND PROD REFS'!$H$7:$H$26,'DATA GENERATOR'!$H741,'CUST AND PROD REFS'!L$7:L$26)</f>
        <v>6031.36</v>
      </c>
      <c r="M741" s="7">
        <f t="shared" ca="1" si="124"/>
        <v>1</v>
      </c>
      <c r="N741" s="23">
        <f t="shared" ca="1" si="125"/>
        <v>9141.2800000000007</v>
      </c>
      <c r="O741" s="8">
        <f t="shared" ca="1" si="126"/>
        <v>9141.2800000000007</v>
      </c>
      <c r="P741" s="40" t="str">
        <f t="shared" ca="1" si="127"/>
        <v>SHIP REGION 1</v>
      </c>
    </row>
    <row r="742" spans="1:16" x14ac:dyDescent="0.35">
      <c r="A742" s="9">
        <f t="shared" si="129"/>
        <v>736</v>
      </c>
      <c r="B742" s="6">
        <f t="shared" si="129"/>
        <v>736</v>
      </c>
      <c r="C742" s="7" t="str">
        <f t="shared" ca="1" si="121"/>
        <v>CUSTID 183</v>
      </c>
      <c r="D742" s="7" t="str">
        <f ca="1">CONCATENATE(D$6," ",SUMIF('CUST AND PROD REFS'!$C$7:$C$206,'DATA GENERATOR'!$C742,'CUST AND PROD REFS'!D$7:D$206))</f>
        <v>CUSTTYPE 2</v>
      </c>
      <c r="E742" s="7" t="str">
        <f ca="1">CONCATENATE(E$6," ",SUMIF('CUST AND PROD REFS'!$C$7:$C$206,'DATA GENERATOR'!$C742,'CUST AND PROD REFS'!E$7:E$206))</f>
        <v>CUSTIND 1</v>
      </c>
      <c r="F742" s="7" t="str">
        <f ca="1">CONCATENATE(F$6," ",SUMIF('CUST AND PROD REFS'!$C$7:$C$206,'DATA GENERATOR'!$C742,'CUST AND PROD REFS'!F$7:F$206))</f>
        <v>REGION 6</v>
      </c>
      <c r="G742" s="6" t="str">
        <f t="shared" ca="1" si="122"/>
        <v>SALESMAN 2</v>
      </c>
      <c r="H742" s="6" t="str">
        <f t="shared" ca="1" si="123"/>
        <v>PRODID 18</v>
      </c>
      <c r="I742" s="6" t="str">
        <f ca="1">CONCATENATE(I$6," ",SUMIF('CUST AND PROD REFS'!$H$7:$H$26,'DATA GENERATOR'!$H742,'CUST AND PROD REFS'!I$7:I$26))</f>
        <v>PRODTYPE 1</v>
      </c>
      <c r="J742" s="6" t="str">
        <f ca="1">CONCATENATE(J$6," ",SUMIF('CUST AND PROD REFS'!$H$7:$H$26,'DATA GENERATOR'!$H742,'CUST AND PROD REFS'!J$7:J$26))</f>
        <v>PRODMKT 2</v>
      </c>
      <c r="K742" s="6">
        <f ca="1">SUMIF('CUST AND PROD REFS'!$H$7:$H$26,'DATA GENERATOR'!$H742,'CUST AND PROD REFS'!K$7:K$26)</f>
        <v>5325</v>
      </c>
      <c r="L742" s="6">
        <f ca="1">SUMIF('CUST AND PROD REFS'!$H$7:$H$26,'DATA GENERATOR'!$H742,'CUST AND PROD REFS'!L$7:L$26)</f>
        <v>3408</v>
      </c>
      <c r="M742" s="7">
        <f t="shared" ca="1" si="124"/>
        <v>2</v>
      </c>
      <c r="N742" s="23">
        <f t="shared" ca="1" si="125"/>
        <v>5165.25</v>
      </c>
      <c r="O742" s="8">
        <f t="shared" ca="1" si="126"/>
        <v>10330.5</v>
      </c>
      <c r="P742" s="40" t="str">
        <f t="shared" ca="1" si="127"/>
        <v>SHIP REGION 8</v>
      </c>
    </row>
    <row r="743" spans="1:16" x14ac:dyDescent="0.35">
      <c r="A743" s="9">
        <f t="shared" si="129"/>
        <v>737</v>
      </c>
      <c r="B743" s="6">
        <f t="shared" si="129"/>
        <v>737</v>
      </c>
      <c r="C743" s="7" t="str">
        <f t="shared" ca="1" si="121"/>
        <v>CUSTID 92</v>
      </c>
      <c r="D743" s="7" t="str">
        <f ca="1">CONCATENATE(D$6," ",SUMIF('CUST AND PROD REFS'!$C$7:$C$206,'DATA GENERATOR'!$C743,'CUST AND PROD REFS'!D$7:D$206))</f>
        <v>CUSTTYPE 4</v>
      </c>
      <c r="E743" s="7" t="str">
        <f ca="1">CONCATENATE(E$6," ",SUMIF('CUST AND PROD REFS'!$C$7:$C$206,'DATA GENERATOR'!$C743,'CUST AND PROD REFS'!E$7:E$206))</f>
        <v>CUSTIND 2</v>
      </c>
      <c r="F743" s="7" t="str">
        <f ca="1">CONCATENATE(F$6," ",SUMIF('CUST AND PROD REFS'!$C$7:$C$206,'DATA GENERATOR'!$C743,'CUST AND PROD REFS'!F$7:F$206))</f>
        <v>REGION 1</v>
      </c>
      <c r="G743" s="6" t="str">
        <f t="shared" ca="1" si="122"/>
        <v>SALESMAN 2</v>
      </c>
      <c r="H743" s="6" t="str">
        <f t="shared" ca="1" si="123"/>
        <v>PRODID 9</v>
      </c>
      <c r="I743" s="6" t="str">
        <f ca="1">CONCATENATE(I$6," ",SUMIF('CUST AND PROD REFS'!$H$7:$H$26,'DATA GENERATOR'!$H743,'CUST AND PROD REFS'!I$7:I$26))</f>
        <v>PRODTYPE 2</v>
      </c>
      <c r="J743" s="6" t="str">
        <f ca="1">CONCATENATE(J$6," ",SUMIF('CUST AND PROD REFS'!$H$7:$H$26,'DATA GENERATOR'!$H743,'CUST AND PROD REFS'!J$7:J$26))</f>
        <v>PRODMKT 2</v>
      </c>
      <c r="K743" s="6">
        <f ca="1">SUMIF('CUST AND PROD REFS'!$H$7:$H$26,'DATA GENERATOR'!$H743,'CUST AND PROD REFS'!K$7:K$26)</f>
        <v>15689</v>
      </c>
      <c r="L743" s="6">
        <f ca="1">SUMIF('CUST AND PROD REFS'!$H$7:$H$26,'DATA GENERATOR'!$H743,'CUST AND PROD REFS'!L$7:L$26)</f>
        <v>10668.52</v>
      </c>
      <c r="M743" s="7">
        <f t="shared" ca="1" si="124"/>
        <v>7</v>
      </c>
      <c r="N743" s="23">
        <f t="shared" ca="1" si="125"/>
        <v>13649.43</v>
      </c>
      <c r="O743" s="8">
        <f t="shared" ca="1" si="126"/>
        <v>95546.010000000009</v>
      </c>
      <c r="P743" s="40" t="str">
        <f t="shared" ca="1" si="127"/>
        <v>SHIP REGION 8</v>
      </c>
    </row>
    <row r="744" spans="1:16" x14ac:dyDescent="0.35">
      <c r="A744" s="9">
        <f t="shared" si="129"/>
        <v>738</v>
      </c>
      <c r="B744" s="6">
        <f t="shared" si="129"/>
        <v>738</v>
      </c>
      <c r="C744" s="7" t="str">
        <f t="shared" ca="1" si="121"/>
        <v>CUSTID 9</v>
      </c>
      <c r="D744" s="7" t="str">
        <f ca="1">CONCATENATE(D$6," ",SUMIF('CUST AND PROD REFS'!$C$7:$C$206,'DATA GENERATOR'!$C744,'CUST AND PROD REFS'!D$7:D$206))</f>
        <v>CUSTTYPE 1</v>
      </c>
      <c r="E744" s="7" t="str">
        <f ca="1">CONCATENATE(E$6," ",SUMIF('CUST AND PROD REFS'!$C$7:$C$206,'DATA GENERATOR'!$C744,'CUST AND PROD REFS'!E$7:E$206))</f>
        <v>CUSTIND 3</v>
      </c>
      <c r="F744" s="7" t="str">
        <f ca="1">CONCATENATE(F$6," ",SUMIF('CUST AND PROD REFS'!$C$7:$C$206,'DATA GENERATOR'!$C744,'CUST AND PROD REFS'!F$7:F$206))</f>
        <v>REGION 1</v>
      </c>
      <c r="G744" s="6" t="str">
        <f t="shared" ca="1" si="122"/>
        <v>SALESMAN 2</v>
      </c>
      <c r="H744" s="6" t="str">
        <f t="shared" ca="1" si="123"/>
        <v>PRODID 20</v>
      </c>
      <c r="I744" s="6" t="str">
        <f ca="1">CONCATENATE(I$6," ",SUMIF('CUST AND PROD REFS'!$H$7:$H$26,'DATA GENERATOR'!$H744,'CUST AND PROD REFS'!I$7:I$26))</f>
        <v>PRODTYPE 4</v>
      </c>
      <c r="J744" s="6" t="str">
        <f ca="1">CONCATENATE(J$6," ",SUMIF('CUST AND PROD REFS'!$H$7:$H$26,'DATA GENERATOR'!$H744,'CUST AND PROD REFS'!J$7:J$26))</f>
        <v>PRODMKT 1</v>
      </c>
      <c r="K744" s="6">
        <f ca="1">SUMIF('CUST AND PROD REFS'!$H$7:$H$26,'DATA GENERATOR'!$H744,'CUST AND PROD REFS'!K$7:K$26)</f>
        <v>2665</v>
      </c>
      <c r="L744" s="6">
        <f ca="1">SUMIF('CUST AND PROD REFS'!$H$7:$H$26,'DATA GENERATOR'!$H744,'CUST AND PROD REFS'!L$7:L$26)</f>
        <v>1732.25</v>
      </c>
      <c r="M744" s="7">
        <f t="shared" ca="1" si="124"/>
        <v>5</v>
      </c>
      <c r="N744" s="23">
        <f t="shared" ca="1" si="125"/>
        <v>2638.35</v>
      </c>
      <c r="O744" s="8">
        <f t="shared" ca="1" si="126"/>
        <v>13191.75</v>
      </c>
      <c r="P744" s="40" t="str">
        <f t="shared" ca="1" si="127"/>
        <v>SHIP REGION 8</v>
      </c>
    </row>
    <row r="745" spans="1:16" x14ac:dyDescent="0.35">
      <c r="A745" s="9">
        <f t="shared" ref="A745:B760" si="130">A744+1</f>
        <v>739</v>
      </c>
      <c r="B745" s="6">
        <f t="shared" si="130"/>
        <v>739</v>
      </c>
      <c r="C745" s="7" t="str">
        <f t="shared" ca="1" si="121"/>
        <v>CUSTID 80</v>
      </c>
      <c r="D745" s="7" t="str">
        <f ca="1">CONCATENATE(D$6," ",SUMIF('CUST AND PROD REFS'!$C$7:$C$206,'DATA GENERATOR'!$C745,'CUST AND PROD REFS'!D$7:D$206))</f>
        <v>CUSTTYPE 4</v>
      </c>
      <c r="E745" s="7" t="str">
        <f ca="1">CONCATENATE(E$6," ",SUMIF('CUST AND PROD REFS'!$C$7:$C$206,'DATA GENERATOR'!$C745,'CUST AND PROD REFS'!E$7:E$206))</f>
        <v>CUSTIND 3</v>
      </c>
      <c r="F745" s="7" t="str">
        <f ca="1">CONCATENATE(F$6," ",SUMIF('CUST AND PROD REFS'!$C$7:$C$206,'DATA GENERATOR'!$C745,'CUST AND PROD REFS'!F$7:F$206))</f>
        <v>REGION 4</v>
      </c>
      <c r="G745" s="6" t="str">
        <f t="shared" ca="1" si="122"/>
        <v>SALESMAN 1</v>
      </c>
      <c r="H745" s="6" t="str">
        <f t="shared" ca="1" si="123"/>
        <v>PRODID 12</v>
      </c>
      <c r="I745" s="6" t="str">
        <f ca="1">CONCATENATE(I$6," ",SUMIF('CUST AND PROD REFS'!$H$7:$H$26,'DATA GENERATOR'!$H745,'CUST AND PROD REFS'!I$7:I$26))</f>
        <v>PRODTYPE 3</v>
      </c>
      <c r="J745" s="6" t="str">
        <f ca="1">CONCATENATE(J$6," ",SUMIF('CUST AND PROD REFS'!$H$7:$H$26,'DATA GENERATOR'!$H745,'CUST AND PROD REFS'!J$7:J$26))</f>
        <v>PRODMKT 2</v>
      </c>
      <c r="K745" s="6">
        <f ca="1">SUMIF('CUST AND PROD REFS'!$H$7:$H$26,'DATA GENERATOR'!$H745,'CUST AND PROD REFS'!K$7:K$26)</f>
        <v>17347</v>
      </c>
      <c r="L745" s="6">
        <f ca="1">SUMIF('CUST AND PROD REFS'!$H$7:$H$26,'DATA GENERATOR'!$H745,'CUST AND PROD REFS'!L$7:L$26)</f>
        <v>10928.61</v>
      </c>
      <c r="M745" s="7">
        <f t="shared" ca="1" si="124"/>
        <v>7</v>
      </c>
      <c r="N745" s="23">
        <f t="shared" ca="1" si="125"/>
        <v>16826.59</v>
      </c>
      <c r="O745" s="8">
        <f t="shared" ca="1" si="126"/>
        <v>117786.13</v>
      </c>
      <c r="P745" s="40" t="str">
        <f t="shared" ca="1" si="127"/>
        <v>SHIP REGION 4</v>
      </c>
    </row>
    <row r="746" spans="1:16" x14ac:dyDescent="0.35">
      <c r="A746" s="9">
        <f t="shared" si="130"/>
        <v>740</v>
      </c>
      <c r="B746" s="6">
        <f t="shared" si="130"/>
        <v>740</v>
      </c>
      <c r="C746" s="7" t="str">
        <f t="shared" ca="1" si="121"/>
        <v>CUSTID 59</v>
      </c>
      <c r="D746" s="7" t="str">
        <f ca="1">CONCATENATE(D$6," ",SUMIF('CUST AND PROD REFS'!$C$7:$C$206,'DATA GENERATOR'!$C746,'CUST AND PROD REFS'!D$7:D$206))</f>
        <v>CUSTTYPE 3</v>
      </c>
      <c r="E746" s="7" t="str">
        <f ca="1">CONCATENATE(E$6," ",SUMIF('CUST AND PROD REFS'!$C$7:$C$206,'DATA GENERATOR'!$C746,'CUST AND PROD REFS'!E$7:E$206))</f>
        <v>CUSTIND 4</v>
      </c>
      <c r="F746" s="7" t="str">
        <f ca="1">CONCATENATE(F$6," ",SUMIF('CUST AND PROD REFS'!$C$7:$C$206,'DATA GENERATOR'!$C746,'CUST AND PROD REFS'!F$7:F$206))</f>
        <v>REGION 4</v>
      </c>
      <c r="G746" s="6" t="str">
        <f t="shared" ca="1" si="122"/>
        <v>SALESMAN 3</v>
      </c>
      <c r="H746" s="6" t="str">
        <f t="shared" ca="1" si="123"/>
        <v>PRODID 19</v>
      </c>
      <c r="I746" s="6" t="str">
        <f ca="1">CONCATENATE(I$6," ",SUMIF('CUST AND PROD REFS'!$H$7:$H$26,'DATA GENERATOR'!$H746,'CUST AND PROD REFS'!I$7:I$26))</f>
        <v>PRODTYPE 2</v>
      </c>
      <c r="J746" s="6" t="str">
        <f ca="1">CONCATENATE(J$6," ",SUMIF('CUST AND PROD REFS'!$H$7:$H$26,'DATA GENERATOR'!$H746,'CUST AND PROD REFS'!J$7:J$26))</f>
        <v>PRODMKT 4</v>
      </c>
      <c r="K746" s="6">
        <f ca="1">SUMIF('CUST AND PROD REFS'!$H$7:$H$26,'DATA GENERATOR'!$H746,'CUST AND PROD REFS'!K$7:K$26)</f>
        <v>4862</v>
      </c>
      <c r="L746" s="6">
        <f ca="1">SUMIF('CUST AND PROD REFS'!$H$7:$H$26,'DATA GENERATOR'!$H746,'CUST AND PROD REFS'!L$7:L$26)</f>
        <v>3306.16</v>
      </c>
      <c r="M746" s="7">
        <f t="shared" ca="1" si="124"/>
        <v>2</v>
      </c>
      <c r="N746" s="23">
        <f t="shared" ca="1" si="125"/>
        <v>4375.8</v>
      </c>
      <c r="O746" s="8">
        <f t="shared" ca="1" si="126"/>
        <v>8751.6</v>
      </c>
      <c r="P746" s="40" t="str">
        <f t="shared" ca="1" si="127"/>
        <v>SHIP REGION 5</v>
      </c>
    </row>
    <row r="747" spans="1:16" x14ac:dyDescent="0.35">
      <c r="A747" s="9">
        <f t="shared" si="130"/>
        <v>741</v>
      </c>
      <c r="B747" s="6">
        <f t="shared" si="130"/>
        <v>741</v>
      </c>
      <c r="C747" s="7" t="str">
        <f t="shared" ca="1" si="121"/>
        <v>CUSTID 64</v>
      </c>
      <c r="D747" s="7" t="str">
        <f ca="1">CONCATENATE(D$6," ",SUMIF('CUST AND PROD REFS'!$C$7:$C$206,'DATA GENERATOR'!$C747,'CUST AND PROD REFS'!D$7:D$206))</f>
        <v>CUSTTYPE 1</v>
      </c>
      <c r="E747" s="7" t="str">
        <f ca="1">CONCATENATE(E$6," ",SUMIF('CUST AND PROD REFS'!$C$7:$C$206,'DATA GENERATOR'!$C747,'CUST AND PROD REFS'!E$7:E$206))</f>
        <v>CUSTIND 3</v>
      </c>
      <c r="F747" s="7" t="str">
        <f ca="1">CONCATENATE(F$6," ",SUMIF('CUST AND PROD REFS'!$C$7:$C$206,'DATA GENERATOR'!$C747,'CUST AND PROD REFS'!F$7:F$206))</f>
        <v>REGION 4</v>
      </c>
      <c r="G747" s="6" t="str">
        <f t="shared" ca="1" si="122"/>
        <v>SALESMAN 1</v>
      </c>
      <c r="H747" s="6" t="str">
        <f t="shared" ca="1" si="123"/>
        <v>PRODID 20</v>
      </c>
      <c r="I747" s="6" t="str">
        <f ca="1">CONCATENATE(I$6," ",SUMIF('CUST AND PROD REFS'!$H$7:$H$26,'DATA GENERATOR'!$H747,'CUST AND PROD REFS'!I$7:I$26))</f>
        <v>PRODTYPE 4</v>
      </c>
      <c r="J747" s="6" t="str">
        <f ca="1">CONCATENATE(J$6," ",SUMIF('CUST AND PROD REFS'!$H$7:$H$26,'DATA GENERATOR'!$H747,'CUST AND PROD REFS'!J$7:J$26))</f>
        <v>PRODMKT 1</v>
      </c>
      <c r="K747" s="6">
        <f ca="1">SUMIF('CUST AND PROD REFS'!$H$7:$H$26,'DATA GENERATOR'!$H747,'CUST AND PROD REFS'!K$7:K$26)</f>
        <v>2665</v>
      </c>
      <c r="L747" s="6">
        <f ca="1">SUMIF('CUST AND PROD REFS'!$H$7:$H$26,'DATA GENERATOR'!$H747,'CUST AND PROD REFS'!L$7:L$26)</f>
        <v>1732.25</v>
      </c>
      <c r="M747" s="7">
        <f t="shared" ca="1" si="124"/>
        <v>4</v>
      </c>
      <c r="N747" s="23">
        <f t="shared" ca="1" si="125"/>
        <v>2398.5</v>
      </c>
      <c r="O747" s="8">
        <f t="shared" ca="1" si="126"/>
        <v>9594</v>
      </c>
      <c r="P747" s="40" t="str">
        <f t="shared" ca="1" si="127"/>
        <v>SHIP REGION 1</v>
      </c>
    </row>
    <row r="748" spans="1:16" x14ac:dyDescent="0.35">
      <c r="A748" s="9">
        <f t="shared" si="130"/>
        <v>742</v>
      </c>
      <c r="B748" s="6">
        <f t="shared" si="130"/>
        <v>742</v>
      </c>
      <c r="C748" s="7" t="str">
        <f t="shared" ca="1" si="121"/>
        <v>CUSTID 108</v>
      </c>
      <c r="D748" s="7" t="str">
        <f ca="1">CONCATENATE(D$6," ",SUMIF('CUST AND PROD REFS'!$C$7:$C$206,'DATA GENERATOR'!$C748,'CUST AND PROD REFS'!D$7:D$206))</f>
        <v>CUSTTYPE 5</v>
      </c>
      <c r="E748" s="7" t="str">
        <f ca="1">CONCATENATE(E$6," ",SUMIF('CUST AND PROD REFS'!$C$7:$C$206,'DATA GENERATOR'!$C748,'CUST AND PROD REFS'!E$7:E$206))</f>
        <v>CUSTIND 1</v>
      </c>
      <c r="F748" s="7" t="str">
        <f ca="1">CONCATENATE(F$6," ",SUMIF('CUST AND PROD REFS'!$C$7:$C$206,'DATA GENERATOR'!$C748,'CUST AND PROD REFS'!F$7:F$206))</f>
        <v>REGION 8</v>
      </c>
      <c r="G748" s="6" t="str">
        <f t="shared" ca="1" si="122"/>
        <v>SALESMAN 1</v>
      </c>
      <c r="H748" s="6" t="str">
        <f t="shared" ca="1" si="123"/>
        <v>PRODID 4</v>
      </c>
      <c r="I748" s="6" t="str">
        <f ca="1">CONCATENATE(I$6," ",SUMIF('CUST AND PROD REFS'!$H$7:$H$26,'DATA GENERATOR'!$H748,'CUST AND PROD REFS'!I$7:I$26))</f>
        <v>PRODTYPE 2</v>
      </c>
      <c r="J748" s="6" t="str">
        <f ca="1">CONCATENATE(J$6," ",SUMIF('CUST AND PROD REFS'!$H$7:$H$26,'DATA GENERATOR'!$H748,'CUST AND PROD REFS'!J$7:J$26))</f>
        <v>PRODMKT 4</v>
      </c>
      <c r="K748" s="6">
        <f ca="1">SUMIF('CUST AND PROD REFS'!$H$7:$H$26,'DATA GENERATOR'!$H748,'CUST AND PROD REFS'!K$7:K$26)</f>
        <v>6175</v>
      </c>
      <c r="L748" s="6">
        <f ca="1">SUMIF('CUST AND PROD REFS'!$H$7:$H$26,'DATA GENERATOR'!$H748,'CUST AND PROD REFS'!L$7:L$26)</f>
        <v>3828.5</v>
      </c>
      <c r="M748" s="7">
        <f t="shared" ca="1" si="124"/>
        <v>5</v>
      </c>
      <c r="N748" s="23">
        <f t="shared" ca="1" si="125"/>
        <v>5989.75</v>
      </c>
      <c r="O748" s="8">
        <f t="shared" ca="1" si="126"/>
        <v>29948.75</v>
      </c>
      <c r="P748" s="40" t="str">
        <f t="shared" ca="1" si="127"/>
        <v>SHIP REGION 5</v>
      </c>
    </row>
    <row r="749" spans="1:16" x14ac:dyDescent="0.35">
      <c r="A749" s="9">
        <f t="shared" si="130"/>
        <v>743</v>
      </c>
      <c r="B749" s="6">
        <f t="shared" si="130"/>
        <v>743</v>
      </c>
      <c r="C749" s="7" t="str">
        <f t="shared" ca="1" si="121"/>
        <v>CUSTID 74</v>
      </c>
      <c r="D749" s="7" t="str">
        <f ca="1">CONCATENATE(D$6," ",SUMIF('CUST AND PROD REFS'!$C$7:$C$206,'DATA GENERATOR'!$C749,'CUST AND PROD REFS'!D$7:D$206))</f>
        <v>CUSTTYPE 5</v>
      </c>
      <c r="E749" s="7" t="str">
        <f ca="1">CONCATENATE(E$6," ",SUMIF('CUST AND PROD REFS'!$C$7:$C$206,'DATA GENERATOR'!$C749,'CUST AND PROD REFS'!E$7:E$206))</f>
        <v>CUSTIND 1</v>
      </c>
      <c r="F749" s="7" t="str">
        <f ca="1">CONCATENATE(F$6," ",SUMIF('CUST AND PROD REFS'!$C$7:$C$206,'DATA GENERATOR'!$C749,'CUST AND PROD REFS'!F$7:F$206))</f>
        <v>REGION 5</v>
      </c>
      <c r="G749" s="6" t="str">
        <f t="shared" ca="1" si="122"/>
        <v>SALESMAN 4</v>
      </c>
      <c r="H749" s="6" t="str">
        <f t="shared" ca="1" si="123"/>
        <v>PRODID 19</v>
      </c>
      <c r="I749" s="6" t="str">
        <f ca="1">CONCATENATE(I$6," ",SUMIF('CUST AND PROD REFS'!$H$7:$H$26,'DATA GENERATOR'!$H749,'CUST AND PROD REFS'!I$7:I$26))</f>
        <v>PRODTYPE 2</v>
      </c>
      <c r="J749" s="6" t="str">
        <f ca="1">CONCATENATE(J$6," ",SUMIF('CUST AND PROD REFS'!$H$7:$H$26,'DATA GENERATOR'!$H749,'CUST AND PROD REFS'!J$7:J$26))</f>
        <v>PRODMKT 4</v>
      </c>
      <c r="K749" s="6">
        <f ca="1">SUMIF('CUST AND PROD REFS'!$H$7:$H$26,'DATA GENERATOR'!$H749,'CUST AND PROD REFS'!K$7:K$26)</f>
        <v>4862</v>
      </c>
      <c r="L749" s="6">
        <f ca="1">SUMIF('CUST AND PROD REFS'!$H$7:$H$26,'DATA GENERATOR'!$H749,'CUST AND PROD REFS'!L$7:L$26)</f>
        <v>3306.16</v>
      </c>
      <c r="M749" s="7">
        <f t="shared" ca="1" si="124"/>
        <v>8</v>
      </c>
      <c r="N749" s="23">
        <f t="shared" ca="1" si="125"/>
        <v>4764.76</v>
      </c>
      <c r="O749" s="8">
        <f t="shared" ca="1" si="126"/>
        <v>38118.080000000002</v>
      </c>
      <c r="P749" s="40" t="str">
        <f t="shared" ca="1" si="127"/>
        <v>SHIP REGION 7</v>
      </c>
    </row>
    <row r="750" spans="1:16" x14ac:dyDescent="0.35">
      <c r="A750" s="9">
        <f t="shared" si="130"/>
        <v>744</v>
      </c>
      <c r="B750" s="6">
        <f t="shared" si="130"/>
        <v>744</v>
      </c>
      <c r="C750" s="7" t="str">
        <f t="shared" ca="1" si="121"/>
        <v>CUSTID 136</v>
      </c>
      <c r="D750" s="7" t="str">
        <f ca="1">CONCATENATE(D$6," ",SUMIF('CUST AND PROD REFS'!$C$7:$C$206,'DATA GENERATOR'!$C750,'CUST AND PROD REFS'!D$7:D$206))</f>
        <v>CUSTTYPE 2</v>
      </c>
      <c r="E750" s="7" t="str">
        <f ca="1">CONCATENATE(E$6," ",SUMIF('CUST AND PROD REFS'!$C$7:$C$206,'DATA GENERATOR'!$C750,'CUST AND PROD REFS'!E$7:E$206))</f>
        <v>CUSTIND 3</v>
      </c>
      <c r="F750" s="7" t="str">
        <f ca="1">CONCATENATE(F$6," ",SUMIF('CUST AND PROD REFS'!$C$7:$C$206,'DATA GENERATOR'!$C750,'CUST AND PROD REFS'!F$7:F$206))</f>
        <v>REGION 6</v>
      </c>
      <c r="G750" s="6" t="str">
        <f t="shared" ca="1" si="122"/>
        <v>SALESMAN 1</v>
      </c>
      <c r="H750" s="6" t="str">
        <f t="shared" ca="1" si="123"/>
        <v>PRODID 20</v>
      </c>
      <c r="I750" s="6" t="str">
        <f ca="1">CONCATENATE(I$6," ",SUMIF('CUST AND PROD REFS'!$H$7:$H$26,'DATA GENERATOR'!$H750,'CUST AND PROD REFS'!I$7:I$26))</f>
        <v>PRODTYPE 4</v>
      </c>
      <c r="J750" s="6" t="str">
        <f ca="1">CONCATENATE(J$6," ",SUMIF('CUST AND PROD REFS'!$H$7:$H$26,'DATA GENERATOR'!$H750,'CUST AND PROD REFS'!J$7:J$26))</f>
        <v>PRODMKT 1</v>
      </c>
      <c r="K750" s="6">
        <f ca="1">SUMIF('CUST AND PROD REFS'!$H$7:$H$26,'DATA GENERATOR'!$H750,'CUST AND PROD REFS'!K$7:K$26)</f>
        <v>2665</v>
      </c>
      <c r="L750" s="6">
        <f ca="1">SUMIF('CUST AND PROD REFS'!$H$7:$H$26,'DATA GENERATOR'!$H750,'CUST AND PROD REFS'!L$7:L$26)</f>
        <v>1732.25</v>
      </c>
      <c r="M750" s="7">
        <f t="shared" ca="1" si="124"/>
        <v>4</v>
      </c>
      <c r="N750" s="23">
        <f t="shared" ca="1" si="125"/>
        <v>2345.1999999999998</v>
      </c>
      <c r="O750" s="8">
        <f t="shared" ca="1" si="126"/>
        <v>9380.7999999999993</v>
      </c>
      <c r="P750" s="40" t="str">
        <f t="shared" ca="1" si="127"/>
        <v>SHIP REGION 8</v>
      </c>
    </row>
    <row r="751" spans="1:16" x14ac:dyDescent="0.35">
      <c r="A751" s="9">
        <f t="shared" si="130"/>
        <v>745</v>
      </c>
      <c r="B751" s="6">
        <f t="shared" si="130"/>
        <v>745</v>
      </c>
      <c r="C751" s="7" t="str">
        <f t="shared" ca="1" si="121"/>
        <v>CUSTID 9</v>
      </c>
      <c r="D751" s="7" t="str">
        <f ca="1">CONCATENATE(D$6," ",SUMIF('CUST AND PROD REFS'!$C$7:$C$206,'DATA GENERATOR'!$C751,'CUST AND PROD REFS'!D$7:D$206))</f>
        <v>CUSTTYPE 1</v>
      </c>
      <c r="E751" s="7" t="str">
        <f ca="1">CONCATENATE(E$6," ",SUMIF('CUST AND PROD REFS'!$C$7:$C$206,'DATA GENERATOR'!$C751,'CUST AND PROD REFS'!E$7:E$206))</f>
        <v>CUSTIND 3</v>
      </c>
      <c r="F751" s="7" t="str">
        <f ca="1">CONCATENATE(F$6," ",SUMIF('CUST AND PROD REFS'!$C$7:$C$206,'DATA GENERATOR'!$C751,'CUST AND PROD REFS'!F$7:F$206))</f>
        <v>REGION 1</v>
      </c>
      <c r="G751" s="6" t="str">
        <f t="shared" ca="1" si="122"/>
        <v>SALESMAN 3</v>
      </c>
      <c r="H751" s="6" t="str">
        <f t="shared" ca="1" si="123"/>
        <v>PRODID 3</v>
      </c>
      <c r="I751" s="6" t="str">
        <f ca="1">CONCATENATE(I$6," ",SUMIF('CUST AND PROD REFS'!$H$7:$H$26,'DATA GENERATOR'!$H751,'CUST AND PROD REFS'!I$7:I$26))</f>
        <v>PRODTYPE 3</v>
      </c>
      <c r="J751" s="6" t="str">
        <f ca="1">CONCATENATE(J$6," ",SUMIF('CUST AND PROD REFS'!$H$7:$H$26,'DATA GENERATOR'!$H751,'CUST AND PROD REFS'!J$7:J$26))</f>
        <v>PRODMKT 6</v>
      </c>
      <c r="K751" s="6">
        <f ca="1">SUMIF('CUST AND PROD REFS'!$H$7:$H$26,'DATA GENERATOR'!$H751,'CUST AND PROD REFS'!K$7:K$26)</f>
        <v>18632</v>
      </c>
      <c r="L751" s="6">
        <f ca="1">SUMIF('CUST AND PROD REFS'!$H$7:$H$26,'DATA GENERATOR'!$H751,'CUST AND PROD REFS'!L$7:L$26)</f>
        <v>12110.8</v>
      </c>
      <c r="M751" s="7">
        <f t="shared" ca="1" si="124"/>
        <v>2</v>
      </c>
      <c r="N751" s="23">
        <f t="shared" ca="1" si="125"/>
        <v>18073.04</v>
      </c>
      <c r="O751" s="8">
        <f t="shared" ca="1" si="126"/>
        <v>36146.080000000002</v>
      </c>
      <c r="P751" s="40" t="str">
        <f t="shared" ca="1" si="127"/>
        <v>SHIP REGION 1</v>
      </c>
    </row>
    <row r="752" spans="1:16" x14ac:dyDescent="0.35">
      <c r="A752" s="9">
        <f t="shared" si="130"/>
        <v>746</v>
      </c>
      <c r="B752" s="6">
        <f t="shared" si="130"/>
        <v>746</v>
      </c>
      <c r="C752" s="7" t="str">
        <f t="shared" ca="1" si="121"/>
        <v>CUSTID 110</v>
      </c>
      <c r="D752" s="7" t="str">
        <f ca="1">CONCATENATE(D$6," ",SUMIF('CUST AND PROD REFS'!$C$7:$C$206,'DATA GENERATOR'!$C752,'CUST AND PROD REFS'!D$7:D$206))</f>
        <v>CUSTTYPE 1</v>
      </c>
      <c r="E752" s="7" t="str">
        <f ca="1">CONCATENATE(E$6," ",SUMIF('CUST AND PROD REFS'!$C$7:$C$206,'DATA GENERATOR'!$C752,'CUST AND PROD REFS'!E$7:E$206))</f>
        <v>CUSTIND 1</v>
      </c>
      <c r="F752" s="7" t="str">
        <f ca="1">CONCATENATE(F$6," ",SUMIF('CUST AND PROD REFS'!$C$7:$C$206,'DATA GENERATOR'!$C752,'CUST AND PROD REFS'!F$7:F$206))</f>
        <v>REGION 6</v>
      </c>
      <c r="G752" s="6" t="str">
        <f t="shared" ca="1" si="122"/>
        <v>SALESMAN 3</v>
      </c>
      <c r="H752" s="6" t="str">
        <f t="shared" ca="1" si="123"/>
        <v>PRODID 17</v>
      </c>
      <c r="I752" s="6" t="str">
        <f ca="1">CONCATENATE(I$6," ",SUMIF('CUST AND PROD REFS'!$H$7:$H$26,'DATA GENERATOR'!$H752,'CUST AND PROD REFS'!I$7:I$26))</f>
        <v>PRODTYPE 3</v>
      </c>
      <c r="J752" s="6" t="str">
        <f ca="1">CONCATENATE(J$6," ",SUMIF('CUST AND PROD REFS'!$H$7:$H$26,'DATA GENERATOR'!$H752,'CUST AND PROD REFS'!J$7:J$26))</f>
        <v>PRODMKT 7</v>
      </c>
      <c r="K752" s="6">
        <f ca="1">SUMIF('CUST AND PROD REFS'!$H$7:$H$26,'DATA GENERATOR'!$H752,'CUST AND PROD REFS'!K$7:K$26)</f>
        <v>8017</v>
      </c>
      <c r="L752" s="6">
        <f ca="1">SUMIF('CUST AND PROD REFS'!$H$7:$H$26,'DATA GENERATOR'!$H752,'CUST AND PROD REFS'!L$7:L$26)</f>
        <v>4569.6899999999996</v>
      </c>
      <c r="M752" s="7">
        <f t="shared" ca="1" si="124"/>
        <v>2</v>
      </c>
      <c r="N752" s="23">
        <f t="shared" ca="1" si="125"/>
        <v>6894.62</v>
      </c>
      <c r="O752" s="8">
        <f t="shared" ca="1" si="126"/>
        <v>13789.24</v>
      </c>
      <c r="P752" s="40" t="str">
        <f t="shared" ca="1" si="127"/>
        <v>SHIP REGION 8</v>
      </c>
    </row>
    <row r="753" spans="1:16" x14ac:dyDescent="0.35">
      <c r="A753" s="9">
        <f t="shared" si="130"/>
        <v>747</v>
      </c>
      <c r="B753" s="6">
        <f t="shared" si="130"/>
        <v>747</v>
      </c>
      <c r="C753" s="7" t="str">
        <f t="shared" ca="1" si="121"/>
        <v>CUSTID 190</v>
      </c>
      <c r="D753" s="7" t="str">
        <f ca="1">CONCATENATE(D$6," ",SUMIF('CUST AND PROD REFS'!$C$7:$C$206,'DATA GENERATOR'!$C753,'CUST AND PROD REFS'!D$7:D$206))</f>
        <v>CUSTTYPE 4</v>
      </c>
      <c r="E753" s="7" t="str">
        <f ca="1">CONCATENATE(E$6," ",SUMIF('CUST AND PROD REFS'!$C$7:$C$206,'DATA GENERATOR'!$C753,'CUST AND PROD REFS'!E$7:E$206))</f>
        <v>CUSTIND 3</v>
      </c>
      <c r="F753" s="7" t="str">
        <f ca="1">CONCATENATE(F$6," ",SUMIF('CUST AND PROD REFS'!$C$7:$C$206,'DATA GENERATOR'!$C753,'CUST AND PROD REFS'!F$7:F$206))</f>
        <v>REGION 5</v>
      </c>
      <c r="G753" s="6" t="str">
        <f t="shared" ca="1" si="122"/>
        <v>SALESMAN 2</v>
      </c>
      <c r="H753" s="6" t="str">
        <f t="shared" ca="1" si="123"/>
        <v>PRODID 14</v>
      </c>
      <c r="I753" s="6" t="str">
        <f ca="1">CONCATENATE(I$6," ",SUMIF('CUST AND PROD REFS'!$H$7:$H$26,'DATA GENERATOR'!$H753,'CUST AND PROD REFS'!I$7:I$26))</f>
        <v>PRODTYPE 2</v>
      </c>
      <c r="J753" s="6" t="str">
        <f ca="1">CONCATENATE(J$6," ",SUMIF('CUST AND PROD REFS'!$H$7:$H$26,'DATA GENERATOR'!$H753,'CUST AND PROD REFS'!J$7:J$26))</f>
        <v>PRODMKT 7</v>
      </c>
      <c r="K753" s="6">
        <f ca="1">SUMIF('CUST AND PROD REFS'!$H$7:$H$26,'DATA GENERATOR'!$H753,'CUST AND PROD REFS'!K$7:K$26)</f>
        <v>20943</v>
      </c>
      <c r="L753" s="6">
        <f ca="1">SUMIF('CUST AND PROD REFS'!$H$7:$H$26,'DATA GENERATOR'!$H753,'CUST AND PROD REFS'!L$7:L$26)</f>
        <v>12984.66</v>
      </c>
      <c r="M753" s="7">
        <f t="shared" ca="1" si="124"/>
        <v>1</v>
      </c>
      <c r="N753" s="23">
        <f t="shared" ca="1" si="125"/>
        <v>19058.13</v>
      </c>
      <c r="O753" s="8">
        <f t="shared" ca="1" si="126"/>
        <v>19058.13</v>
      </c>
      <c r="P753" s="40" t="str">
        <f t="shared" ca="1" si="127"/>
        <v>SHIP REGION 4</v>
      </c>
    </row>
    <row r="754" spans="1:16" x14ac:dyDescent="0.35">
      <c r="A754" s="9">
        <f t="shared" si="130"/>
        <v>748</v>
      </c>
      <c r="B754" s="6">
        <f t="shared" si="130"/>
        <v>748</v>
      </c>
      <c r="C754" s="7" t="str">
        <f t="shared" ca="1" si="121"/>
        <v>CUSTID 77</v>
      </c>
      <c r="D754" s="7" t="str">
        <f ca="1">CONCATENATE(D$6," ",SUMIF('CUST AND PROD REFS'!$C$7:$C$206,'DATA GENERATOR'!$C754,'CUST AND PROD REFS'!D$7:D$206))</f>
        <v>CUSTTYPE 1</v>
      </c>
      <c r="E754" s="7" t="str">
        <f ca="1">CONCATENATE(E$6," ",SUMIF('CUST AND PROD REFS'!$C$7:$C$206,'DATA GENERATOR'!$C754,'CUST AND PROD REFS'!E$7:E$206))</f>
        <v>CUSTIND 5</v>
      </c>
      <c r="F754" s="7" t="str">
        <f ca="1">CONCATENATE(F$6," ",SUMIF('CUST AND PROD REFS'!$C$7:$C$206,'DATA GENERATOR'!$C754,'CUST AND PROD REFS'!F$7:F$206))</f>
        <v>REGION 3</v>
      </c>
      <c r="G754" s="6" t="str">
        <f t="shared" ca="1" si="122"/>
        <v>SALESMAN 3</v>
      </c>
      <c r="H754" s="6" t="str">
        <f t="shared" ca="1" si="123"/>
        <v>PRODID 13</v>
      </c>
      <c r="I754" s="6" t="str">
        <f ca="1">CONCATENATE(I$6," ",SUMIF('CUST AND PROD REFS'!$H$7:$H$26,'DATA GENERATOR'!$H754,'CUST AND PROD REFS'!I$7:I$26))</f>
        <v>PRODTYPE 4</v>
      </c>
      <c r="J754" s="6" t="str">
        <f ca="1">CONCATENATE(J$6," ",SUMIF('CUST AND PROD REFS'!$H$7:$H$26,'DATA GENERATOR'!$H754,'CUST AND PROD REFS'!J$7:J$26))</f>
        <v>PRODMKT 4</v>
      </c>
      <c r="K754" s="6">
        <f ca="1">SUMIF('CUST AND PROD REFS'!$H$7:$H$26,'DATA GENERATOR'!$H754,'CUST AND PROD REFS'!K$7:K$26)</f>
        <v>12711</v>
      </c>
      <c r="L754" s="6">
        <f ca="1">SUMIF('CUST AND PROD REFS'!$H$7:$H$26,'DATA GENERATOR'!$H754,'CUST AND PROD REFS'!L$7:L$26)</f>
        <v>7245.27</v>
      </c>
      <c r="M754" s="7">
        <f t="shared" ca="1" si="124"/>
        <v>1</v>
      </c>
      <c r="N754" s="23">
        <f t="shared" ca="1" si="125"/>
        <v>11821.23</v>
      </c>
      <c r="O754" s="8">
        <f t="shared" ca="1" si="126"/>
        <v>11821.23</v>
      </c>
      <c r="P754" s="40" t="str">
        <f t="shared" ca="1" si="127"/>
        <v>SHIP REGION 4</v>
      </c>
    </row>
    <row r="755" spans="1:16" x14ac:dyDescent="0.35">
      <c r="A755" s="9">
        <f t="shared" si="130"/>
        <v>749</v>
      </c>
      <c r="B755" s="6">
        <f t="shared" si="130"/>
        <v>749</v>
      </c>
      <c r="C755" s="7" t="str">
        <f t="shared" ca="1" si="121"/>
        <v>CUSTID 141</v>
      </c>
      <c r="D755" s="7" t="str">
        <f ca="1">CONCATENATE(D$6," ",SUMIF('CUST AND PROD REFS'!$C$7:$C$206,'DATA GENERATOR'!$C755,'CUST AND PROD REFS'!D$7:D$206))</f>
        <v>CUSTTYPE 4</v>
      </c>
      <c r="E755" s="7" t="str">
        <f ca="1">CONCATENATE(E$6," ",SUMIF('CUST AND PROD REFS'!$C$7:$C$206,'DATA GENERATOR'!$C755,'CUST AND PROD REFS'!E$7:E$206))</f>
        <v>CUSTIND 1</v>
      </c>
      <c r="F755" s="7" t="str">
        <f ca="1">CONCATENATE(F$6," ",SUMIF('CUST AND PROD REFS'!$C$7:$C$206,'DATA GENERATOR'!$C755,'CUST AND PROD REFS'!F$7:F$206))</f>
        <v>REGION 7</v>
      </c>
      <c r="G755" s="6" t="str">
        <f t="shared" ca="1" si="122"/>
        <v>SALESMAN 2</v>
      </c>
      <c r="H755" s="6" t="str">
        <f t="shared" ca="1" si="123"/>
        <v>PRODID 14</v>
      </c>
      <c r="I755" s="6" t="str">
        <f ca="1">CONCATENATE(I$6," ",SUMIF('CUST AND PROD REFS'!$H$7:$H$26,'DATA GENERATOR'!$H755,'CUST AND PROD REFS'!I$7:I$26))</f>
        <v>PRODTYPE 2</v>
      </c>
      <c r="J755" s="6" t="str">
        <f ca="1">CONCATENATE(J$6," ",SUMIF('CUST AND PROD REFS'!$H$7:$H$26,'DATA GENERATOR'!$H755,'CUST AND PROD REFS'!J$7:J$26))</f>
        <v>PRODMKT 7</v>
      </c>
      <c r="K755" s="6">
        <f ca="1">SUMIF('CUST AND PROD REFS'!$H$7:$H$26,'DATA GENERATOR'!$H755,'CUST AND PROD REFS'!K$7:K$26)</f>
        <v>20943</v>
      </c>
      <c r="L755" s="6">
        <f ca="1">SUMIF('CUST AND PROD REFS'!$H$7:$H$26,'DATA GENERATOR'!$H755,'CUST AND PROD REFS'!L$7:L$26)</f>
        <v>12984.66</v>
      </c>
      <c r="M755" s="7">
        <f t="shared" ca="1" si="124"/>
        <v>1</v>
      </c>
      <c r="N755" s="23">
        <f t="shared" ca="1" si="125"/>
        <v>19686.419999999998</v>
      </c>
      <c r="O755" s="8">
        <f t="shared" ca="1" si="126"/>
        <v>19686.419999999998</v>
      </c>
      <c r="P755" s="40" t="str">
        <f t="shared" ca="1" si="127"/>
        <v>SHIP REGION 6</v>
      </c>
    </row>
    <row r="756" spans="1:16" x14ac:dyDescent="0.35">
      <c r="A756" s="9">
        <f t="shared" si="130"/>
        <v>750</v>
      </c>
      <c r="B756" s="6">
        <f t="shared" si="130"/>
        <v>750</v>
      </c>
      <c r="C756" s="7" t="str">
        <f t="shared" ca="1" si="121"/>
        <v>CUSTID 66</v>
      </c>
      <c r="D756" s="7" t="str">
        <f ca="1">CONCATENATE(D$6," ",SUMIF('CUST AND PROD REFS'!$C$7:$C$206,'DATA GENERATOR'!$C756,'CUST AND PROD REFS'!D$7:D$206))</f>
        <v>CUSTTYPE 4</v>
      </c>
      <c r="E756" s="7" t="str">
        <f ca="1">CONCATENATE(E$6," ",SUMIF('CUST AND PROD REFS'!$C$7:$C$206,'DATA GENERATOR'!$C756,'CUST AND PROD REFS'!E$7:E$206))</f>
        <v>CUSTIND 1</v>
      </c>
      <c r="F756" s="7" t="str">
        <f ca="1">CONCATENATE(F$6," ",SUMIF('CUST AND PROD REFS'!$C$7:$C$206,'DATA GENERATOR'!$C756,'CUST AND PROD REFS'!F$7:F$206))</f>
        <v>REGION 5</v>
      </c>
      <c r="G756" s="6" t="str">
        <f t="shared" ca="1" si="122"/>
        <v>SALESMAN 2</v>
      </c>
      <c r="H756" s="6" t="str">
        <f t="shared" ca="1" si="123"/>
        <v>PRODID 9</v>
      </c>
      <c r="I756" s="6" t="str">
        <f ca="1">CONCATENATE(I$6," ",SUMIF('CUST AND PROD REFS'!$H$7:$H$26,'DATA GENERATOR'!$H756,'CUST AND PROD REFS'!I$7:I$26))</f>
        <v>PRODTYPE 2</v>
      </c>
      <c r="J756" s="6" t="str">
        <f ca="1">CONCATENATE(J$6," ",SUMIF('CUST AND PROD REFS'!$H$7:$H$26,'DATA GENERATOR'!$H756,'CUST AND PROD REFS'!J$7:J$26))</f>
        <v>PRODMKT 2</v>
      </c>
      <c r="K756" s="6">
        <f ca="1">SUMIF('CUST AND PROD REFS'!$H$7:$H$26,'DATA GENERATOR'!$H756,'CUST AND PROD REFS'!K$7:K$26)</f>
        <v>15689</v>
      </c>
      <c r="L756" s="6">
        <f ca="1">SUMIF('CUST AND PROD REFS'!$H$7:$H$26,'DATA GENERATOR'!$H756,'CUST AND PROD REFS'!L$7:L$26)</f>
        <v>10668.52</v>
      </c>
      <c r="M756" s="7">
        <f t="shared" ca="1" si="124"/>
        <v>6</v>
      </c>
      <c r="N756" s="23">
        <f t="shared" ca="1" si="125"/>
        <v>13492.539999999999</v>
      </c>
      <c r="O756" s="8">
        <f t="shared" ca="1" si="126"/>
        <v>80955.239999999991</v>
      </c>
      <c r="P756" s="40" t="str">
        <f t="shared" ca="1" si="127"/>
        <v>SHIP REGION 4</v>
      </c>
    </row>
    <row r="757" spans="1:16" x14ac:dyDescent="0.35">
      <c r="A757" s="9">
        <f t="shared" si="130"/>
        <v>751</v>
      </c>
      <c r="B757" s="6">
        <f t="shared" si="130"/>
        <v>751</v>
      </c>
      <c r="C757" s="7" t="str">
        <f t="shared" ca="1" si="121"/>
        <v>CUSTID 148</v>
      </c>
      <c r="D757" s="7" t="str">
        <f ca="1">CONCATENATE(D$6," ",SUMIF('CUST AND PROD REFS'!$C$7:$C$206,'DATA GENERATOR'!$C757,'CUST AND PROD REFS'!D$7:D$206))</f>
        <v>CUSTTYPE 5</v>
      </c>
      <c r="E757" s="7" t="str">
        <f ca="1">CONCATENATE(E$6," ",SUMIF('CUST AND PROD REFS'!$C$7:$C$206,'DATA GENERATOR'!$C757,'CUST AND PROD REFS'!E$7:E$206))</f>
        <v>CUSTIND 5</v>
      </c>
      <c r="F757" s="7" t="str">
        <f ca="1">CONCATENATE(F$6," ",SUMIF('CUST AND PROD REFS'!$C$7:$C$206,'DATA GENERATOR'!$C757,'CUST AND PROD REFS'!F$7:F$206))</f>
        <v>REGION 7</v>
      </c>
      <c r="G757" s="6" t="str">
        <f t="shared" ca="1" si="122"/>
        <v>SALESMAN 3</v>
      </c>
      <c r="H757" s="6" t="str">
        <f t="shared" ca="1" si="123"/>
        <v>PRODID 20</v>
      </c>
      <c r="I757" s="6" t="str">
        <f ca="1">CONCATENATE(I$6," ",SUMIF('CUST AND PROD REFS'!$H$7:$H$26,'DATA GENERATOR'!$H757,'CUST AND PROD REFS'!I$7:I$26))</f>
        <v>PRODTYPE 4</v>
      </c>
      <c r="J757" s="6" t="str">
        <f ca="1">CONCATENATE(J$6," ",SUMIF('CUST AND PROD REFS'!$H$7:$H$26,'DATA GENERATOR'!$H757,'CUST AND PROD REFS'!J$7:J$26))</f>
        <v>PRODMKT 1</v>
      </c>
      <c r="K757" s="6">
        <f ca="1">SUMIF('CUST AND PROD REFS'!$H$7:$H$26,'DATA GENERATOR'!$H757,'CUST AND PROD REFS'!K$7:K$26)</f>
        <v>2665</v>
      </c>
      <c r="L757" s="6">
        <f ca="1">SUMIF('CUST AND PROD REFS'!$H$7:$H$26,'DATA GENERATOR'!$H757,'CUST AND PROD REFS'!L$7:L$26)</f>
        <v>1732.25</v>
      </c>
      <c r="M757" s="7">
        <f t="shared" ca="1" si="124"/>
        <v>8</v>
      </c>
      <c r="N757" s="23">
        <f t="shared" ca="1" si="125"/>
        <v>2478.4499999999998</v>
      </c>
      <c r="O757" s="8">
        <f t="shared" ca="1" si="126"/>
        <v>19827.599999999999</v>
      </c>
      <c r="P757" s="40" t="str">
        <f t="shared" ca="1" si="127"/>
        <v>SHIP REGION 1</v>
      </c>
    </row>
    <row r="758" spans="1:16" x14ac:dyDescent="0.35">
      <c r="A758" s="9">
        <f t="shared" si="130"/>
        <v>752</v>
      </c>
      <c r="B758" s="6">
        <f t="shared" si="130"/>
        <v>752</v>
      </c>
      <c r="C758" s="7" t="str">
        <f t="shared" ca="1" si="121"/>
        <v>CUSTID 129</v>
      </c>
      <c r="D758" s="7" t="str">
        <f ca="1">CONCATENATE(D$6," ",SUMIF('CUST AND PROD REFS'!$C$7:$C$206,'DATA GENERATOR'!$C758,'CUST AND PROD REFS'!D$7:D$206))</f>
        <v>CUSTTYPE 5</v>
      </c>
      <c r="E758" s="7" t="str">
        <f ca="1">CONCATENATE(E$6," ",SUMIF('CUST AND PROD REFS'!$C$7:$C$206,'DATA GENERATOR'!$C758,'CUST AND PROD REFS'!E$7:E$206))</f>
        <v>CUSTIND 5</v>
      </c>
      <c r="F758" s="7" t="str">
        <f ca="1">CONCATENATE(F$6," ",SUMIF('CUST AND PROD REFS'!$C$7:$C$206,'DATA GENERATOR'!$C758,'CUST AND PROD REFS'!F$7:F$206))</f>
        <v>REGION 8</v>
      </c>
      <c r="G758" s="6" t="str">
        <f t="shared" ca="1" si="122"/>
        <v>SALESMAN 2</v>
      </c>
      <c r="H758" s="6" t="str">
        <f t="shared" ca="1" si="123"/>
        <v>PRODID 7</v>
      </c>
      <c r="I758" s="6" t="str">
        <f ca="1">CONCATENATE(I$6," ",SUMIF('CUST AND PROD REFS'!$H$7:$H$26,'DATA GENERATOR'!$H758,'CUST AND PROD REFS'!I$7:I$26))</f>
        <v>PRODTYPE 4</v>
      </c>
      <c r="J758" s="6" t="str">
        <f ca="1">CONCATENATE(J$6," ",SUMIF('CUST AND PROD REFS'!$H$7:$H$26,'DATA GENERATOR'!$H758,'CUST AND PROD REFS'!J$7:J$26))</f>
        <v>PRODMKT 2</v>
      </c>
      <c r="K758" s="6">
        <f ca="1">SUMIF('CUST AND PROD REFS'!$H$7:$H$26,'DATA GENERATOR'!$H758,'CUST AND PROD REFS'!K$7:K$26)</f>
        <v>19973</v>
      </c>
      <c r="L758" s="6">
        <f ca="1">SUMIF('CUST AND PROD REFS'!$H$7:$H$26,'DATA GENERATOR'!$H758,'CUST AND PROD REFS'!L$7:L$26)</f>
        <v>10985.15</v>
      </c>
      <c r="M758" s="7">
        <f t="shared" ca="1" si="124"/>
        <v>9</v>
      </c>
      <c r="N758" s="23">
        <f t="shared" ca="1" si="125"/>
        <v>19573.54</v>
      </c>
      <c r="O758" s="8">
        <f t="shared" ca="1" si="126"/>
        <v>176161.86000000002</v>
      </c>
      <c r="P758" s="40" t="str">
        <f t="shared" ca="1" si="127"/>
        <v>SHIP REGION 3</v>
      </c>
    </row>
    <row r="759" spans="1:16" x14ac:dyDescent="0.35">
      <c r="A759" s="9">
        <f t="shared" si="130"/>
        <v>753</v>
      </c>
      <c r="B759" s="6">
        <f t="shared" si="130"/>
        <v>753</v>
      </c>
      <c r="C759" s="7" t="str">
        <f t="shared" ca="1" si="121"/>
        <v>CUSTID 122</v>
      </c>
      <c r="D759" s="7" t="str">
        <f ca="1">CONCATENATE(D$6," ",SUMIF('CUST AND PROD REFS'!$C$7:$C$206,'DATA GENERATOR'!$C759,'CUST AND PROD REFS'!D$7:D$206))</f>
        <v>CUSTTYPE 3</v>
      </c>
      <c r="E759" s="7" t="str">
        <f ca="1">CONCATENATE(E$6," ",SUMIF('CUST AND PROD REFS'!$C$7:$C$206,'DATA GENERATOR'!$C759,'CUST AND PROD REFS'!E$7:E$206))</f>
        <v>CUSTIND 3</v>
      </c>
      <c r="F759" s="7" t="str">
        <f ca="1">CONCATENATE(F$6," ",SUMIF('CUST AND PROD REFS'!$C$7:$C$206,'DATA GENERATOR'!$C759,'CUST AND PROD REFS'!F$7:F$206))</f>
        <v>REGION 2</v>
      </c>
      <c r="G759" s="6" t="str">
        <f t="shared" ca="1" si="122"/>
        <v>SALESMAN 4</v>
      </c>
      <c r="H759" s="6" t="str">
        <f t="shared" ca="1" si="123"/>
        <v>PRODID 11</v>
      </c>
      <c r="I759" s="6" t="str">
        <f ca="1">CONCATENATE(I$6," ",SUMIF('CUST AND PROD REFS'!$H$7:$H$26,'DATA GENERATOR'!$H759,'CUST AND PROD REFS'!I$7:I$26))</f>
        <v>PRODTYPE 1</v>
      </c>
      <c r="J759" s="6" t="str">
        <f ca="1">CONCATENATE(J$6," ",SUMIF('CUST AND PROD REFS'!$H$7:$H$26,'DATA GENERATOR'!$H759,'CUST AND PROD REFS'!J$7:J$26))</f>
        <v>PRODMKT 5</v>
      </c>
      <c r="K759" s="6">
        <f ca="1">SUMIF('CUST AND PROD REFS'!$H$7:$H$26,'DATA GENERATOR'!$H759,'CUST AND PROD REFS'!K$7:K$26)</f>
        <v>10318</v>
      </c>
      <c r="L759" s="6">
        <f ca="1">SUMIF('CUST AND PROD REFS'!$H$7:$H$26,'DATA GENERATOR'!$H759,'CUST AND PROD REFS'!L$7:L$26)</f>
        <v>6913.06</v>
      </c>
      <c r="M759" s="7">
        <f t="shared" ca="1" si="124"/>
        <v>1</v>
      </c>
      <c r="N759" s="23">
        <f t="shared" ca="1" si="125"/>
        <v>9802.1</v>
      </c>
      <c r="O759" s="8">
        <f t="shared" ca="1" si="126"/>
        <v>9802.1</v>
      </c>
      <c r="P759" s="40" t="str">
        <f t="shared" ca="1" si="127"/>
        <v>SHIP REGION 4</v>
      </c>
    </row>
    <row r="760" spans="1:16" x14ac:dyDescent="0.35">
      <c r="A760" s="9">
        <f t="shared" si="130"/>
        <v>754</v>
      </c>
      <c r="B760" s="6">
        <f t="shared" si="130"/>
        <v>754</v>
      </c>
      <c r="C760" s="7" t="str">
        <f t="shared" ca="1" si="121"/>
        <v>CUSTID 172</v>
      </c>
      <c r="D760" s="7" t="str">
        <f ca="1">CONCATENATE(D$6," ",SUMIF('CUST AND PROD REFS'!$C$7:$C$206,'DATA GENERATOR'!$C760,'CUST AND PROD REFS'!D$7:D$206))</f>
        <v>CUSTTYPE 4</v>
      </c>
      <c r="E760" s="7" t="str">
        <f ca="1">CONCATENATE(E$6," ",SUMIF('CUST AND PROD REFS'!$C$7:$C$206,'DATA GENERATOR'!$C760,'CUST AND PROD REFS'!E$7:E$206))</f>
        <v>CUSTIND 2</v>
      </c>
      <c r="F760" s="7" t="str">
        <f ca="1">CONCATENATE(F$6," ",SUMIF('CUST AND PROD REFS'!$C$7:$C$206,'DATA GENERATOR'!$C760,'CUST AND PROD REFS'!F$7:F$206))</f>
        <v>REGION 6</v>
      </c>
      <c r="G760" s="6" t="str">
        <f t="shared" ca="1" si="122"/>
        <v>SALESMAN 2</v>
      </c>
      <c r="H760" s="6" t="str">
        <f t="shared" ca="1" si="123"/>
        <v>PRODID 9</v>
      </c>
      <c r="I760" s="6" t="str">
        <f ca="1">CONCATENATE(I$6," ",SUMIF('CUST AND PROD REFS'!$H$7:$H$26,'DATA GENERATOR'!$H760,'CUST AND PROD REFS'!I$7:I$26))</f>
        <v>PRODTYPE 2</v>
      </c>
      <c r="J760" s="6" t="str">
        <f ca="1">CONCATENATE(J$6," ",SUMIF('CUST AND PROD REFS'!$H$7:$H$26,'DATA GENERATOR'!$H760,'CUST AND PROD REFS'!J$7:J$26))</f>
        <v>PRODMKT 2</v>
      </c>
      <c r="K760" s="6">
        <f ca="1">SUMIF('CUST AND PROD REFS'!$H$7:$H$26,'DATA GENERATOR'!$H760,'CUST AND PROD REFS'!K$7:K$26)</f>
        <v>15689</v>
      </c>
      <c r="L760" s="6">
        <f ca="1">SUMIF('CUST AND PROD REFS'!$H$7:$H$26,'DATA GENERATOR'!$H760,'CUST AND PROD REFS'!L$7:L$26)</f>
        <v>10668.52</v>
      </c>
      <c r="M760" s="7">
        <f t="shared" ca="1" si="124"/>
        <v>1</v>
      </c>
      <c r="N760" s="23">
        <f t="shared" ca="1" si="125"/>
        <v>13649.43</v>
      </c>
      <c r="O760" s="8">
        <f t="shared" ca="1" si="126"/>
        <v>13649.43</v>
      </c>
      <c r="P760" s="40" t="str">
        <f t="shared" ca="1" si="127"/>
        <v>SHIP REGION 8</v>
      </c>
    </row>
    <row r="761" spans="1:16" x14ac:dyDescent="0.35">
      <c r="A761" s="9">
        <f t="shared" ref="A761:B776" si="131">A760+1</f>
        <v>755</v>
      </c>
      <c r="B761" s="6">
        <f t="shared" si="131"/>
        <v>755</v>
      </c>
      <c r="C761" s="7" t="str">
        <f t="shared" ca="1" si="121"/>
        <v>CUSTID 8</v>
      </c>
      <c r="D761" s="7" t="str">
        <f ca="1">CONCATENATE(D$6," ",SUMIF('CUST AND PROD REFS'!$C$7:$C$206,'DATA GENERATOR'!$C761,'CUST AND PROD REFS'!D$7:D$206))</f>
        <v>CUSTTYPE 1</v>
      </c>
      <c r="E761" s="7" t="str">
        <f ca="1">CONCATENATE(E$6," ",SUMIF('CUST AND PROD REFS'!$C$7:$C$206,'DATA GENERATOR'!$C761,'CUST AND PROD REFS'!E$7:E$206))</f>
        <v>CUSTIND 4</v>
      </c>
      <c r="F761" s="7" t="str">
        <f ca="1">CONCATENATE(F$6," ",SUMIF('CUST AND PROD REFS'!$C$7:$C$206,'DATA GENERATOR'!$C761,'CUST AND PROD REFS'!F$7:F$206))</f>
        <v>REGION 8</v>
      </c>
      <c r="G761" s="6" t="str">
        <f t="shared" ca="1" si="122"/>
        <v>SALESMAN 1</v>
      </c>
      <c r="H761" s="6" t="str">
        <f t="shared" ca="1" si="123"/>
        <v>PRODID 6</v>
      </c>
      <c r="I761" s="6" t="str">
        <f ca="1">CONCATENATE(I$6," ",SUMIF('CUST AND PROD REFS'!$H$7:$H$26,'DATA GENERATOR'!$H761,'CUST AND PROD REFS'!I$7:I$26))</f>
        <v>PRODTYPE 1</v>
      </c>
      <c r="J761" s="6" t="str">
        <f ca="1">CONCATENATE(J$6," ",SUMIF('CUST AND PROD REFS'!$H$7:$H$26,'DATA GENERATOR'!$H761,'CUST AND PROD REFS'!J$7:J$26))</f>
        <v>PRODMKT 3</v>
      </c>
      <c r="K761" s="6">
        <f ca="1">SUMIF('CUST AND PROD REFS'!$H$7:$H$26,'DATA GENERATOR'!$H761,'CUST AND PROD REFS'!K$7:K$26)</f>
        <v>13657</v>
      </c>
      <c r="L761" s="6">
        <f ca="1">SUMIF('CUST AND PROD REFS'!$H$7:$H$26,'DATA GENERATOR'!$H761,'CUST AND PROD REFS'!L$7:L$26)</f>
        <v>9150.19</v>
      </c>
      <c r="M761" s="7">
        <f t="shared" ca="1" si="124"/>
        <v>2</v>
      </c>
      <c r="N761" s="23">
        <f t="shared" ca="1" si="125"/>
        <v>11608.449999999999</v>
      </c>
      <c r="O761" s="8">
        <f t="shared" ca="1" si="126"/>
        <v>23216.899999999998</v>
      </c>
      <c r="P761" s="40" t="str">
        <f t="shared" ca="1" si="127"/>
        <v>SHIP REGION 2</v>
      </c>
    </row>
    <row r="762" spans="1:16" x14ac:dyDescent="0.35">
      <c r="A762" s="9">
        <f t="shared" si="131"/>
        <v>756</v>
      </c>
      <c r="B762" s="6">
        <f t="shared" si="131"/>
        <v>756</v>
      </c>
      <c r="C762" s="7" t="str">
        <f t="shared" ca="1" si="121"/>
        <v>CUSTID 78</v>
      </c>
      <c r="D762" s="7" t="str">
        <f ca="1">CONCATENATE(D$6," ",SUMIF('CUST AND PROD REFS'!$C$7:$C$206,'DATA GENERATOR'!$C762,'CUST AND PROD REFS'!D$7:D$206))</f>
        <v>CUSTTYPE 1</v>
      </c>
      <c r="E762" s="7" t="str">
        <f ca="1">CONCATENATE(E$6," ",SUMIF('CUST AND PROD REFS'!$C$7:$C$206,'DATA GENERATOR'!$C762,'CUST AND PROD REFS'!E$7:E$206))</f>
        <v>CUSTIND 2</v>
      </c>
      <c r="F762" s="7" t="str">
        <f ca="1">CONCATENATE(F$6," ",SUMIF('CUST AND PROD REFS'!$C$7:$C$206,'DATA GENERATOR'!$C762,'CUST AND PROD REFS'!F$7:F$206))</f>
        <v>REGION 6</v>
      </c>
      <c r="G762" s="6" t="str">
        <f t="shared" ca="1" si="122"/>
        <v>SALESMAN 1</v>
      </c>
      <c r="H762" s="6" t="str">
        <f t="shared" ca="1" si="123"/>
        <v>PRODID 16</v>
      </c>
      <c r="I762" s="6" t="str">
        <f ca="1">CONCATENATE(I$6," ",SUMIF('CUST AND PROD REFS'!$H$7:$H$26,'DATA GENERATOR'!$H762,'CUST AND PROD REFS'!I$7:I$26))</f>
        <v>PRODTYPE 4</v>
      </c>
      <c r="J762" s="6" t="str">
        <f ca="1">CONCATENATE(J$6," ",SUMIF('CUST AND PROD REFS'!$H$7:$H$26,'DATA GENERATOR'!$H762,'CUST AND PROD REFS'!J$7:J$26))</f>
        <v>PRODMKT 6</v>
      </c>
      <c r="K762" s="6">
        <f ca="1">SUMIF('CUST AND PROD REFS'!$H$7:$H$26,'DATA GENERATOR'!$H762,'CUST AND PROD REFS'!K$7:K$26)</f>
        <v>13342</v>
      </c>
      <c r="L762" s="6">
        <f ca="1">SUMIF('CUST AND PROD REFS'!$H$7:$H$26,'DATA GENERATOR'!$H762,'CUST AND PROD REFS'!L$7:L$26)</f>
        <v>7738.36</v>
      </c>
      <c r="M762" s="7">
        <f t="shared" ca="1" si="124"/>
        <v>9</v>
      </c>
      <c r="N762" s="23">
        <f t="shared" ca="1" si="125"/>
        <v>12941.74</v>
      </c>
      <c r="O762" s="8">
        <f t="shared" ca="1" si="126"/>
        <v>116475.66</v>
      </c>
      <c r="P762" s="40" t="str">
        <f t="shared" ca="1" si="127"/>
        <v>SHIP REGION 1</v>
      </c>
    </row>
    <row r="763" spans="1:16" x14ac:dyDescent="0.35">
      <c r="A763" s="9">
        <f t="shared" si="131"/>
        <v>757</v>
      </c>
      <c r="B763" s="6">
        <f t="shared" si="131"/>
        <v>757</v>
      </c>
      <c r="C763" s="7" t="str">
        <f t="shared" ca="1" si="121"/>
        <v>CUSTID 2</v>
      </c>
      <c r="D763" s="7" t="str">
        <f ca="1">CONCATENATE(D$6," ",SUMIF('CUST AND PROD REFS'!$C$7:$C$206,'DATA GENERATOR'!$C763,'CUST AND PROD REFS'!D$7:D$206))</f>
        <v>CUSTTYPE 1</v>
      </c>
      <c r="E763" s="7" t="str">
        <f ca="1">CONCATENATE(E$6," ",SUMIF('CUST AND PROD REFS'!$C$7:$C$206,'DATA GENERATOR'!$C763,'CUST AND PROD REFS'!E$7:E$206))</f>
        <v>CUSTIND 3</v>
      </c>
      <c r="F763" s="7" t="str">
        <f ca="1">CONCATENATE(F$6," ",SUMIF('CUST AND PROD REFS'!$C$7:$C$206,'DATA GENERATOR'!$C763,'CUST AND PROD REFS'!F$7:F$206))</f>
        <v>REGION 5</v>
      </c>
      <c r="G763" s="6" t="str">
        <f t="shared" ca="1" si="122"/>
        <v>SALESMAN 2</v>
      </c>
      <c r="H763" s="6" t="str">
        <f t="shared" ca="1" si="123"/>
        <v>PRODID 7</v>
      </c>
      <c r="I763" s="6" t="str">
        <f ca="1">CONCATENATE(I$6," ",SUMIF('CUST AND PROD REFS'!$H$7:$H$26,'DATA GENERATOR'!$H763,'CUST AND PROD REFS'!I$7:I$26))</f>
        <v>PRODTYPE 4</v>
      </c>
      <c r="J763" s="6" t="str">
        <f ca="1">CONCATENATE(J$6," ",SUMIF('CUST AND PROD REFS'!$H$7:$H$26,'DATA GENERATOR'!$H763,'CUST AND PROD REFS'!J$7:J$26))</f>
        <v>PRODMKT 2</v>
      </c>
      <c r="K763" s="6">
        <f ca="1">SUMIF('CUST AND PROD REFS'!$H$7:$H$26,'DATA GENERATOR'!$H763,'CUST AND PROD REFS'!K$7:K$26)</f>
        <v>19973</v>
      </c>
      <c r="L763" s="6">
        <f ca="1">SUMIF('CUST AND PROD REFS'!$H$7:$H$26,'DATA GENERATOR'!$H763,'CUST AND PROD REFS'!L$7:L$26)</f>
        <v>10985.15</v>
      </c>
      <c r="M763" s="7">
        <f t="shared" ca="1" si="124"/>
        <v>2</v>
      </c>
      <c r="N763" s="23">
        <f t="shared" ca="1" si="125"/>
        <v>17376.509999999998</v>
      </c>
      <c r="O763" s="8">
        <f t="shared" ca="1" si="126"/>
        <v>34753.019999999997</v>
      </c>
      <c r="P763" s="40" t="str">
        <f t="shared" ca="1" si="127"/>
        <v>SHIP REGION 5</v>
      </c>
    </row>
    <row r="764" spans="1:16" x14ac:dyDescent="0.35">
      <c r="A764" s="9">
        <f t="shared" si="131"/>
        <v>758</v>
      </c>
      <c r="B764" s="6">
        <f t="shared" si="131"/>
        <v>758</v>
      </c>
      <c r="C764" s="7" t="str">
        <f t="shared" ca="1" si="121"/>
        <v>CUSTID 54</v>
      </c>
      <c r="D764" s="7" t="str">
        <f ca="1">CONCATENATE(D$6," ",SUMIF('CUST AND PROD REFS'!$C$7:$C$206,'DATA GENERATOR'!$C764,'CUST AND PROD REFS'!D$7:D$206))</f>
        <v>CUSTTYPE 5</v>
      </c>
      <c r="E764" s="7" t="str">
        <f ca="1">CONCATENATE(E$6," ",SUMIF('CUST AND PROD REFS'!$C$7:$C$206,'DATA GENERATOR'!$C764,'CUST AND PROD REFS'!E$7:E$206))</f>
        <v>CUSTIND 1</v>
      </c>
      <c r="F764" s="7" t="str">
        <f ca="1">CONCATENATE(F$6," ",SUMIF('CUST AND PROD REFS'!$C$7:$C$206,'DATA GENERATOR'!$C764,'CUST AND PROD REFS'!F$7:F$206))</f>
        <v>REGION 2</v>
      </c>
      <c r="G764" s="6" t="str">
        <f t="shared" ca="1" si="122"/>
        <v>SALESMAN 1</v>
      </c>
      <c r="H764" s="6" t="str">
        <f t="shared" ca="1" si="123"/>
        <v>PRODID 2</v>
      </c>
      <c r="I764" s="6" t="str">
        <f ca="1">CONCATENATE(I$6," ",SUMIF('CUST AND PROD REFS'!$H$7:$H$26,'DATA GENERATOR'!$H764,'CUST AND PROD REFS'!I$7:I$26))</f>
        <v>PRODTYPE 4</v>
      </c>
      <c r="J764" s="6" t="str">
        <f ca="1">CONCATENATE(J$6," ",SUMIF('CUST AND PROD REFS'!$H$7:$H$26,'DATA GENERATOR'!$H764,'CUST AND PROD REFS'!J$7:J$26))</f>
        <v>PRODMKT 6</v>
      </c>
      <c r="K764" s="6">
        <f ca="1">SUMIF('CUST AND PROD REFS'!$H$7:$H$26,'DATA GENERATOR'!$H764,'CUST AND PROD REFS'!K$7:K$26)</f>
        <v>5283</v>
      </c>
      <c r="L764" s="6">
        <f ca="1">SUMIF('CUST AND PROD REFS'!$H$7:$H$26,'DATA GENERATOR'!$H764,'CUST AND PROD REFS'!L$7:L$26)</f>
        <v>3169.8</v>
      </c>
      <c r="M764" s="7">
        <f t="shared" ca="1" si="124"/>
        <v>6</v>
      </c>
      <c r="N764" s="23">
        <f t="shared" ca="1" si="125"/>
        <v>5230.17</v>
      </c>
      <c r="O764" s="8">
        <f t="shared" ca="1" si="126"/>
        <v>31381.02</v>
      </c>
      <c r="P764" s="40" t="str">
        <f t="shared" ca="1" si="127"/>
        <v>SHIP REGION 8</v>
      </c>
    </row>
    <row r="765" spans="1:16" x14ac:dyDescent="0.35">
      <c r="A765" s="9">
        <f t="shared" si="131"/>
        <v>759</v>
      </c>
      <c r="B765" s="6">
        <f t="shared" si="131"/>
        <v>759</v>
      </c>
      <c r="C765" s="7" t="str">
        <f t="shared" ca="1" si="121"/>
        <v>CUSTID 25</v>
      </c>
      <c r="D765" s="7" t="str">
        <f ca="1">CONCATENATE(D$6," ",SUMIF('CUST AND PROD REFS'!$C$7:$C$206,'DATA GENERATOR'!$C765,'CUST AND PROD REFS'!D$7:D$206))</f>
        <v>CUSTTYPE 5</v>
      </c>
      <c r="E765" s="7" t="str">
        <f ca="1">CONCATENATE(E$6," ",SUMIF('CUST AND PROD REFS'!$C$7:$C$206,'DATA GENERATOR'!$C765,'CUST AND PROD REFS'!E$7:E$206))</f>
        <v>CUSTIND 3</v>
      </c>
      <c r="F765" s="7" t="str">
        <f ca="1">CONCATENATE(F$6," ",SUMIF('CUST AND PROD REFS'!$C$7:$C$206,'DATA GENERATOR'!$C765,'CUST AND PROD REFS'!F$7:F$206))</f>
        <v>REGION 4</v>
      </c>
      <c r="G765" s="6" t="str">
        <f t="shared" ca="1" si="122"/>
        <v>SALESMAN 2</v>
      </c>
      <c r="H765" s="6" t="str">
        <f t="shared" ca="1" si="123"/>
        <v>PRODID 4</v>
      </c>
      <c r="I765" s="6" t="str">
        <f ca="1">CONCATENATE(I$6," ",SUMIF('CUST AND PROD REFS'!$H$7:$H$26,'DATA GENERATOR'!$H765,'CUST AND PROD REFS'!I$7:I$26))</f>
        <v>PRODTYPE 2</v>
      </c>
      <c r="J765" s="6" t="str">
        <f ca="1">CONCATENATE(J$6," ",SUMIF('CUST AND PROD REFS'!$H$7:$H$26,'DATA GENERATOR'!$H765,'CUST AND PROD REFS'!J$7:J$26))</f>
        <v>PRODMKT 4</v>
      </c>
      <c r="K765" s="6">
        <f ca="1">SUMIF('CUST AND PROD REFS'!$H$7:$H$26,'DATA GENERATOR'!$H765,'CUST AND PROD REFS'!K$7:K$26)</f>
        <v>6175</v>
      </c>
      <c r="L765" s="6">
        <f ca="1">SUMIF('CUST AND PROD REFS'!$H$7:$H$26,'DATA GENERATOR'!$H765,'CUST AND PROD REFS'!L$7:L$26)</f>
        <v>3828.5</v>
      </c>
      <c r="M765" s="7">
        <f t="shared" ca="1" si="124"/>
        <v>4</v>
      </c>
      <c r="N765" s="23">
        <f t="shared" ca="1" si="125"/>
        <v>5434</v>
      </c>
      <c r="O765" s="8">
        <f t="shared" ca="1" si="126"/>
        <v>21736</v>
      </c>
      <c r="P765" s="40" t="str">
        <f t="shared" ca="1" si="127"/>
        <v>SHIP REGION 8</v>
      </c>
    </row>
    <row r="766" spans="1:16" x14ac:dyDescent="0.35">
      <c r="A766" s="9">
        <f t="shared" si="131"/>
        <v>760</v>
      </c>
      <c r="B766" s="6">
        <f t="shared" si="131"/>
        <v>760</v>
      </c>
      <c r="C766" s="7" t="str">
        <f t="shared" ca="1" si="121"/>
        <v>CUSTID 146</v>
      </c>
      <c r="D766" s="7" t="str">
        <f ca="1">CONCATENATE(D$6," ",SUMIF('CUST AND PROD REFS'!$C$7:$C$206,'DATA GENERATOR'!$C766,'CUST AND PROD REFS'!D$7:D$206))</f>
        <v>CUSTTYPE 3</v>
      </c>
      <c r="E766" s="7" t="str">
        <f ca="1">CONCATENATE(E$6," ",SUMIF('CUST AND PROD REFS'!$C$7:$C$206,'DATA GENERATOR'!$C766,'CUST AND PROD REFS'!E$7:E$206))</f>
        <v>CUSTIND 2</v>
      </c>
      <c r="F766" s="7" t="str">
        <f ca="1">CONCATENATE(F$6," ",SUMIF('CUST AND PROD REFS'!$C$7:$C$206,'DATA GENERATOR'!$C766,'CUST AND PROD REFS'!F$7:F$206))</f>
        <v>REGION 1</v>
      </c>
      <c r="G766" s="6" t="str">
        <f t="shared" ca="1" si="122"/>
        <v>SALESMAN 1</v>
      </c>
      <c r="H766" s="6" t="str">
        <f t="shared" ca="1" si="123"/>
        <v>PRODID 7</v>
      </c>
      <c r="I766" s="6" t="str">
        <f ca="1">CONCATENATE(I$6," ",SUMIF('CUST AND PROD REFS'!$H$7:$H$26,'DATA GENERATOR'!$H766,'CUST AND PROD REFS'!I$7:I$26))</f>
        <v>PRODTYPE 4</v>
      </c>
      <c r="J766" s="6" t="str">
        <f ca="1">CONCATENATE(J$6," ",SUMIF('CUST AND PROD REFS'!$H$7:$H$26,'DATA GENERATOR'!$H766,'CUST AND PROD REFS'!J$7:J$26))</f>
        <v>PRODMKT 2</v>
      </c>
      <c r="K766" s="6">
        <f ca="1">SUMIF('CUST AND PROD REFS'!$H$7:$H$26,'DATA GENERATOR'!$H766,'CUST AND PROD REFS'!K$7:K$26)</f>
        <v>19973</v>
      </c>
      <c r="L766" s="6">
        <f ca="1">SUMIF('CUST AND PROD REFS'!$H$7:$H$26,'DATA GENERATOR'!$H766,'CUST AND PROD REFS'!L$7:L$26)</f>
        <v>10985.15</v>
      </c>
      <c r="M766" s="7">
        <f t="shared" ca="1" si="124"/>
        <v>1</v>
      </c>
      <c r="N766" s="23">
        <f t="shared" ca="1" si="125"/>
        <v>18375.16</v>
      </c>
      <c r="O766" s="8">
        <f t="shared" ca="1" si="126"/>
        <v>18375.16</v>
      </c>
      <c r="P766" s="40" t="str">
        <f t="shared" ca="1" si="127"/>
        <v>SHIP REGION 8</v>
      </c>
    </row>
    <row r="767" spans="1:16" x14ac:dyDescent="0.35">
      <c r="A767" s="9">
        <f t="shared" si="131"/>
        <v>761</v>
      </c>
      <c r="B767" s="6">
        <f t="shared" si="131"/>
        <v>761</v>
      </c>
      <c r="C767" s="7" t="str">
        <f t="shared" ca="1" si="121"/>
        <v>CUSTID 122</v>
      </c>
      <c r="D767" s="7" t="str">
        <f ca="1">CONCATENATE(D$6," ",SUMIF('CUST AND PROD REFS'!$C$7:$C$206,'DATA GENERATOR'!$C767,'CUST AND PROD REFS'!D$7:D$206))</f>
        <v>CUSTTYPE 3</v>
      </c>
      <c r="E767" s="7" t="str">
        <f ca="1">CONCATENATE(E$6," ",SUMIF('CUST AND PROD REFS'!$C$7:$C$206,'DATA GENERATOR'!$C767,'CUST AND PROD REFS'!E$7:E$206))</f>
        <v>CUSTIND 3</v>
      </c>
      <c r="F767" s="7" t="str">
        <f ca="1">CONCATENATE(F$6," ",SUMIF('CUST AND PROD REFS'!$C$7:$C$206,'DATA GENERATOR'!$C767,'CUST AND PROD REFS'!F$7:F$206))</f>
        <v>REGION 2</v>
      </c>
      <c r="G767" s="6" t="str">
        <f t="shared" ca="1" si="122"/>
        <v>SALESMAN 3</v>
      </c>
      <c r="H767" s="6" t="str">
        <f t="shared" ca="1" si="123"/>
        <v>PRODID 20</v>
      </c>
      <c r="I767" s="6" t="str">
        <f ca="1">CONCATENATE(I$6," ",SUMIF('CUST AND PROD REFS'!$H$7:$H$26,'DATA GENERATOR'!$H767,'CUST AND PROD REFS'!I$7:I$26))</f>
        <v>PRODTYPE 4</v>
      </c>
      <c r="J767" s="6" t="str">
        <f ca="1">CONCATENATE(J$6," ",SUMIF('CUST AND PROD REFS'!$H$7:$H$26,'DATA GENERATOR'!$H767,'CUST AND PROD REFS'!J$7:J$26))</f>
        <v>PRODMKT 1</v>
      </c>
      <c r="K767" s="6">
        <f ca="1">SUMIF('CUST AND PROD REFS'!$H$7:$H$26,'DATA GENERATOR'!$H767,'CUST AND PROD REFS'!K$7:K$26)</f>
        <v>2665</v>
      </c>
      <c r="L767" s="6">
        <f ca="1">SUMIF('CUST AND PROD REFS'!$H$7:$H$26,'DATA GENERATOR'!$H767,'CUST AND PROD REFS'!L$7:L$26)</f>
        <v>1732.25</v>
      </c>
      <c r="M767" s="7">
        <f t="shared" ca="1" si="124"/>
        <v>1</v>
      </c>
      <c r="N767" s="23">
        <f t="shared" ca="1" si="125"/>
        <v>2478.4499999999998</v>
      </c>
      <c r="O767" s="8">
        <f t="shared" ca="1" si="126"/>
        <v>2478.4499999999998</v>
      </c>
      <c r="P767" s="40" t="str">
        <f t="shared" ca="1" si="127"/>
        <v>SHIP REGION 4</v>
      </c>
    </row>
    <row r="768" spans="1:16" x14ac:dyDescent="0.35">
      <c r="A768" s="9">
        <f t="shared" si="131"/>
        <v>762</v>
      </c>
      <c r="B768" s="6">
        <f t="shared" si="131"/>
        <v>762</v>
      </c>
      <c r="C768" s="7" t="str">
        <f t="shared" ca="1" si="121"/>
        <v>CUSTID 69</v>
      </c>
      <c r="D768" s="7" t="str">
        <f ca="1">CONCATENATE(D$6," ",SUMIF('CUST AND PROD REFS'!$C$7:$C$206,'DATA GENERATOR'!$C768,'CUST AND PROD REFS'!D$7:D$206))</f>
        <v>CUSTTYPE 4</v>
      </c>
      <c r="E768" s="7" t="str">
        <f ca="1">CONCATENATE(E$6," ",SUMIF('CUST AND PROD REFS'!$C$7:$C$206,'DATA GENERATOR'!$C768,'CUST AND PROD REFS'!E$7:E$206))</f>
        <v>CUSTIND 2</v>
      </c>
      <c r="F768" s="7" t="str">
        <f ca="1">CONCATENATE(F$6," ",SUMIF('CUST AND PROD REFS'!$C$7:$C$206,'DATA GENERATOR'!$C768,'CUST AND PROD REFS'!F$7:F$206))</f>
        <v>REGION 4</v>
      </c>
      <c r="G768" s="6" t="str">
        <f t="shared" ca="1" si="122"/>
        <v>SALESMAN 1</v>
      </c>
      <c r="H768" s="6" t="str">
        <f t="shared" ca="1" si="123"/>
        <v>PRODID 11</v>
      </c>
      <c r="I768" s="6" t="str">
        <f ca="1">CONCATENATE(I$6," ",SUMIF('CUST AND PROD REFS'!$H$7:$H$26,'DATA GENERATOR'!$H768,'CUST AND PROD REFS'!I$7:I$26))</f>
        <v>PRODTYPE 1</v>
      </c>
      <c r="J768" s="6" t="str">
        <f ca="1">CONCATENATE(J$6," ",SUMIF('CUST AND PROD REFS'!$H$7:$H$26,'DATA GENERATOR'!$H768,'CUST AND PROD REFS'!J$7:J$26))</f>
        <v>PRODMKT 5</v>
      </c>
      <c r="K768" s="6">
        <f ca="1">SUMIF('CUST AND PROD REFS'!$H$7:$H$26,'DATA GENERATOR'!$H768,'CUST AND PROD REFS'!K$7:K$26)</f>
        <v>10318</v>
      </c>
      <c r="L768" s="6">
        <f ca="1">SUMIF('CUST AND PROD REFS'!$H$7:$H$26,'DATA GENERATOR'!$H768,'CUST AND PROD REFS'!L$7:L$26)</f>
        <v>6913.06</v>
      </c>
      <c r="M768" s="7">
        <f t="shared" ca="1" si="124"/>
        <v>3</v>
      </c>
      <c r="N768" s="23">
        <f t="shared" ca="1" si="125"/>
        <v>9595.74</v>
      </c>
      <c r="O768" s="8">
        <f t="shared" ca="1" si="126"/>
        <v>28787.22</v>
      </c>
      <c r="P768" s="40" t="str">
        <f t="shared" ca="1" si="127"/>
        <v>SHIP REGION 8</v>
      </c>
    </row>
    <row r="769" spans="1:16" x14ac:dyDescent="0.35">
      <c r="A769" s="9">
        <f t="shared" si="131"/>
        <v>763</v>
      </c>
      <c r="B769" s="6">
        <f t="shared" si="131"/>
        <v>763</v>
      </c>
      <c r="C769" s="7" t="str">
        <f t="shared" ca="1" si="121"/>
        <v>CUSTID 127</v>
      </c>
      <c r="D769" s="7" t="str">
        <f ca="1">CONCATENATE(D$6," ",SUMIF('CUST AND PROD REFS'!$C$7:$C$206,'DATA GENERATOR'!$C769,'CUST AND PROD REFS'!D$7:D$206))</f>
        <v>CUSTTYPE 1</v>
      </c>
      <c r="E769" s="7" t="str">
        <f ca="1">CONCATENATE(E$6," ",SUMIF('CUST AND PROD REFS'!$C$7:$C$206,'DATA GENERATOR'!$C769,'CUST AND PROD REFS'!E$7:E$206))</f>
        <v>CUSTIND 1</v>
      </c>
      <c r="F769" s="7" t="str">
        <f ca="1">CONCATENATE(F$6," ",SUMIF('CUST AND PROD REFS'!$C$7:$C$206,'DATA GENERATOR'!$C769,'CUST AND PROD REFS'!F$7:F$206))</f>
        <v>REGION 7</v>
      </c>
      <c r="G769" s="6" t="str">
        <f t="shared" ca="1" si="122"/>
        <v>SALESMAN 4</v>
      </c>
      <c r="H769" s="6" t="str">
        <f t="shared" ca="1" si="123"/>
        <v>PRODID 12</v>
      </c>
      <c r="I769" s="6" t="str">
        <f ca="1">CONCATENATE(I$6," ",SUMIF('CUST AND PROD REFS'!$H$7:$H$26,'DATA GENERATOR'!$H769,'CUST AND PROD REFS'!I$7:I$26))</f>
        <v>PRODTYPE 3</v>
      </c>
      <c r="J769" s="6" t="str">
        <f ca="1">CONCATENATE(J$6," ",SUMIF('CUST AND PROD REFS'!$H$7:$H$26,'DATA GENERATOR'!$H769,'CUST AND PROD REFS'!J$7:J$26))</f>
        <v>PRODMKT 2</v>
      </c>
      <c r="K769" s="6">
        <f ca="1">SUMIF('CUST AND PROD REFS'!$H$7:$H$26,'DATA GENERATOR'!$H769,'CUST AND PROD REFS'!K$7:K$26)</f>
        <v>17347</v>
      </c>
      <c r="L769" s="6">
        <f ca="1">SUMIF('CUST AND PROD REFS'!$H$7:$H$26,'DATA GENERATOR'!$H769,'CUST AND PROD REFS'!L$7:L$26)</f>
        <v>10928.61</v>
      </c>
      <c r="M769" s="7">
        <f t="shared" ca="1" si="124"/>
        <v>1</v>
      </c>
      <c r="N769" s="23">
        <f t="shared" ca="1" si="125"/>
        <v>14744.949999999999</v>
      </c>
      <c r="O769" s="8">
        <f t="shared" ca="1" si="126"/>
        <v>14744.949999999999</v>
      </c>
      <c r="P769" s="40" t="str">
        <f t="shared" ca="1" si="127"/>
        <v>SHIP REGION 7</v>
      </c>
    </row>
    <row r="770" spans="1:16" x14ac:dyDescent="0.35">
      <c r="A770" s="9">
        <f t="shared" si="131"/>
        <v>764</v>
      </c>
      <c r="B770" s="6">
        <f t="shared" si="131"/>
        <v>764</v>
      </c>
      <c r="C770" s="7" t="str">
        <f t="shared" ca="1" si="121"/>
        <v>CUSTID 12</v>
      </c>
      <c r="D770" s="7" t="str">
        <f ca="1">CONCATENATE(D$6," ",SUMIF('CUST AND PROD REFS'!$C$7:$C$206,'DATA GENERATOR'!$C770,'CUST AND PROD REFS'!D$7:D$206))</f>
        <v>CUSTTYPE 3</v>
      </c>
      <c r="E770" s="7" t="str">
        <f ca="1">CONCATENATE(E$6," ",SUMIF('CUST AND PROD REFS'!$C$7:$C$206,'DATA GENERATOR'!$C770,'CUST AND PROD REFS'!E$7:E$206))</f>
        <v>CUSTIND 5</v>
      </c>
      <c r="F770" s="7" t="str">
        <f ca="1">CONCATENATE(F$6," ",SUMIF('CUST AND PROD REFS'!$C$7:$C$206,'DATA GENERATOR'!$C770,'CUST AND PROD REFS'!F$7:F$206))</f>
        <v>REGION 8</v>
      </c>
      <c r="G770" s="6" t="str">
        <f t="shared" ca="1" si="122"/>
        <v>SALESMAN 1</v>
      </c>
      <c r="H770" s="6" t="str">
        <f t="shared" ca="1" si="123"/>
        <v>PRODID 9</v>
      </c>
      <c r="I770" s="6" t="str">
        <f ca="1">CONCATENATE(I$6," ",SUMIF('CUST AND PROD REFS'!$H$7:$H$26,'DATA GENERATOR'!$H770,'CUST AND PROD REFS'!I$7:I$26))</f>
        <v>PRODTYPE 2</v>
      </c>
      <c r="J770" s="6" t="str">
        <f ca="1">CONCATENATE(J$6," ",SUMIF('CUST AND PROD REFS'!$H$7:$H$26,'DATA GENERATOR'!$H770,'CUST AND PROD REFS'!J$7:J$26))</f>
        <v>PRODMKT 2</v>
      </c>
      <c r="K770" s="6">
        <f ca="1">SUMIF('CUST AND PROD REFS'!$H$7:$H$26,'DATA GENERATOR'!$H770,'CUST AND PROD REFS'!K$7:K$26)</f>
        <v>15689</v>
      </c>
      <c r="L770" s="6">
        <f ca="1">SUMIF('CUST AND PROD REFS'!$H$7:$H$26,'DATA GENERATOR'!$H770,'CUST AND PROD REFS'!L$7:L$26)</f>
        <v>10668.52</v>
      </c>
      <c r="M770" s="7">
        <f t="shared" ca="1" si="124"/>
        <v>5</v>
      </c>
      <c r="N770" s="23">
        <f t="shared" ca="1" si="125"/>
        <v>15218.33</v>
      </c>
      <c r="O770" s="8">
        <f t="shared" ca="1" si="126"/>
        <v>76091.649999999994</v>
      </c>
      <c r="P770" s="40" t="str">
        <f t="shared" ca="1" si="127"/>
        <v>SHIP REGION 2</v>
      </c>
    </row>
    <row r="771" spans="1:16" x14ac:dyDescent="0.35">
      <c r="A771" s="9">
        <f t="shared" si="131"/>
        <v>765</v>
      </c>
      <c r="B771" s="6">
        <f t="shared" si="131"/>
        <v>765</v>
      </c>
      <c r="C771" s="7" t="str">
        <f t="shared" ca="1" si="121"/>
        <v>CUSTID 44</v>
      </c>
      <c r="D771" s="7" t="str">
        <f ca="1">CONCATENATE(D$6," ",SUMIF('CUST AND PROD REFS'!$C$7:$C$206,'DATA GENERATOR'!$C771,'CUST AND PROD REFS'!D$7:D$206))</f>
        <v>CUSTTYPE 5</v>
      </c>
      <c r="E771" s="7" t="str">
        <f ca="1">CONCATENATE(E$6," ",SUMIF('CUST AND PROD REFS'!$C$7:$C$206,'DATA GENERATOR'!$C771,'CUST AND PROD REFS'!E$7:E$206))</f>
        <v>CUSTIND 3</v>
      </c>
      <c r="F771" s="7" t="str">
        <f ca="1">CONCATENATE(F$6," ",SUMIF('CUST AND PROD REFS'!$C$7:$C$206,'DATA GENERATOR'!$C771,'CUST AND PROD REFS'!F$7:F$206))</f>
        <v>REGION 3</v>
      </c>
      <c r="G771" s="6" t="str">
        <f t="shared" ca="1" si="122"/>
        <v>SALESMAN 1</v>
      </c>
      <c r="H771" s="6" t="str">
        <f t="shared" ca="1" si="123"/>
        <v>PRODID 4</v>
      </c>
      <c r="I771" s="6" t="str">
        <f ca="1">CONCATENATE(I$6," ",SUMIF('CUST AND PROD REFS'!$H$7:$H$26,'DATA GENERATOR'!$H771,'CUST AND PROD REFS'!I$7:I$26))</f>
        <v>PRODTYPE 2</v>
      </c>
      <c r="J771" s="6" t="str">
        <f ca="1">CONCATENATE(J$6," ",SUMIF('CUST AND PROD REFS'!$H$7:$H$26,'DATA GENERATOR'!$H771,'CUST AND PROD REFS'!J$7:J$26))</f>
        <v>PRODMKT 4</v>
      </c>
      <c r="K771" s="6">
        <f ca="1">SUMIF('CUST AND PROD REFS'!$H$7:$H$26,'DATA GENERATOR'!$H771,'CUST AND PROD REFS'!K$7:K$26)</f>
        <v>6175</v>
      </c>
      <c r="L771" s="6">
        <f ca="1">SUMIF('CUST AND PROD REFS'!$H$7:$H$26,'DATA GENERATOR'!$H771,'CUST AND PROD REFS'!L$7:L$26)</f>
        <v>3828.5</v>
      </c>
      <c r="M771" s="7">
        <f t="shared" ca="1" si="124"/>
        <v>9</v>
      </c>
      <c r="N771" s="23">
        <f t="shared" ca="1" si="125"/>
        <v>6113.25</v>
      </c>
      <c r="O771" s="8">
        <f t="shared" ca="1" si="126"/>
        <v>55019.25</v>
      </c>
      <c r="P771" s="40" t="str">
        <f t="shared" ca="1" si="127"/>
        <v>SHIP REGION 8</v>
      </c>
    </row>
    <row r="772" spans="1:16" x14ac:dyDescent="0.35">
      <c r="A772" s="9">
        <f t="shared" si="131"/>
        <v>766</v>
      </c>
      <c r="B772" s="6">
        <f t="shared" si="131"/>
        <v>766</v>
      </c>
      <c r="C772" s="7" t="str">
        <f t="shared" ca="1" si="121"/>
        <v>CUSTID 111</v>
      </c>
      <c r="D772" s="7" t="str">
        <f ca="1">CONCATENATE(D$6," ",SUMIF('CUST AND PROD REFS'!$C$7:$C$206,'DATA GENERATOR'!$C772,'CUST AND PROD REFS'!D$7:D$206))</f>
        <v>CUSTTYPE 3</v>
      </c>
      <c r="E772" s="7" t="str">
        <f ca="1">CONCATENATE(E$6," ",SUMIF('CUST AND PROD REFS'!$C$7:$C$206,'DATA GENERATOR'!$C772,'CUST AND PROD REFS'!E$7:E$206))</f>
        <v>CUSTIND 5</v>
      </c>
      <c r="F772" s="7" t="str">
        <f ca="1">CONCATENATE(F$6," ",SUMIF('CUST AND PROD REFS'!$C$7:$C$206,'DATA GENERATOR'!$C772,'CUST AND PROD REFS'!F$7:F$206))</f>
        <v>REGION 5</v>
      </c>
      <c r="G772" s="6" t="str">
        <f t="shared" ca="1" si="122"/>
        <v>SALESMAN 1</v>
      </c>
      <c r="H772" s="6" t="str">
        <f t="shared" ca="1" si="123"/>
        <v>PRODID 7</v>
      </c>
      <c r="I772" s="6" t="str">
        <f ca="1">CONCATENATE(I$6," ",SUMIF('CUST AND PROD REFS'!$H$7:$H$26,'DATA GENERATOR'!$H772,'CUST AND PROD REFS'!I$7:I$26))</f>
        <v>PRODTYPE 4</v>
      </c>
      <c r="J772" s="6" t="str">
        <f ca="1">CONCATENATE(J$6," ",SUMIF('CUST AND PROD REFS'!$H$7:$H$26,'DATA GENERATOR'!$H772,'CUST AND PROD REFS'!J$7:J$26))</f>
        <v>PRODMKT 2</v>
      </c>
      <c r="K772" s="6">
        <f ca="1">SUMIF('CUST AND PROD REFS'!$H$7:$H$26,'DATA GENERATOR'!$H772,'CUST AND PROD REFS'!K$7:K$26)</f>
        <v>19973</v>
      </c>
      <c r="L772" s="6">
        <f ca="1">SUMIF('CUST AND PROD REFS'!$H$7:$H$26,'DATA GENERATOR'!$H772,'CUST AND PROD REFS'!L$7:L$26)</f>
        <v>10985.15</v>
      </c>
      <c r="M772" s="7">
        <f t="shared" ca="1" si="124"/>
        <v>4</v>
      </c>
      <c r="N772" s="23">
        <f t="shared" ca="1" si="125"/>
        <v>18574.89</v>
      </c>
      <c r="O772" s="8">
        <f t="shared" ca="1" si="126"/>
        <v>74299.56</v>
      </c>
      <c r="P772" s="40" t="str">
        <f t="shared" ca="1" si="127"/>
        <v>SHIP REGION 3</v>
      </c>
    </row>
    <row r="773" spans="1:16" x14ac:dyDescent="0.35">
      <c r="A773" s="9">
        <f t="shared" si="131"/>
        <v>767</v>
      </c>
      <c r="B773" s="6">
        <f t="shared" si="131"/>
        <v>767</v>
      </c>
      <c r="C773" s="7" t="str">
        <f t="shared" ca="1" si="121"/>
        <v>CUSTID 20</v>
      </c>
      <c r="D773" s="7" t="str">
        <f ca="1">CONCATENATE(D$6," ",SUMIF('CUST AND PROD REFS'!$C$7:$C$206,'DATA GENERATOR'!$C773,'CUST AND PROD REFS'!D$7:D$206))</f>
        <v>CUSTTYPE 3</v>
      </c>
      <c r="E773" s="7" t="str">
        <f ca="1">CONCATENATE(E$6," ",SUMIF('CUST AND PROD REFS'!$C$7:$C$206,'DATA GENERATOR'!$C773,'CUST AND PROD REFS'!E$7:E$206))</f>
        <v>CUSTIND 4</v>
      </c>
      <c r="F773" s="7" t="str">
        <f ca="1">CONCATENATE(F$6," ",SUMIF('CUST AND PROD REFS'!$C$7:$C$206,'DATA GENERATOR'!$C773,'CUST AND PROD REFS'!F$7:F$206))</f>
        <v>REGION 1</v>
      </c>
      <c r="G773" s="6" t="str">
        <f t="shared" ca="1" si="122"/>
        <v>SALESMAN 4</v>
      </c>
      <c r="H773" s="6" t="str">
        <f t="shared" ca="1" si="123"/>
        <v>PRODID 5</v>
      </c>
      <c r="I773" s="6" t="str">
        <f ca="1">CONCATENATE(I$6," ",SUMIF('CUST AND PROD REFS'!$H$7:$H$26,'DATA GENERATOR'!$H773,'CUST AND PROD REFS'!I$7:I$26))</f>
        <v>PRODTYPE 3</v>
      </c>
      <c r="J773" s="6" t="str">
        <f ca="1">CONCATENATE(J$6," ",SUMIF('CUST AND PROD REFS'!$H$7:$H$26,'DATA GENERATOR'!$H773,'CUST AND PROD REFS'!J$7:J$26))</f>
        <v>PRODMKT 3</v>
      </c>
      <c r="K773" s="6">
        <f ca="1">SUMIF('CUST AND PROD REFS'!$H$7:$H$26,'DATA GENERATOR'!$H773,'CUST AND PROD REFS'!K$7:K$26)</f>
        <v>21215</v>
      </c>
      <c r="L773" s="6">
        <f ca="1">SUMIF('CUST AND PROD REFS'!$H$7:$H$26,'DATA GENERATOR'!$H773,'CUST AND PROD REFS'!L$7:L$26)</f>
        <v>14001.9</v>
      </c>
      <c r="M773" s="7">
        <f t="shared" ca="1" si="124"/>
        <v>7</v>
      </c>
      <c r="N773" s="23">
        <f t="shared" ca="1" si="125"/>
        <v>20154.25</v>
      </c>
      <c r="O773" s="8">
        <f t="shared" ca="1" si="126"/>
        <v>141079.75</v>
      </c>
      <c r="P773" s="40" t="str">
        <f t="shared" ca="1" si="127"/>
        <v>SHIP REGION 8</v>
      </c>
    </row>
    <row r="774" spans="1:16" x14ac:dyDescent="0.35">
      <c r="A774" s="9">
        <f t="shared" si="131"/>
        <v>768</v>
      </c>
      <c r="B774" s="6">
        <f t="shared" si="131"/>
        <v>768</v>
      </c>
      <c r="C774" s="7" t="str">
        <f t="shared" ca="1" si="121"/>
        <v>CUSTID 122</v>
      </c>
      <c r="D774" s="7" t="str">
        <f ca="1">CONCATENATE(D$6," ",SUMIF('CUST AND PROD REFS'!$C$7:$C$206,'DATA GENERATOR'!$C774,'CUST AND PROD REFS'!D$7:D$206))</f>
        <v>CUSTTYPE 3</v>
      </c>
      <c r="E774" s="7" t="str">
        <f ca="1">CONCATENATE(E$6," ",SUMIF('CUST AND PROD REFS'!$C$7:$C$206,'DATA GENERATOR'!$C774,'CUST AND PROD REFS'!E$7:E$206))</f>
        <v>CUSTIND 3</v>
      </c>
      <c r="F774" s="7" t="str">
        <f ca="1">CONCATENATE(F$6," ",SUMIF('CUST AND PROD REFS'!$C$7:$C$206,'DATA GENERATOR'!$C774,'CUST AND PROD REFS'!F$7:F$206))</f>
        <v>REGION 2</v>
      </c>
      <c r="G774" s="6" t="str">
        <f t="shared" ca="1" si="122"/>
        <v>SALESMAN 4</v>
      </c>
      <c r="H774" s="6" t="str">
        <f t="shared" ca="1" si="123"/>
        <v>PRODID 8</v>
      </c>
      <c r="I774" s="6" t="str">
        <f ca="1">CONCATENATE(I$6," ",SUMIF('CUST AND PROD REFS'!$H$7:$H$26,'DATA GENERATOR'!$H774,'CUST AND PROD REFS'!I$7:I$26))</f>
        <v>PRODTYPE 1</v>
      </c>
      <c r="J774" s="6" t="str">
        <f ca="1">CONCATENATE(J$6," ",SUMIF('CUST AND PROD REFS'!$H$7:$H$26,'DATA GENERATOR'!$H774,'CUST AND PROD REFS'!J$7:J$26))</f>
        <v>PRODMKT 7</v>
      </c>
      <c r="K774" s="6">
        <f ca="1">SUMIF('CUST AND PROD REFS'!$H$7:$H$26,'DATA GENERATOR'!$H774,'CUST AND PROD REFS'!K$7:K$26)</f>
        <v>9424</v>
      </c>
      <c r="L774" s="6">
        <f ca="1">SUMIF('CUST AND PROD REFS'!$H$7:$H$26,'DATA GENERATOR'!$H774,'CUST AND PROD REFS'!L$7:L$26)</f>
        <v>6031.36</v>
      </c>
      <c r="M774" s="7">
        <f t="shared" ca="1" si="124"/>
        <v>7</v>
      </c>
      <c r="N774" s="23">
        <f t="shared" ca="1" si="125"/>
        <v>8293.1200000000008</v>
      </c>
      <c r="O774" s="8">
        <f t="shared" ca="1" si="126"/>
        <v>58051.840000000004</v>
      </c>
      <c r="P774" s="40" t="str">
        <f t="shared" ca="1" si="127"/>
        <v>SHIP REGION 1</v>
      </c>
    </row>
    <row r="775" spans="1:16" x14ac:dyDescent="0.35">
      <c r="A775" s="9">
        <f t="shared" si="131"/>
        <v>769</v>
      </c>
      <c r="B775" s="6">
        <f t="shared" si="131"/>
        <v>769</v>
      </c>
      <c r="C775" s="7" t="str">
        <f t="shared" ca="1" si="121"/>
        <v>CUSTID 28</v>
      </c>
      <c r="D775" s="7" t="str">
        <f ca="1">CONCATENATE(D$6," ",SUMIF('CUST AND PROD REFS'!$C$7:$C$206,'DATA GENERATOR'!$C775,'CUST AND PROD REFS'!D$7:D$206))</f>
        <v>CUSTTYPE 3</v>
      </c>
      <c r="E775" s="7" t="str">
        <f ca="1">CONCATENATE(E$6," ",SUMIF('CUST AND PROD REFS'!$C$7:$C$206,'DATA GENERATOR'!$C775,'CUST AND PROD REFS'!E$7:E$206))</f>
        <v>CUSTIND 1</v>
      </c>
      <c r="F775" s="7" t="str">
        <f ca="1">CONCATENATE(F$6," ",SUMIF('CUST AND PROD REFS'!$C$7:$C$206,'DATA GENERATOR'!$C775,'CUST AND PROD REFS'!F$7:F$206))</f>
        <v>REGION 2</v>
      </c>
      <c r="G775" s="6" t="str">
        <f t="shared" ca="1" si="122"/>
        <v>SALESMAN 4</v>
      </c>
      <c r="H775" s="6" t="str">
        <f t="shared" ca="1" si="123"/>
        <v>PRODID 13</v>
      </c>
      <c r="I775" s="6" t="str">
        <f ca="1">CONCATENATE(I$6," ",SUMIF('CUST AND PROD REFS'!$H$7:$H$26,'DATA GENERATOR'!$H775,'CUST AND PROD REFS'!I$7:I$26))</f>
        <v>PRODTYPE 4</v>
      </c>
      <c r="J775" s="6" t="str">
        <f ca="1">CONCATENATE(J$6," ",SUMIF('CUST AND PROD REFS'!$H$7:$H$26,'DATA GENERATOR'!$H775,'CUST AND PROD REFS'!J$7:J$26))</f>
        <v>PRODMKT 4</v>
      </c>
      <c r="K775" s="6">
        <f ca="1">SUMIF('CUST AND PROD REFS'!$H$7:$H$26,'DATA GENERATOR'!$H775,'CUST AND PROD REFS'!K$7:K$26)</f>
        <v>12711</v>
      </c>
      <c r="L775" s="6">
        <f ca="1">SUMIF('CUST AND PROD REFS'!$H$7:$H$26,'DATA GENERATOR'!$H775,'CUST AND PROD REFS'!L$7:L$26)</f>
        <v>7245.27</v>
      </c>
      <c r="M775" s="7">
        <f t="shared" ca="1" si="124"/>
        <v>4</v>
      </c>
      <c r="N775" s="23">
        <f t="shared" ca="1" si="125"/>
        <v>11058.57</v>
      </c>
      <c r="O775" s="8">
        <f t="shared" ca="1" si="126"/>
        <v>44234.28</v>
      </c>
      <c r="P775" s="40" t="str">
        <f t="shared" ca="1" si="127"/>
        <v>SHIP REGION 6</v>
      </c>
    </row>
    <row r="776" spans="1:16" x14ac:dyDescent="0.35">
      <c r="A776" s="9">
        <f t="shared" si="131"/>
        <v>770</v>
      </c>
      <c r="B776" s="6">
        <f t="shared" si="131"/>
        <v>770</v>
      </c>
      <c r="C776" s="7" t="str">
        <f t="shared" ref="C776:C839" ca="1" si="132">CONCATENATE(C$6," ",INT(RAND()*(C$3-C$2)+C$2))</f>
        <v>CUSTID 173</v>
      </c>
      <c r="D776" s="7" t="str">
        <f ca="1">CONCATENATE(D$6," ",SUMIF('CUST AND PROD REFS'!$C$7:$C$206,'DATA GENERATOR'!$C776,'CUST AND PROD REFS'!D$7:D$206))</f>
        <v>CUSTTYPE 4</v>
      </c>
      <c r="E776" s="7" t="str">
        <f ca="1">CONCATENATE(E$6," ",SUMIF('CUST AND PROD REFS'!$C$7:$C$206,'DATA GENERATOR'!$C776,'CUST AND PROD REFS'!E$7:E$206))</f>
        <v>CUSTIND 1</v>
      </c>
      <c r="F776" s="7" t="str">
        <f ca="1">CONCATENATE(F$6," ",SUMIF('CUST AND PROD REFS'!$C$7:$C$206,'DATA GENERATOR'!$C776,'CUST AND PROD REFS'!F$7:F$206))</f>
        <v>REGION 2</v>
      </c>
      <c r="G776" s="6" t="str">
        <f t="shared" ref="G776:G839" ca="1" si="133">CONCATENATE(G$6," ",INT(RAND()*(G$3-G$2)+G$2))</f>
        <v>SALESMAN 3</v>
      </c>
      <c r="H776" s="6" t="str">
        <f t="shared" ref="H776:H839" ca="1" si="134">CONCATENATE(H$6," ",INT(RAND()*(H$3+1-H$2)+H$2))</f>
        <v>PRODID 16</v>
      </c>
      <c r="I776" s="6" t="str">
        <f ca="1">CONCATENATE(I$6," ",SUMIF('CUST AND PROD REFS'!$H$7:$H$26,'DATA GENERATOR'!$H776,'CUST AND PROD REFS'!I$7:I$26))</f>
        <v>PRODTYPE 4</v>
      </c>
      <c r="J776" s="6" t="str">
        <f ca="1">CONCATENATE(J$6," ",SUMIF('CUST AND PROD REFS'!$H$7:$H$26,'DATA GENERATOR'!$H776,'CUST AND PROD REFS'!J$7:J$26))</f>
        <v>PRODMKT 6</v>
      </c>
      <c r="K776" s="6">
        <f ca="1">SUMIF('CUST AND PROD REFS'!$H$7:$H$26,'DATA GENERATOR'!$H776,'CUST AND PROD REFS'!K$7:K$26)</f>
        <v>13342</v>
      </c>
      <c r="L776" s="6">
        <f ca="1">SUMIF('CUST AND PROD REFS'!$H$7:$H$26,'DATA GENERATOR'!$H776,'CUST AND PROD REFS'!L$7:L$26)</f>
        <v>7738.36</v>
      </c>
      <c r="M776" s="7">
        <f t="shared" ref="M776:M839" ca="1" si="135">INT(RAND()*(M$3-M$2)+M$2)</f>
        <v>9</v>
      </c>
      <c r="N776" s="23">
        <f t="shared" ref="N776:N839" ca="1" si="136">K776*(1-(INT(RAND()*(N$3+1-N$2)+N$2)/100))</f>
        <v>12007.800000000001</v>
      </c>
      <c r="O776" s="8">
        <f t="shared" ref="O776:O839" ca="1" si="137">M776*N776</f>
        <v>108070.20000000001</v>
      </c>
      <c r="P776" s="40" t="str">
        <f t="shared" ref="P776:P839" ca="1" si="138">CONCATENATE(P$6," ",INT(RAND()*(P$3+1-P$2)+P$2))</f>
        <v>SHIP REGION 4</v>
      </c>
    </row>
    <row r="777" spans="1:16" x14ac:dyDescent="0.35">
      <c r="A777" s="9">
        <f t="shared" ref="A777:B792" si="139">A776+1</f>
        <v>771</v>
      </c>
      <c r="B777" s="6">
        <f t="shared" si="139"/>
        <v>771</v>
      </c>
      <c r="C777" s="7" t="str">
        <f t="shared" ca="1" si="132"/>
        <v>CUSTID 22</v>
      </c>
      <c r="D777" s="7" t="str">
        <f ca="1">CONCATENATE(D$6," ",SUMIF('CUST AND PROD REFS'!$C$7:$C$206,'DATA GENERATOR'!$C777,'CUST AND PROD REFS'!D$7:D$206))</f>
        <v>CUSTTYPE 1</v>
      </c>
      <c r="E777" s="7" t="str">
        <f ca="1">CONCATENATE(E$6," ",SUMIF('CUST AND PROD REFS'!$C$7:$C$206,'DATA GENERATOR'!$C777,'CUST AND PROD REFS'!E$7:E$206))</f>
        <v>CUSTIND 4</v>
      </c>
      <c r="F777" s="7" t="str">
        <f ca="1">CONCATENATE(F$6," ",SUMIF('CUST AND PROD REFS'!$C$7:$C$206,'DATA GENERATOR'!$C777,'CUST AND PROD REFS'!F$7:F$206))</f>
        <v>REGION 2</v>
      </c>
      <c r="G777" s="6" t="str">
        <f t="shared" ca="1" si="133"/>
        <v>SALESMAN 3</v>
      </c>
      <c r="H777" s="6" t="str">
        <f t="shared" ca="1" si="134"/>
        <v>PRODID 8</v>
      </c>
      <c r="I777" s="6" t="str">
        <f ca="1">CONCATENATE(I$6," ",SUMIF('CUST AND PROD REFS'!$H$7:$H$26,'DATA GENERATOR'!$H777,'CUST AND PROD REFS'!I$7:I$26))</f>
        <v>PRODTYPE 1</v>
      </c>
      <c r="J777" s="6" t="str">
        <f ca="1">CONCATENATE(J$6," ",SUMIF('CUST AND PROD REFS'!$H$7:$H$26,'DATA GENERATOR'!$H777,'CUST AND PROD REFS'!J$7:J$26))</f>
        <v>PRODMKT 7</v>
      </c>
      <c r="K777" s="6">
        <f ca="1">SUMIF('CUST AND PROD REFS'!$H$7:$H$26,'DATA GENERATOR'!$H777,'CUST AND PROD REFS'!K$7:K$26)</f>
        <v>9424</v>
      </c>
      <c r="L777" s="6">
        <f ca="1">SUMIF('CUST AND PROD REFS'!$H$7:$H$26,'DATA GENERATOR'!$H777,'CUST AND PROD REFS'!L$7:L$26)</f>
        <v>6031.36</v>
      </c>
      <c r="M777" s="7">
        <f t="shared" ca="1" si="135"/>
        <v>6</v>
      </c>
      <c r="N777" s="23">
        <f t="shared" ca="1" si="136"/>
        <v>8858.56</v>
      </c>
      <c r="O777" s="8">
        <f t="shared" ca="1" si="137"/>
        <v>53151.360000000001</v>
      </c>
      <c r="P777" s="40" t="str">
        <f t="shared" ca="1" si="138"/>
        <v>SHIP REGION 6</v>
      </c>
    </row>
    <row r="778" spans="1:16" x14ac:dyDescent="0.35">
      <c r="A778" s="9">
        <f t="shared" si="139"/>
        <v>772</v>
      </c>
      <c r="B778" s="6">
        <f t="shared" si="139"/>
        <v>772</v>
      </c>
      <c r="C778" s="7" t="str">
        <f t="shared" ca="1" si="132"/>
        <v>CUSTID 184</v>
      </c>
      <c r="D778" s="7" t="str">
        <f ca="1">CONCATENATE(D$6," ",SUMIF('CUST AND PROD REFS'!$C$7:$C$206,'DATA GENERATOR'!$C778,'CUST AND PROD REFS'!D$7:D$206))</f>
        <v>CUSTTYPE 4</v>
      </c>
      <c r="E778" s="7" t="str">
        <f ca="1">CONCATENATE(E$6," ",SUMIF('CUST AND PROD REFS'!$C$7:$C$206,'DATA GENERATOR'!$C778,'CUST AND PROD REFS'!E$7:E$206))</f>
        <v>CUSTIND 5</v>
      </c>
      <c r="F778" s="7" t="str">
        <f ca="1">CONCATENATE(F$6," ",SUMIF('CUST AND PROD REFS'!$C$7:$C$206,'DATA GENERATOR'!$C778,'CUST AND PROD REFS'!F$7:F$206))</f>
        <v>REGION 4</v>
      </c>
      <c r="G778" s="6" t="str">
        <f t="shared" ca="1" si="133"/>
        <v>SALESMAN 2</v>
      </c>
      <c r="H778" s="6" t="str">
        <f t="shared" ca="1" si="134"/>
        <v>PRODID 4</v>
      </c>
      <c r="I778" s="6" t="str">
        <f ca="1">CONCATENATE(I$6," ",SUMIF('CUST AND PROD REFS'!$H$7:$H$26,'DATA GENERATOR'!$H778,'CUST AND PROD REFS'!I$7:I$26))</f>
        <v>PRODTYPE 2</v>
      </c>
      <c r="J778" s="6" t="str">
        <f ca="1">CONCATENATE(J$6," ",SUMIF('CUST AND PROD REFS'!$H$7:$H$26,'DATA GENERATOR'!$H778,'CUST AND PROD REFS'!J$7:J$26))</f>
        <v>PRODMKT 4</v>
      </c>
      <c r="K778" s="6">
        <f ca="1">SUMIF('CUST AND PROD REFS'!$H$7:$H$26,'DATA GENERATOR'!$H778,'CUST AND PROD REFS'!K$7:K$26)</f>
        <v>6175</v>
      </c>
      <c r="L778" s="6">
        <f ca="1">SUMIF('CUST AND PROD REFS'!$H$7:$H$26,'DATA GENERATOR'!$H778,'CUST AND PROD REFS'!L$7:L$26)</f>
        <v>3828.5</v>
      </c>
      <c r="M778" s="7">
        <f t="shared" ca="1" si="135"/>
        <v>3</v>
      </c>
      <c r="N778" s="23">
        <f t="shared" ca="1" si="136"/>
        <v>5619.25</v>
      </c>
      <c r="O778" s="8">
        <f t="shared" ca="1" si="137"/>
        <v>16857.75</v>
      </c>
      <c r="P778" s="40" t="str">
        <f t="shared" ca="1" si="138"/>
        <v>SHIP REGION 5</v>
      </c>
    </row>
    <row r="779" spans="1:16" x14ac:dyDescent="0.35">
      <c r="A779" s="9">
        <f t="shared" si="139"/>
        <v>773</v>
      </c>
      <c r="B779" s="6">
        <f t="shared" si="139"/>
        <v>773</v>
      </c>
      <c r="C779" s="7" t="str">
        <f t="shared" ca="1" si="132"/>
        <v>CUSTID 82</v>
      </c>
      <c r="D779" s="7" t="str">
        <f ca="1">CONCATENATE(D$6," ",SUMIF('CUST AND PROD REFS'!$C$7:$C$206,'DATA GENERATOR'!$C779,'CUST AND PROD REFS'!D$7:D$206))</f>
        <v>CUSTTYPE 3</v>
      </c>
      <c r="E779" s="7" t="str">
        <f ca="1">CONCATENATE(E$6," ",SUMIF('CUST AND PROD REFS'!$C$7:$C$206,'DATA GENERATOR'!$C779,'CUST AND PROD REFS'!E$7:E$206))</f>
        <v>CUSTIND 1</v>
      </c>
      <c r="F779" s="7" t="str">
        <f ca="1">CONCATENATE(F$6," ",SUMIF('CUST AND PROD REFS'!$C$7:$C$206,'DATA GENERATOR'!$C779,'CUST AND PROD REFS'!F$7:F$206))</f>
        <v>REGION 4</v>
      </c>
      <c r="G779" s="6" t="str">
        <f t="shared" ca="1" si="133"/>
        <v>SALESMAN 4</v>
      </c>
      <c r="H779" s="6" t="str">
        <f t="shared" ca="1" si="134"/>
        <v>PRODID 17</v>
      </c>
      <c r="I779" s="6" t="str">
        <f ca="1">CONCATENATE(I$6," ",SUMIF('CUST AND PROD REFS'!$H$7:$H$26,'DATA GENERATOR'!$H779,'CUST AND PROD REFS'!I$7:I$26))</f>
        <v>PRODTYPE 3</v>
      </c>
      <c r="J779" s="6" t="str">
        <f ca="1">CONCATENATE(J$6," ",SUMIF('CUST AND PROD REFS'!$H$7:$H$26,'DATA GENERATOR'!$H779,'CUST AND PROD REFS'!J$7:J$26))</f>
        <v>PRODMKT 7</v>
      </c>
      <c r="K779" s="6">
        <f ca="1">SUMIF('CUST AND PROD REFS'!$H$7:$H$26,'DATA GENERATOR'!$H779,'CUST AND PROD REFS'!K$7:K$26)</f>
        <v>8017</v>
      </c>
      <c r="L779" s="6">
        <f ca="1">SUMIF('CUST AND PROD REFS'!$H$7:$H$26,'DATA GENERATOR'!$H779,'CUST AND PROD REFS'!L$7:L$26)</f>
        <v>4569.6899999999996</v>
      </c>
      <c r="M779" s="7">
        <f t="shared" ca="1" si="135"/>
        <v>2</v>
      </c>
      <c r="N779" s="23">
        <f t="shared" ca="1" si="136"/>
        <v>6974.79</v>
      </c>
      <c r="O779" s="8">
        <f t="shared" ca="1" si="137"/>
        <v>13949.58</v>
      </c>
      <c r="P779" s="40" t="str">
        <f t="shared" ca="1" si="138"/>
        <v>SHIP REGION 3</v>
      </c>
    </row>
    <row r="780" spans="1:16" x14ac:dyDescent="0.35">
      <c r="A780" s="9">
        <f t="shared" si="139"/>
        <v>774</v>
      </c>
      <c r="B780" s="6">
        <f t="shared" si="139"/>
        <v>774</v>
      </c>
      <c r="C780" s="7" t="str">
        <f t="shared" ca="1" si="132"/>
        <v>CUSTID 4</v>
      </c>
      <c r="D780" s="7" t="str">
        <f ca="1">CONCATENATE(D$6," ",SUMIF('CUST AND PROD REFS'!$C$7:$C$206,'DATA GENERATOR'!$C780,'CUST AND PROD REFS'!D$7:D$206))</f>
        <v>CUSTTYPE 4</v>
      </c>
      <c r="E780" s="7" t="str">
        <f ca="1">CONCATENATE(E$6," ",SUMIF('CUST AND PROD REFS'!$C$7:$C$206,'DATA GENERATOR'!$C780,'CUST AND PROD REFS'!E$7:E$206))</f>
        <v>CUSTIND 1</v>
      </c>
      <c r="F780" s="7" t="str">
        <f ca="1">CONCATENATE(F$6," ",SUMIF('CUST AND PROD REFS'!$C$7:$C$206,'DATA GENERATOR'!$C780,'CUST AND PROD REFS'!F$7:F$206))</f>
        <v>REGION 7</v>
      </c>
      <c r="G780" s="6" t="str">
        <f t="shared" ca="1" si="133"/>
        <v>SALESMAN 2</v>
      </c>
      <c r="H780" s="6" t="str">
        <f t="shared" ca="1" si="134"/>
        <v>PRODID 7</v>
      </c>
      <c r="I780" s="6" t="str">
        <f ca="1">CONCATENATE(I$6," ",SUMIF('CUST AND PROD REFS'!$H$7:$H$26,'DATA GENERATOR'!$H780,'CUST AND PROD REFS'!I$7:I$26))</f>
        <v>PRODTYPE 4</v>
      </c>
      <c r="J780" s="6" t="str">
        <f ca="1">CONCATENATE(J$6," ",SUMIF('CUST AND PROD REFS'!$H$7:$H$26,'DATA GENERATOR'!$H780,'CUST AND PROD REFS'!J$7:J$26))</f>
        <v>PRODMKT 2</v>
      </c>
      <c r="K780" s="6">
        <f ca="1">SUMIF('CUST AND PROD REFS'!$H$7:$H$26,'DATA GENERATOR'!$H780,'CUST AND PROD REFS'!K$7:K$26)</f>
        <v>19973</v>
      </c>
      <c r="L780" s="6">
        <f ca="1">SUMIF('CUST AND PROD REFS'!$H$7:$H$26,'DATA GENERATOR'!$H780,'CUST AND PROD REFS'!L$7:L$26)</f>
        <v>10985.15</v>
      </c>
      <c r="M780" s="7">
        <f t="shared" ca="1" si="135"/>
        <v>4</v>
      </c>
      <c r="N780" s="23">
        <f t="shared" ca="1" si="136"/>
        <v>18774.62</v>
      </c>
      <c r="O780" s="8">
        <f t="shared" ca="1" si="137"/>
        <v>75098.48</v>
      </c>
      <c r="P780" s="40" t="str">
        <f t="shared" ca="1" si="138"/>
        <v>SHIP REGION 8</v>
      </c>
    </row>
    <row r="781" spans="1:16" x14ac:dyDescent="0.35">
      <c r="A781" s="9">
        <f t="shared" si="139"/>
        <v>775</v>
      </c>
      <c r="B781" s="6">
        <f t="shared" si="139"/>
        <v>775</v>
      </c>
      <c r="C781" s="7" t="str">
        <f t="shared" ca="1" si="132"/>
        <v>CUSTID 13</v>
      </c>
      <c r="D781" s="7" t="str">
        <f ca="1">CONCATENATE(D$6," ",SUMIF('CUST AND PROD REFS'!$C$7:$C$206,'DATA GENERATOR'!$C781,'CUST AND PROD REFS'!D$7:D$206))</f>
        <v>CUSTTYPE 1</v>
      </c>
      <c r="E781" s="7" t="str">
        <f ca="1">CONCATENATE(E$6," ",SUMIF('CUST AND PROD REFS'!$C$7:$C$206,'DATA GENERATOR'!$C781,'CUST AND PROD REFS'!E$7:E$206))</f>
        <v>CUSTIND 1</v>
      </c>
      <c r="F781" s="7" t="str">
        <f ca="1">CONCATENATE(F$6," ",SUMIF('CUST AND PROD REFS'!$C$7:$C$206,'DATA GENERATOR'!$C781,'CUST AND PROD REFS'!F$7:F$206))</f>
        <v>REGION 3</v>
      </c>
      <c r="G781" s="6" t="str">
        <f t="shared" ca="1" si="133"/>
        <v>SALESMAN 3</v>
      </c>
      <c r="H781" s="6" t="str">
        <f t="shared" ca="1" si="134"/>
        <v>PRODID 7</v>
      </c>
      <c r="I781" s="6" t="str">
        <f ca="1">CONCATENATE(I$6," ",SUMIF('CUST AND PROD REFS'!$H$7:$H$26,'DATA GENERATOR'!$H781,'CUST AND PROD REFS'!I$7:I$26))</f>
        <v>PRODTYPE 4</v>
      </c>
      <c r="J781" s="6" t="str">
        <f ca="1">CONCATENATE(J$6," ",SUMIF('CUST AND PROD REFS'!$H$7:$H$26,'DATA GENERATOR'!$H781,'CUST AND PROD REFS'!J$7:J$26))</f>
        <v>PRODMKT 2</v>
      </c>
      <c r="K781" s="6">
        <f ca="1">SUMIF('CUST AND PROD REFS'!$H$7:$H$26,'DATA GENERATOR'!$H781,'CUST AND PROD REFS'!K$7:K$26)</f>
        <v>19973</v>
      </c>
      <c r="L781" s="6">
        <f ca="1">SUMIF('CUST AND PROD REFS'!$H$7:$H$26,'DATA GENERATOR'!$H781,'CUST AND PROD REFS'!L$7:L$26)</f>
        <v>10985.15</v>
      </c>
      <c r="M781" s="7">
        <f t="shared" ca="1" si="135"/>
        <v>9</v>
      </c>
      <c r="N781" s="23">
        <f t="shared" ca="1" si="136"/>
        <v>18974.349999999999</v>
      </c>
      <c r="O781" s="8">
        <f t="shared" ca="1" si="137"/>
        <v>170769.15</v>
      </c>
      <c r="P781" s="40" t="str">
        <f t="shared" ca="1" si="138"/>
        <v>SHIP REGION 6</v>
      </c>
    </row>
    <row r="782" spans="1:16" x14ac:dyDescent="0.35">
      <c r="A782" s="9">
        <f t="shared" si="139"/>
        <v>776</v>
      </c>
      <c r="B782" s="6">
        <f t="shared" si="139"/>
        <v>776</v>
      </c>
      <c r="C782" s="7" t="str">
        <f t="shared" ca="1" si="132"/>
        <v>CUSTID 118</v>
      </c>
      <c r="D782" s="7" t="str">
        <f ca="1">CONCATENATE(D$6," ",SUMIF('CUST AND PROD REFS'!$C$7:$C$206,'DATA GENERATOR'!$C782,'CUST AND PROD REFS'!D$7:D$206))</f>
        <v>CUSTTYPE 4</v>
      </c>
      <c r="E782" s="7" t="str">
        <f ca="1">CONCATENATE(E$6," ",SUMIF('CUST AND PROD REFS'!$C$7:$C$206,'DATA GENERATOR'!$C782,'CUST AND PROD REFS'!E$7:E$206))</f>
        <v>CUSTIND 2</v>
      </c>
      <c r="F782" s="7" t="str">
        <f ca="1">CONCATENATE(F$6," ",SUMIF('CUST AND PROD REFS'!$C$7:$C$206,'DATA GENERATOR'!$C782,'CUST AND PROD REFS'!F$7:F$206))</f>
        <v>REGION 6</v>
      </c>
      <c r="G782" s="6" t="str">
        <f t="shared" ca="1" si="133"/>
        <v>SALESMAN 3</v>
      </c>
      <c r="H782" s="6" t="str">
        <f t="shared" ca="1" si="134"/>
        <v>PRODID 13</v>
      </c>
      <c r="I782" s="6" t="str">
        <f ca="1">CONCATENATE(I$6," ",SUMIF('CUST AND PROD REFS'!$H$7:$H$26,'DATA GENERATOR'!$H782,'CUST AND PROD REFS'!I$7:I$26))</f>
        <v>PRODTYPE 4</v>
      </c>
      <c r="J782" s="6" t="str">
        <f ca="1">CONCATENATE(J$6," ",SUMIF('CUST AND PROD REFS'!$H$7:$H$26,'DATA GENERATOR'!$H782,'CUST AND PROD REFS'!J$7:J$26))</f>
        <v>PRODMKT 4</v>
      </c>
      <c r="K782" s="6">
        <f ca="1">SUMIF('CUST AND PROD REFS'!$H$7:$H$26,'DATA GENERATOR'!$H782,'CUST AND PROD REFS'!K$7:K$26)</f>
        <v>12711</v>
      </c>
      <c r="L782" s="6">
        <f ca="1">SUMIF('CUST AND PROD REFS'!$H$7:$H$26,'DATA GENERATOR'!$H782,'CUST AND PROD REFS'!L$7:L$26)</f>
        <v>7245.27</v>
      </c>
      <c r="M782" s="7">
        <f t="shared" ca="1" si="135"/>
        <v>1</v>
      </c>
      <c r="N782" s="23">
        <f t="shared" ca="1" si="136"/>
        <v>11439.9</v>
      </c>
      <c r="O782" s="8">
        <f t="shared" ca="1" si="137"/>
        <v>11439.9</v>
      </c>
      <c r="P782" s="40" t="str">
        <f t="shared" ca="1" si="138"/>
        <v>SHIP REGION 6</v>
      </c>
    </row>
    <row r="783" spans="1:16" x14ac:dyDescent="0.35">
      <c r="A783" s="9">
        <f t="shared" si="139"/>
        <v>777</v>
      </c>
      <c r="B783" s="6">
        <f t="shared" si="139"/>
        <v>777</v>
      </c>
      <c r="C783" s="7" t="str">
        <f t="shared" ca="1" si="132"/>
        <v>CUSTID 142</v>
      </c>
      <c r="D783" s="7" t="str">
        <f ca="1">CONCATENATE(D$6," ",SUMIF('CUST AND PROD REFS'!$C$7:$C$206,'DATA GENERATOR'!$C783,'CUST AND PROD REFS'!D$7:D$206))</f>
        <v>CUSTTYPE 3</v>
      </c>
      <c r="E783" s="7" t="str">
        <f ca="1">CONCATENATE(E$6," ",SUMIF('CUST AND PROD REFS'!$C$7:$C$206,'DATA GENERATOR'!$C783,'CUST AND PROD REFS'!E$7:E$206))</f>
        <v>CUSTIND 5</v>
      </c>
      <c r="F783" s="7" t="str">
        <f ca="1">CONCATENATE(F$6," ",SUMIF('CUST AND PROD REFS'!$C$7:$C$206,'DATA GENERATOR'!$C783,'CUST AND PROD REFS'!F$7:F$206))</f>
        <v>REGION 7</v>
      </c>
      <c r="G783" s="6" t="str">
        <f t="shared" ca="1" si="133"/>
        <v>SALESMAN 4</v>
      </c>
      <c r="H783" s="6" t="str">
        <f t="shared" ca="1" si="134"/>
        <v>PRODID 9</v>
      </c>
      <c r="I783" s="6" t="str">
        <f ca="1">CONCATENATE(I$6," ",SUMIF('CUST AND PROD REFS'!$H$7:$H$26,'DATA GENERATOR'!$H783,'CUST AND PROD REFS'!I$7:I$26))</f>
        <v>PRODTYPE 2</v>
      </c>
      <c r="J783" s="6" t="str">
        <f ca="1">CONCATENATE(J$6," ",SUMIF('CUST AND PROD REFS'!$H$7:$H$26,'DATA GENERATOR'!$H783,'CUST AND PROD REFS'!J$7:J$26))</f>
        <v>PRODMKT 2</v>
      </c>
      <c r="K783" s="6">
        <f ca="1">SUMIF('CUST AND PROD REFS'!$H$7:$H$26,'DATA GENERATOR'!$H783,'CUST AND PROD REFS'!K$7:K$26)</f>
        <v>15689</v>
      </c>
      <c r="L783" s="6">
        <f ca="1">SUMIF('CUST AND PROD REFS'!$H$7:$H$26,'DATA GENERATOR'!$H783,'CUST AND PROD REFS'!L$7:L$26)</f>
        <v>10668.52</v>
      </c>
      <c r="M783" s="7">
        <f t="shared" ca="1" si="135"/>
        <v>1</v>
      </c>
      <c r="N783" s="23">
        <f t="shared" ca="1" si="136"/>
        <v>14590.769999999999</v>
      </c>
      <c r="O783" s="8">
        <f t="shared" ca="1" si="137"/>
        <v>14590.769999999999</v>
      </c>
      <c r="P783" s="40" t="str">
        <f t="shared" ca="1" si="138"/>
        <v>SHIP REGION 6</v>
      </c>
    </row>
    <row r="784" spans="1:16" x14ac:dyDescent="0.35">
      <c r="A784" s="9">
        <f t="shared" si="139"/>
        <v>778</v>
      </c>
      <c r="B784" s="6">
        <f t="shared" si="139"/>
        <v>778</v>
      </c>
      <c r="C784" s="7" t="str">
        <f t="shared" ca="1" si="132"/>
        <v>CUSTID 17</v>
      </c>
      <c r="D784" s="7" t="str">
        <f ca="1">CONCATENATE(D$6," ",SUMIF('CUST AND PROD REFS'!$C$7:$C$206,'DATA GENERATOR'!$C784,'CUST AND PROD REFS'!D$7:D$206))</f>
        <v>CUSTTYPE 5</v>
      </c>
      <c r="E784" s="7" t="str">
        <f ca="1">CONCATENATE(E$6," ",SUMIF('CUST AND PROD REFS'!$C$7:$C$206,'DATA GENERATOR'!$C784,'CUST AND PROD REFS'!E$7:E$206))</f>
        <v>CUSTIND 3</v>
      </c>
      <c r="F784" s="7" t="str">
        <f ca="1">CONCATENATE(F$6," ",SUMIF('CUST AND PROD REFS'!$C$7:$C$206,'DATA GENERATOR'!$C784,'CUST AND PROD REFS'!F$7:F$206))</f>
        <v>REGION 4</v>
      </c>
      <c r="G784" s="6" t="str">
        <f t="shared" ca="1" si="133"/>
        <v>SALESMAN 1</v>
      </c>
      <c r="H784" s="6" t="str">
        <f t="shared" ca="1" si="134"/>
        <v>PRODID 5</v>
      </c>
      <c r="I784" s="6" t="str">
        <f ca="1">CONCATENATE(I$6," ",SUMIF('CUST AND PROD REFS'!$H$7:$H$26,'DATA GENERATOR'!$H784,'CUST AND PROD REFS'!I$7:I$26))</f>
        <v>PRODTYPE 3</v>
      </c>
      <c r="J784" s="6" t="str">
        <f ca="1">CONCATENATE(J$6," ",SUMIF('CUST AND PROD REFS'!$H$7:$H$26,'DATA GENERATOR'!$H784,'CUST AND PROD REFS'!J$7:J$26))</f>
        <v>PRODMKT 3</v>
      </c>
      <c r="K784" s="6">
        <f ca="1">SUMIF('CUST AND PROD REFS'!$H$7:$H$26,'DATA GENERATOR'!$H784,'CUST AND PROD REFS'!K$7:K$26)</f>
        <v>21215</v>
      </c>
      <c r="L784" s="6">
        <f ca="1">SUMIF('CUST AND PROD REFS'!$H$7:$H$26,'DATA GENERATOR'!$H784,'CUST AND PROD REFS'!L$7:L$26)</f>
        <v>14001.9</v>
      </c>
      <c r="M784" s="7">
        <f t="shared" ca="1" si="135"/>
        <v>5</v>
      </c>
      <c r="N784" s="23">
        <f t="shared" ca="1" si="136"/>
        <v>19517.8</v>
      </c>
      <c r="O784" s="8">
        <f t="shared" ca="1" si="137"/>
        <v>97589</v>
      </c>
      <c r="P784" s="40" t="str">
        <f t="shared" ca="1" si="138"/>
        <v>SHIP REGION 6</v>
      </c>
    </row>
    <row r="785" spans="1:16" x14ac:dyDescent="0.35">
      <c r="A785" s="9">
        <f t="shared" si="139"/>
        <v>779</v>
      </c>
      <c r="B785" s="6">
        <f t="shared" si="139"/>
        <v>779</v>
      </c>
      <c r="C785" s="7" t="str">
        <f t="shared" ca="1" si="132"/>
        <v>CUSTID 49</v>
      </c>
      <c r="D785" s="7" t="str">
        <f ca="1">CONCATENATE(D$6," ",SUMIF('CUST AND PROD REFS'!$C$7:$C$206,'DATA GENERATOR'!$C785,'CUST AND PROD REFS'!D$7:D$206))</f>
        <v>CUSTTYPE 5</v>
      </c>
      <c r="E785" s="7" t="str">
        <f ca="1">CONCATENATE(E$6," ",SUMIF('CUST AND PROD REFS'!$C$7:$C$206,'DATA GENERATOR'!$C785,'CUST AND PROD REFS'!E$7:E$206))</f>
        <v>CUSTIND 3</v>
      </c>
      <c r="F785" s="7" t="str">
        <f ca="1">CONCATENATE(F$6," ",SUMIF('CUST AND PROD REFS'!$C$7:$C$206,'DATA GENERATOR'!$C785,'CUST AND PROD REFS'!F$7:F$206))</f>
        <v>REGION 5</v>
      </c>
      <c r="G785" s="6" t="str">
        <f t="shared" ca="1" si="133"/>
        <v>SALESMAN 2</v>
      </c>
      <c r="H785" s="6" t="str">
        <f t="shared" ca="1" si="134"/>
        <v>PRODID 3</v>
      </c>
      <c r="I785" s="6" t="str">
        <f ca="1">CONCATENATE(I$6," ",SUMIF('CUST AND PROD REFS'!$H$7:$H$26,'DATA GENERATOR'!$H785,'CUST AND PROD REFS'!I$7:I$26))</f>
        <v>PRODTYPE 3</v>
      </c>
      <c r="J785" s="6" t="str">
        <f ca="1">CONCATENATE(J$6," ",SUMIF('CUST AND PROD REFS'!$H$7:$H$26,'DATA GENERATOR'!$H785,'CUST AND PROD REFS'!J$7:J$26))</f>
        <v>PRODMKT 6</v>
      </c>
      <c r="K785" s="6">
        <f ca="1">SUMIF('CUST AND PROD REFS'!$H$7:$H$26,'DATA GENERATOR'!$H785,'CUST AND PROD REFS'!K$7:K$26)</f>
        <v>18632</v>
      </c>
      <c r="L785" s="6">
        <f ca="1">SUMIF('CUST AND PROD REFS'!$H$7:$H$26,'DATA GENERATOR'!$H785,'CUST AND PROD REFS'!L$7:L$26)</f>
        <v>12110.8</v>
      </c>
      <c r="M785" s="7">
        <f t="shared" ca="1" si="135"/>
        <v>4</v>
      </c>
      <c r="N785" s="23">
        <f t="shared" ca="1" si="136"/>
        <v>16396.16</v>
      </c>
      <c r="O785" s="8">
        <f t="shared" ca="1" si="137"/>
        <v>65584.639999999999</v>
      </c>
      <c r="P785" s="40" t="str">
        <f t="shared" ca="1" si="138"/>
        <v>SHIP REGION 5</v>
      </c>
    </row>
    <row r="786" spans="1:16" x14ac:dyDescent="0.35">
      <c r="A786" s="9">
        <f t="shared" si="139"/>
        <v>780</v>
      </c>
      <c r="B786" s="6">
        <f t="shared" si="139"/>
        <v>780</v>
      </c>
      <c r="C786" s="7" t="str">
        <f t="shared" ca="1" si="132"/>
        <v>CUSTID 134</v>
      </c>
      <c r="D786" s="7" t="str">
        <f ca="1">CONCATENATE(D$6," ",SUMIF('CUST AND PROD REFS'!$C$7:$C$206,'DATA GENERATOR'!$C786,'CUST AND PROD REFS'!D$7:D$206))</f>
        <v>CUSTTYPE 3</v>
      </c>
      <c r="E786" s="7" t="str">
        <f ca="1">CONCATENATE(E$6," ",SUMIF('CUST AND PROD REFS'!$C$7:$C$206,'DATA GENERATOR'!$C786,'CUST AND PROD REFS'!E$7:E$206))</f>
        <v>CUSTIND 5</v>
      </c>
      <c r="F786" s="7" t="str">
        <f ca="1">CONCATENATE(F$6," ",SUMIF('CUST AND PROD REFS'!$C$7:$C$206,'DATA GENERATOR'!$C786,'CUST AND PROD REFS'!F$7:F$206))</f>
        <v>REGION 7</v>
      </c>
      <c r="G786" s="6" t="str">
        <f t="shared" ca="1" si="133"/>
        <v>SALESMAN 4</v>
      </c>
      <c r="H786" s="6" t="str">
        <f t="shared" ca="1" si="134"/>
        <v>PRODID 16</v>
      </c>
      <c r="I786" s="6" t="str">
        <f ca="1">CONCATENATE(I$6," ",SUMIF('CUST AND PROD REFS'!$H$7:$H$26,'DATA GENERATOR'!$H786,'CUST AND PROD REFS'!I$7:I$26))</f>
        <v>PRODTYPE 4</v>
      </c>
      <c r="J786" s="6" t="str">
        <f ca="1">CONCATENATE(J$6," ",SUMIF('CUST AND PROD REFS'!$H$7:$H$26,'DATA GENERATOR'!$H786,'CUST AND PROD REFS'!J$7:J$26))</f>
        <v>PRODMKT 6</v>
      </c>
      <c r="K786" s="6">
        <f ca="1">SUMIF('CUST AND PROD REFS'!$H$7:$H$26,'DATA GENERATOR'!$H786,'CUST AND PROD REFS'!K$7:K$26)</f>
        <v>13342</v>
      </c>
      <c r="L786" s="6">
        <f ca="1">SUMIF('CUST AND PROD REFS'!$H$7:$H$26,'DATA GENERATOR'!$H786,'CUST AND PROD REFS'!L$7:L$26)</f>
        <v>7738.36</v>
      </c>
      <c r="M786" s="7">
        <f t="shared" ca="1" si="135"/>
        <v>4</v>
      </c>
      <c r="N786" s="23">
        <f t="shared" ca="1" si="136"/>
        <v>12674.9</v>
      </c>
      <c r="O786" s="8">
        <f t="shared" ca="1" si="137"/>
        <v>50699.6</v>
      </c>
      <c r="P786" s="40" t="str">
        <f t="shared" ca="1" si="138"/>
        <v>SHIP REGION 4</v>
      </c>
    </row>
    <row r="787" spans="1:16" x14ac:dyDescent="0.35">
      <c r="A787" s="9">
        <f t="shared" si="139"/>
        <v>781</v>
      </c>
      <c r="B787" s="6">
        <f t="shared" si="139"/>
        <v>781</v>
      </c>
      <c r="C787" s="7" t="str">
        <f t="shared" ca="1" si="132"/>
        <v>CUSTID 123</v>
      </c>
      <c r="D787" s="7" t="str">
        <f ca="1">CONCATENATE(D$6," ",SUMIF('CUST AND PROD REFS'!$C$7:$C$206,'DATA GENERATOR'!$C787,'CUST AND PROD REFS'!D$7:D$206))</f>
        <v>CUSTTYPE 2</v>
      </c>
      <c r="E787" s="7" t="str">
        <f ca="1">CONCATENATE(E$6," ",SUMIF('CUST AND PROD REFS'!$C$7:$C$206,'DATA GENERATOR'!$C787,'CUST AND PROD REFS'!E$7:E$206))</f>
        <v>CUSTIND 2</v>
      </c>
      <c r="F787" s="7" t="str">
        <f ca="1">CONCATENATE(F$6," ",SUMIF('CUST AND PROD REFS'!$C$7:$C$206,'DATA GENERATOR'!$C787,'CUST AND PROD REFS'!F$7:F$206))</f>
        <v>REGION 3</v>
      </c>
      <c r="G787" s="6" t="str">
        <f t="shared" ca="1" si="133"/>
        <v>SALESMAN 4</v>
      </c>
      <c r="H787" s="6" t="str">
        <f t="shared" ca="1" si="134"/>
        <v>PRODID 11</v>
      </c>
      <c r="I787" s="6" t="str">
        <f ca="1">CONCATENATE(I$6," ",SUMIF('CUST AND PROD REFS'!$H$7:$H$26,'DATA GENERATOR'!$H787,'CUST AND PROD REFS'!I$7:I$26))</f>
        <v>PRODTYPE 1</v>
      </c>
      <c r="J787" s="6" t="str">
        <f ca="1">CONCATENATE(J$6," ",SUMIF('CUST AND PROD REFS'!$H$7:$H$26,'DATA GENERATOR'!$H787,'CUST AND PROD REFS'!J$7:J$26))</f>
        <v>PRODMKT 5</v>
      </c>
      <c r="K787" s="6">
        <f ca="1">SUMIF('CUST AND PROD REFS'!$H$7:$H$26,'DATA GENERATOR'!$H787,'CUST AND PROD REFS'!K$7:K$26)</f>
        <v>10318</v>
      </c>
      <c r="L787" s="6">
        <f ca="1">SUMIF('CUST AND PROD REFS'!$H$7:$H$26,'DATA GENERATOR'!$H787,'CUST AND PROD REFS'!L$7:L$26)</f>
        <v>6913.06</v>
      </c>
      <c r="M787" s="7">
        <f t="shared" ca="1" si="135"/>
        <v>7</v>
      </c>
      <c r="N787" s="23">
        <f t="shared" ca="1" si="136"/>
        <v>9389.380000000001</v>
      </c>
      <c r="O787" s="8">
        <f t="shared" ca="1" si="137"/>
        <v>65725.66</v>
      </c>
      <c r="P787" s="40" t="str">
        <f t="shared" ca="1" si="138"/>
        <v>SHIP REGION 2</v>
      </c>
    </row>
    <row r="788" spans="1:16" x14ac:dyDescent="0.35">
      <c r="A788" s="9">
        <f t="shared" si="139"/>
        <v>782</v>
      </c>
      <c r="B788" s="6">
        <f t="shared" si="139"/>
        <v>782</v>
      </c>
      <c r="C788" s="7" t="str">
        <f t="shared" ca="1" si="132"/>
        <v>CUSTID 128</v>
      </c>
      <c r="D788" s="7" t="str">
        <f ca="1">CONCATENATE(D$6," ",SUMIF('CUST AND PROD REFS'!$C$7:$C$206,'DATA GENERATOR'!$C788,'CUST AND PROD REFS'!D$7:D$206))</f>
        <v>CUSTTYPE 5</v>
      </c>
      <c r="E788" s="7" t="str">
        <f ca="1">CONCATENATE(E$6," ",SUMIF('CUST AND PROD REFS'!$C$7:$C$206,'DATA GENERATOR'!$C788,'CUST AND PROD REFS'!E$7:E$206))</f>
        <v>CUSTIND 2</v>
      </c>
      <c r="F788" s="7" t="str">
        <f ca="1">CONCATENATE(F$6," ",SUMIF('CUST AND PROD REFS'!$C$7:$C$206,'DATA GENERATOR'!$C788,'CUST AND PROD REFS'!F$7:F$206))</f>
        <v>REGION 1</v>
      </c>
      <c r="G788" s="6" t="str">
        <f t="shared" ca="1" si="133"/>
        <v>SALESMAN 2</v>
      </c>
      <c r="H788" s="6" t="str">
        <f t="shared" ca="1" si="134"/>
        <v>PRODID 15</v>
      </c>
      <c r="I788" s="6" t="str">
        <f ca="1">CONCATENATE(I$6," ",SUMIF('CUST AND PROD REFS'!$H$7:$H$26,'DATA GENERATOR'!$H788,'CUST AND PROD REFS'!I$7:I$26))</f>
        <v>PRODTYPE 3</v>
      </c>
      <c r="J788" s="6" t="str">
        <f ca="1">CONCATENATE(J$6," ",SUMIF('CUST AND PROD REFS'!$H$7:$H$26,'DATA GENERATOR'!$H788,'CUST AND PROD REFS'!J$7:J$26))</f>
        <v>PRODMKT 3</v>
      </c>
      <c r="K788" s="6">
        <f ca="1">SUMIF('CUST AND PROD REFS'!$H$7:$H$26,'DATA GENERATOR'!$H788,'CUST AND PROD REFS'!K$7:K$26)</f>
        <v>1965</v>
      </c>
      <c r="L788" s="6">
        <f ca="1">SUMIF('CUST AND PROD REFS'!$H$7:$H$26,'DATA GENERATOR'!$H788,'CUST AND PROD REFS'!L$7:L$26)</f>
        <v>1257.5999999999999</v>
      </c>
      <c r="M788" s="7">
        <f t="shared" ca="1" si="135"/>
        <v>8</v>
      </c>
      <c r="N788" s="23">
        <f t="shared" ca="1" si="136"/>
        <v>1788.15</v>
      </c>
      <c r="O788" s="8">
        <f t="shared" ca="1" si="137"/>
        <v>14305.2</v>
      </c>
      <c r="P788" s="40" t="str">
        <f t="shared" ca="1" si="138"/>
        <v>SHIP REGION 4</v>
      </c>
    </row>
    <row r="789" spans="1:16" x14ac:dyDescent="0.35">
      <c r="A789" s="9">
        <f t="shared" si="139"/>
        <v>783</v>
      </c>
      <c r="B789" s="6">
        <f t="shared" si="139"/>
        <v>783</v>
      </c>
      <c r="C789" s="7" t="str">
        <f t="shared" ca="1" si="132"/>
        <v>CUSTID 177</v>
      </c>
      <c r="D789" s="7" t="str">
        <f ca="1">CONCATENATE(D$6," ",SUMIF('CUST AND PROD REFS'!$C$7:$C$206,'DATA GENERATOR'!$C789,'CUST AND PROD REFS'!D$7:D$206))</f>
        <v>CUSTTYPE 5</v>
      </c>
      <c r="E789" s="7" t="str">
        <f ca="1">CONCATENATE(E$6," ",SUMIF('CUST AND PROD REFS'!$C$7:$C$206,'DATA GENERATOR'!$C789,'CUST AND PROD REFS'!E$7:E$206))</f>
        <v>CUSTIND 1</v>
      </c>
      <c r="F789" s="7" t="str">
        <f ca="1">CONCATENATE(F$6," ",SUMIF('CUST AND PROD REFS'!$C$7:$C$206,'DATA GENERATOR'!$C789,'CUST AND PROD REFS'!F$7:F$206))</f>
        <v>REGION 3</v>
      </c>
      <c r="G789" s="6" t="str">
        <f t="shared" ca="1" si="133"/>
        <v>SALESMAN 4</v>
      </c>
      <c r="H789" s="6" t="str">
        <f t="shared" ca="1" si="134"/>
        <v>PRODID 15</v>
      </c>
      <c r="I789" s="6" t="str">
        <f ca="1">CONCATENATE(I$6," ",SUMIF('CUST AND PROD REFS'!$H$7:$H$26,'DATA GENERATOR'!$H789,'CUST AND PROD REFS'!I$7:I$26))</f>
        <v>PRODTYPE 3</v>
      </c>
      <c r="J789" s="6" t="str">
        <f ca="1">CONCATENATE(J$6," ",SUMIF('CUST AND PROD REFS'!$H$7:$H$26,'DATA GENERATOR'!$H789,'CUST AND PROD REFS'!J$7:J$26))</f>
        <v>PRODMKT 3</v>
      </c>
      <c r="K789" s="6">
        <f ca="1">SUMIF('CUST AND PROD REFS'!$H$7:$H$26,'DATA GENERATOR'!$H789,'CUST AND PROD REFS'!K$7:K$26)</f>
        <v>1965</v>
      </c>
      <c r="L789" s="6">
        <f ca="1">SUMIF('CUST AND PROD REFS'!$H$7:$H$26,'DATA GENERATOR'!$H789,'CUST AND PROD REFS'!L$7:L$26)</f>
        <v>1257.5999999999999</v>
      </c>
      <c r="M789" s="7">
        <f t="shared" ca="1" si="135"/>
        <v>9</v>
      </c>
      <c r="N789" s="23">
        <f t="shared" ca="1" si="136"/>
        <v>1886.3999999999999</v>
      </c>
      <c r="O789" s="8">
        <f t="shared" ca="1" si="137"/>
        <v>16977.599999999999</v>
      </c>
      <c r="P789" s="40" t="str">
        <f t="shared" ca="1" si="138"/>
        <v>SHIP REGION 5</v>
      </c>
    </row>
    <row r="790" spans="1:16" x14ac:dyDescent="0.35">
      <c r="A790" s="9">
        <f t="shared" si="139"/>
        <v>784</v>
      </c>
      <c r="B790" s="6">
        <f t="shared" si="139"/>
        <v>784</v>
      </c>
      <c r="C790" s="7" t="str">
        <f t="shared" ca="1" si="132"/>
        <v>CUSTID 143</v>
      </c>
      <c r="D790" s="7" t="str">
        <f ca="1">CONCATENATE(D$6," ",SUMIF('CUST AND PROD REFS'!$C$7:$C$206,'DATA GENERATOR'!$C790,'CUST AND PROD REFS'!D$7:D$206))</f>
        <v>CUSTTYPE 2</v>
      </c>
      <c r="E790" s="7" t="str">
        <f ca="1">CONCATENATE(E$6," ",SUMIF('CUST AND PROD REFS'!$C$7:$C$206,'DATA GENERATOR'!$C790,'CUST AND PROD REFS'!E$7:E$206))</f>
        <v>CUSTIND 5</v>
      </c>
      <c r="F790" s="7" t="str">
        <f ca="1">CONCATENATE(F$6," ",SUMIF('CUST AND PROD REFS'!$C$7:$C$206,'DATA GENERATOR'!$C790,'CUST AND PROD REFS'!F$7:F$206))</f>
        <v>REGION 7</v>
      </c>
      <c r="G790" s="6" t="str">
        <f t="shared" ca="1" si="133"/>
        <v>SALESMAN 1</v>
      </c>
      <c r="H790" s="6" t="str">
        <f t="shared" ca="1" si="134"/>
        <v>PRODID 6</v>
      </c>
      <c r="I790" s="6" t="str">
        <f ca="1">CONCATENATE(I$6," ",SUMIF('CUST AND PROD REFS'!$H$7:$H$26,'DATA GENERATOR'!$H790,'CUST AND PROD REFS'!I$7:I$26))</f>
        <v>PRODTYPE 1</v>
      </c>
      <c r="J790" s="6" t="str">
        <f ca="1">CONCATENATE(J$6," ",SUMIF('CUST AND PROD REFS'!$H$7:$H$26,'DATA GENERATOR'!$H790,'CUST AND PROD REFS'!J$7:J$26))</f>
        <v>PRODMKT 3</v>
      </c>
      <c r="K790" s="6">
        <f ca="1">SUMIF('CUST AND PROD REFS'!$H$7:$H$26,'DATA GENERATOR'!$H790,'CUST AND PROD REFS'!K$7:K$26)</f>
        <v>13657</v>
      </c>
      <c r="L790" s="6">
        <f ca="1">SUMIF('CUST AND PROD REFS'!$H$7:$H$26,'DATA GENERATOR'!$H790,'CUST AND PROD REFS'!L$7:L$26)</f>
        <v>9150.19</v>
      </c>
      <c r="M790" s="7">
        <f t="shared" ca="1" si="135"/>
        <v>2</v>
      </c>
      <c r="N790" s="23">
        <f t="shared" ca="1" si="136"/>
        <v>12701.009999999998</v>
      </c>
      <c r="O790" s="8">
        <f t="shared" ca="1" si="137"/>
        <v>25402.019999999997</v>
      </c>
      <c r="P790" s="40" t="str">
        <f t="shared" ca="1" si="138"/>
        <v>SHIP REGION 5</v>
      </c>
    </row>
    <row r="791" spans="1:16" x14ac:dyDescent="0.35">
      <c r="A791" s="9">
        <f t="shared" si="139"/>
        <v>785</v>
      </c>
      <c r="B791" s="6">
        <f t="shared" si="139"/>
        <v>785</v>
      </c>
      <c r="C791" s="7" t="str">
        <f t="shared" ca="1" si="132"/>
        <v>CUSTID 110</v>
      </c>
      <c r="D791" s="7" t="str">
        <f ca="1">CONCATENATE(D$6," ",SUMIF('CUST AND PROD REFS'!$C$7:$C$206,'DATA GENERATOR'!$C791,'CUST AND PROD REFS'!D$7:D$206))</f>
        <v>CUSTTYPE 1</v>
      </c>
      <c r="E791" s="7" t="str">
        <f ca="1">CONCATENATE(E$6," ",SUMIF('CUST AND PROD REFS'!$C$7:$C$206,'DATA GENERATOR'!$C791,'CUST AND PROD REFS'!E$7:E$206))</f>
        <v>CUSTIND 1</v>
      </c>
      <c r="F791" s="7" t="str">
        <f ca="1">CONCATENATE(F$6," ",SUMIF('CUST AND PROD REFS'!$C$7:$C$206,'DATA GENERATOR'!$C791,'CUST AND PROD REFS'!F$7:F$206))</f>
        <v>REGION 6</v>
      </c>
      <c r="G791" s="6" t="str">
        <f t="shared" ca="1" si="133"/>
        <v>SALESMAN 4</v>
      </c>
      <c r="H791" s="6" t="str">
        <f t="shared" ca="1" si="134"/>
        <v>PRODID 2</v>
      </c>
      <c r="I791" s="6" t="str">
        <f ca="1">CONCATENATE(I$6," ",SUMIF('CUST AND PROD REFS'!$H$7:$H$26,'DATA GENERATOR'!$H791,'CUST AND PROD REFS'!I$7:I$26))</f>
        <v>PRODTYPE 4</v>
      </c>
      <c r="J791" s="6" t="str">
        <f ca="1">CONCATENATE(J$6," ",SUMIF('CUST AND PROD REFS'!$H$7:$H$26,'DATA GENERATOR'!$H791,'CUST AND PROD REFS'!J$7:J$26))</f>
        <v>PRODMKT 6</v>
      </c>
      <c r="K791" s="6">
        <f ca="1">SUMIF('CUST AND PROD REFS'!$H$7:$H$26,'DATA GENERATOR'!$H791,'CUST AND PROD REFS'!K$7:K$26)</f>
        <v>5283</v>
      </c>
      <c r="L791" s="6">
        <f ca="1">SUMIF('CUST AND PROD REFS'!$H$7:$H$26,'DATA GENERATOR'!$H791,'CUST AND PROD REFS'!L$7:L$26)</f>
        <v>3169.8</v>
      </c>
      <c r="M791" s="7">
        <f t="shared" ca="1" si="135"/>
        <v>1</v>
      </c>
      <c r="N791" s="23">
        <f t="shared" ca="1" si="136"/>
        <v>4649.04</v>
      </c>
      <c r="O791" s="8">
        <f t="shared" ca="1" si="137"/>
        <v>4649.04</v>
      </c>
      <c r="P791" s="40" t="str">
        <f t="shared" ca="1" si="138"/>
        <v>SHIP REGION 3</v>
      </c>
    </row>
    <row r="792" spans="1:16" x14ac:dyDescent="0.35">
      <c r="A792" s="9">
        <f t="shared" si="139"/>
        <v>786</v>
      </c>
      <c r="B792" s="6">
        <f t="shared" si="139"/>
        <v>786</v>
      </c>
      <c r="C792" s="7" t="str">
        <f t="shared" ca="1" si="132"/>
        <v>CUSTID 57</v>
      </c>
      <c r="D792" s="7" t="str">
        <f ca="1">CONCATENATE(D$6," ",SUMIF('CUST AND PROD REFS'!$C$7:$C$206,'DATA GENERATOR'!$C792,'CUST AND PROD REFS'!D$7:D$206))</f>
        <v>CUSTTYPE 3</v>
      </c>
      <c r="E792" s="7" t="str">
        <f ca="1">CONCATENATE(E$6," ",SUMIF('CUST AND PROD REFS'!$C$7:$C$206,'DATA GENERATOR'!$C792,'CUST AND PROD REFS'!E$7:E$206))</f>
        <v>CUSTIND 2</v>
      </c>
      <c r="F792" s="7" t="str">
        <f ca="1">CONCATENATE(F$6," ",SUMIF('CUST AND PROD REFS'!$C$7:$C$206,'DATA GENERATOR'!$C792,'CUST AND PROD REFS'!F$7:F$206))</f>
        <v>REGION 7</v>
      </c>
      <c r="G792" s="6" t="str">
        <f t="shared" ca="1" si="133"/>
        <v>SALESMAN 2</v>
      </c>
      <c r="H792" s="6" t="str">
        <f t="shared" ca="1" si="134"/>
        <v>PRODID 15</v>
      </c>
      <c r="I792" s="6" t="str">
        <f ca="1">CONCATENATE(I$6," ",SUMIF('CUST AND PROD REFS'!$H$7:$H$26,'DATA GENERATOR'!$H792,'CUST AND PROD REFS'!I$7:I$26))</f>
        <v>PRODTYPE 3</v>
      </c>
      <c r="J792" s="6" t="str">
        <f ca="1">CONCATENATE(J$6," ",SUMIF('CUST AND PROD REFS'!$H$7:$H$26,'DATA GENERATOR'!$H792,'CUST AND PROD REFS'!J$7:J$26))</f>
        <v>PRODMKT 3</v>
      </c>
      <c r="K792" s="6">
        <f ca="1">SUMIF('CUST AND PROD REFS'!$H$7:$H$26,'DATA GENERATOR'!$H792,'CUST AND PROD REFS'!K$7:K$26)</f>
        <v>1965</v>
      </c>
      <c r="L792" s="6">
        <f ca="1">SUMIF('CUST AND PROD REFS'!$H$7:$H$26,'DATA GENERATOR'!$H792,'CUST AND PROD REFS'!L$7:L$26)</f>
        <v>1257.5999999999999</v>
      </c>
      <c r="M792" s="7">
        <f t="shared" ca="1" si="135"/>
        <v>3</v>
      </c>
      <c r="N792" s="23">
        <f t="shared" ca="1" si="136"/>
        <v>1768.5</v>
      </c>
      <c r="O792" s="8">
        <f t="shared" ca="1" si="137"/>
        <v>5305.5</v>
      </c>
      <c r="P792" s="40" t="str">
        <f t="shared" ca="1" si="138"/>
        <v>SHIP REGION 3</v>
      </c>
    </row>
    <row r="793" spans="1:16" x14ac:dyDescent="0.35">
      <c r="A793" s="9">
        <f t="shared" ref="A793:B808" si="140">A792+1</f>
        <v>787</v>
      </c>
      <c r="B793" s="6">
        <f t="shared" si="140"/>
        <v>787</v>
      </c>
      <c r="C793" s="7" t="str">
        <f t="shared" ca="1" si="132"/>
        <v>CUSTID 178</v>
      </c>
      <c r="D793" s="7" t="str">
        <f ca="1">CONCATENATE(D$6," ",SUMIF('CUST AND PROD REFS'!$C$7:$C$206,'DATA GENERATOR'!$C793,'CUST AND PROD REFS'!D$7:D$206))</f>
        <v>CUSTTYPE 1</v>
      </c>
      <c r="E793" s="7" t="str">
        <f ca="1">CONCATENATE(E$6," ",SUMIF('CUST AND PROD REFS'!$C$7:$C$206,'DATA GENERATOR'!$C793,'CUST AND PROD REFS'!E$7:E$206))</f>
        <v>CUSTIND 4</v>
      </c>
      <c r="F793" s="7" t="str">
        <f ca="1">CONCATENATE(F$6," ",SUMIF('CUST AND PROD REFS'!$C$7:$C$206,'DATA GENERATOR'!$C793,'CUST AND PROD REFS'!F$7:F$206))</f>
        <v>REGION 2</v>
      </c>
      <c r="G793" s="6" t="str">
        <f t="shared" ca="1" si="133"/>
        <v>SALESMAN 4</v>
      </c>
      <c r="H793" s="6" t="str">
        <f t="shared" ca="1" si="134"/>
        <v>PRODID 11</v>
      </c>
      <c r="I793" s="6" t="str">
        <f ca="1">CONCATENATE(I$6," ",SUMIF('CUST AND PROD REFS'!$H$7:$H$26,'DATA GENERATOR'!$H793,'CUST AND PROD REFS'!I$7:I$26))</f>
        <v>PRODTYPE 1</v>
      </c>
      <c r="J793" s="6" t="str">
        <f ca="1">CONCATENATE(J$6," ",SUMIF('CUST AND PROD REFS'!$H$7:$H$26,'DATA GENERATOR'!$H793,'CUST AND PROD REFS'!J$7:J$26))</f>
        <v>PRODMKT 5</v>
      </c>
      <c r="K793" s="6">
        <f ca="1">SUMIF('CUST AND PROD REFS'!$H$7:$H$26,'DATA GENERATOR'!$H793,'CUST AND PROD REFS'!K$7:K$26)</f>
        <v>10318</v>
      </c>
      <c r="L793" s="6">
        <f ca="1">SUMIF('CUST AND PROD REFS'!$H$7:$H$26,'DATA GENERATOR'!$H793,'CUST AND PROD REFS'!L$7:L$26)</f>
        <v>6913.06</v>
      </c>
      <c r="M793" s="7">
        <f t="shared" ca="1" si="135"/>
        <v>9</v>
      </c>
      <c r="N793" s="23">
        <f t="shared" ca="1" si="136"/>
        <v>9286.2000000000007</v>
      </c>
      <c r="O793" s="8">
        <f t="shared" ca="1" si="137"/>
        <v>83575.8</v>
      </c>
      <c r="P793" s="40" t="str">
        <f t="shared" ca="1" si="138"/>
        <v>SHIP REGION 2</v>
      </c>
    </row>
    <row r="794" spans="1:16" x14ac:dyDescent="0.35">
      <c r="A794" s="9">
        <f t="shared" si="140"/>
        <v>788</v>
      </c>
      <c r="B794" s="6">
        <f t="shared" si="140"/>
        <v>788</v>
      </c>
      <c r="C794" s="7" t="str">
        <f t="shared" ca="1" si="132"/>
        <v>CUSTID 166</v>
      </c>
      <c r="D794" s="7" t="str">
        <f ca="1">CONCATENATE(D$6," ",SUMIF('CUST AND PROD REFS'!$C$7:$C$206,'DATA GENERATOR'!$C794,'CUST AND PROD REFS'!D$7:D$206))</f>
        <v>CUSTTYPE 3</v>
      </c>
      <c r="E794" s="7" t="str">
        <f ca="1">CONCATENATE(E$6," ",SUMIF('CUST AND PROD REFS'!$C$7:$C$206,'DATA GENERATOR'!$C794,'CUST AND PROD REFS'!E$7:E$206))</f>
        <v>CUSTIND 2</v>
      </c>
      <c r="F794" s="7" t="str">
        <f ca="1">CONCATENATE(F$6," ",SUMIF('CUST AND PROD REFS'!$C$7:$C$206,'DATA GENERATOR'!$C794,'CUST AND PROD REFS'!F$7:F$206))</f>
        <v>REGION 3</v>
      </c>
      <c r="G794" s="6" t="str">
        <f t="shared" ca="1" si="133"/>
        <v>SALESMAN 3</v>
      </c>
      <c r="H794" s="6" t="str">
        <f t="shared" ca="1" si="134"/>
        <v>PRODID 20</v>
      </c>
      <c r="I794" s="6" t="str">
        <f ca="1">CONCATENATE(I$6," ",SUMIF('CUST AND PROD REFS'!$H$7:$H$26,'DATA GENERATOR'!$H794,'CUST AND PROD REFS'!I$7:I$26))</f>
        <v>PRODTYPE 4</v>
      </c>
      <c r="J794" s="6" t="str">
        <f ca="1">CONCATENATE(J$6," ",SUMIF('CUST AND PROD REFS'!$H$7:$H$26,'DATA GENERATOR'!$H794,'CUST AND PROD REFS'!J$7:J$26))</f>
        <v>PRODMKT 1</v>
      </c>
      <c r="K794" s="6">
        <f ca="1">SUMIF('CUST AND PROD REFS'!$H$7:$H$26,'DATA GENERATOR'!$H794,'CUST AND PROD REFS'!K$7:K$26)</f>
        <v>2665</v>
      </c>
      <c r="L794" s="6">
        <f ca="1">SUMIF('CUST AND PROD REFS'!$H$7:$H$26,'DATA GENERATOR'!$H794,'CUST AND PROD REFS'!L$7:L$26)</f>
        <v>1732.25</v>
      </c>
      <c r="M794" s="7">
        <f t="shared" ca="1" si="135"/>
        <v>2</v>
      </c>
      <c r="N794" s="23">
        <f t="shared" ca="1" si="136"/>
        <v>2585.0499999999997</v>
      </c>
      <c r="O794" s="8">
        <f t="shared" ca="1" si="137"/>
        <v>5170.0999999999995</v>
      </c>
      <c r="P794" s="40" t="str">
        <f t="shared" ca="1" si="138"/>
        <v>SHIP REGION 4</v>
      </c>
    </row>
    <row r="795" spans="1:16" x14ac:dyDescent="0.35">
      <c r="A795" s="9">
        <f t="shared" si="140"/>
        <v>789</v>
      </c>
      <c r="B795" s="6">
        <f t="shared" si="140"/>
        <v>789</v>
      </c>
      <c r="C795" s="7" t="str">
        <f t="shared" ca="1" si="132"/>
        <v>CUSTID 27</v>
      </c>
      <c r="D795" s="7" t="str">
        <f ca="1">CONCATENATE(D$6," ",SUMIF('CUST AND PROD REFS'!$C$7:$C$206,'DATA GENERATOR'!$C795,'CUST AND PROD REFS'!D$7:D$206))</f>
        <v>CUSTTYPE 3</v>
      </c>
      <c r="E795" s="7" t="str">
        <f ca="1">CONCATENATE(E$6," ",SUMIF('CUST AND PROD REFS'!$C$7:$C$206,'DATA GENERATOR'!$C795,'CUST AND PROD REFS'!E$7:E$206))</f>
        <v>CUSTIND 5</v>
      </c>
      <c r="F795" s="7" t="str">
        <f ca="1">CONCATENATE(F$6," ",SUMIF('CUST AND PROD REFS'!$C$7:$C$206,'DATA GENERATOR'!$C795,'CUST AND PROD REFS'!F$7:F$206))</f>
        <v>REGION 3</v>
      </c>
      <c r="G795" s="6" t="str">
        <f t="shared" ca="1" si="133"/>
        <v>SALESMAN 4</v>
      </c>
      <c r="H795" s="6" t="str">
        <f t="shared" ca="1" si="134"/>
        <v>PRODID 10</v>
      </c>
      <c r="I795" s="6" t="str">
        <f ca="1">CONCATENATE(I$6," ",SUMIF('CUST AND PROD REFS'!$H$7:$H$26,'DATA GENERATOR'!$H795,'CUST AND PROD REFS'!I$7:I$26))</f>
        <v>PRODTYPE 3</v>
      </c>
      <c r="J795" s="6" t="str">
        <f ca="1">CONCATENATE(J$6," ",SUMIF('CUST AND PROD REFS'!$H$7:$H$26,'DATA GENERATOR'!$H795,'CUST AND PROD REFS'!J$7:J$26))</f>
        <v>PRODMKT 3</v>
      </c>
      <c r="K795" s="6">
        <f ca="1">SUMIF('CUST AND PROD REFS'!$H$7:$H$26,'DATA GENERATOR'!$H795,'CUST AND PROD REFS'!K$7:K$26)</f>
        <v>21715</v>
      </c>
      <c r="L795" s="6">
        <f ca="1">SUMIF('CUST AND PROD REFS'!$H$7:$H$26,'DATA GENERATOR'!$H795,'CUST AND PROD REFS'!L$7:L$26)</f>
        <v>14549.05</v>
      </c>
      <c r="M795" s="7">
        <f t="shared" ca="1" si="135"/>
        <v>6</v>
      </c>
      <c r="N795" s="23">
        <f t="shared" ca="1" si="136"/>
        <v>18674.900000000001</v>
      </c>
      <c r="O795" s="8">
        <f t="shared" ca="1" si="137"/>
        <v>112049.40000000001</v>
      </c>
      <c r="P795" s="40" t="str">
        <f t="shared" ca="1" si="138"/>
        <v>SHIP REGION 8</v>
      </c>
    </row>
    <row r="796" spans="1:16" x14ac:dyDescent="0.35">
      <c r="A796" s="9">
        <f t="shared" si="140"/>
        <v>790</v>
      </c>
      <c r="B796" s="6">
        <f t="shared" si="140"/>
        <v>790</v>
      </c>
      <c r="C796" s="7" t="str">
        <f t="shared" ca="1" si="132"/>
        <v>CUSTID 175</v>
      </c>
      <c r="D796" s="7" t="str">
        <f ca="1">CONCATENATE(D$6," ",SUMIF('CUST AND PROD REFS'!$C$7:$C$206,'DATA GENERATOR'!$C796,'CUST AND PROD REFS'!D$7:D$206))</f>
        <v>CUSTTYPE 4</v>
      </c>
      <c r="E796" s="7" t="str">
        <f ca="1">CONCATENATE(E$6," ",SUMIF('CUST AND PROD REFS'!$C$7:$C$206,'DATA GENERATOR'!$C796,'CUST AND PROD REFS'!E$7:E$206))</f>
        <v>CUSTIND 5</v>
      </c>
      <c r="F796" s="7" t="str">
        <f ca="1">CONCATENATE(F$6," ",SUMIF('CUST AND PROD REFS'!$C$7:$C$206,'DATA GENERATOR'!$C796,'CUST AND PROD REFS'!F$7:F$206))</f>
        <v>REGION 8</v>
      </c>
      <c r="G796" s="6" t="str">
        <f t="shared" ca="1" si="133"/>
        <v>SALESMAN 3</v>
      </c>
      <c r="H796" s="6" t="str">
        <f t="shared" ca="1" si="134"/>
        <v>PRODID 13</v>
      </c>
      <c r="I796" s="6" t="str">
        <f ca="1">CONCATENATE(I$6," ",SUMIF('CUST AND PROD REFS'!$H$7:$H$26,'DATA GENERATOR'!$H796,'CUST AND PROD REFS'!I$7:I$26))</f>
        <v>PRODTYPE 4</v>
      </c>
      <c r="J796" s="6" t="str">
        <f ca="1">CONCATENATE(J$6," ",SUMIF('CUST AND PROD REFS'!$H$7:$H$26,'DATA GENERATOR'!$H796,'CUST AND PROD REFS'!J$7:J$26))</f>
        <v>PRODMKT 4</v>
      </c>
      <c r="K796" s="6">
        <f ca="1">SUMIF('CUST AND PROD REFS'!$H$7:$H$26,'DATA GENERATOR'!$H796,'CUST AND PROD REFS'!K$7:K$26)</f>
        <v>12711</v>
      </c>
      <c r="L796" s="6">
        <f ca="1">SUMIF('CUST AND PROD REFS'!$H$7:$H$26,'DATA GENERATOR'!$H796,'CUST AND PROD REFS'!L$7:L$26)</f>
        <v>7245.27</v>
      </c>
      <c r="M796" s="7">
        <f t="shared" ca="1" si="135"/>
        <v>1</v>
      </c>
      <c r="N796" s="23">
        <f t="shared" ca="1" si="136"/>
        <v>11058.57</v>
      </c>
      <c r="O796" s="8">
        <f t="shared" ca="1" si="137"/>
        <v>11058.57</v>
      </c>
      <c r="P796" s="40" t="str">
        <f t="shared" ca="1" si="138"/>
        <v>SHIP REGION 5</v>
      </c>
    </row>
    <row r="797" spans="1:16" x14ac:dyDescent="0.35">
      <c r="A797" s="9">
        <f t="shared" si="140"/>
        <v>791</v>
      </c>
      <c r="B797" s="6">
        <f t="shared" si="140"/>
        <v>791</v>
      </c>
      <c r="C797" s="7" t="str">
        <f t="shared" ca="1" si="132"/>
        <v>CUSTID 22</v>
      </c>
      <c r="D797" s="7" t="str">
        <f ca="1">CONCATENATE(D$6," ",SUMIF('CUST AND PROD REFS'!$C$7:$C$206,'DATA GENERATOR'!$C797,'CUST AND PROD REFS'!D$7:D$206))</f>
        <v>CUSTTYPE 1</v>
      </c>
      <c r="E797" s="7" t="str">
        <f ca="1">CONCATENATE(E$6," ",SUMIF('CUST AND PROD REFS'!$C$7:$C$206,'DATA GENERATOR'!$C797,'CUST AND PROD REFS'!E$7:E$206))</f>
        <v>CUSTIND 4</v>
      </c>
      <c r="F797" s="7" t="str">
        <f ca="1">CONCATENATE(F$6," ",SUMIF('CUST AND PROD REFS'!$C$7:$C$206,'DATA GENERATOR'!$C797,'CUST AND PROD REFS'!F$7:F$206))</f>
        <v>REGION 2</v>
      </c>
      <c r="G797" s="6" t="str">
        <f t="shared" ca="1" si="133"/>
        <v>SALESMAN 4</v>
      </c>
      <c r="H797" s="6" t="str">
        <f t="shared" ca="1" si="134"/>
        <v>PRODID 15</v>
      </c>
      <c r="I797" s="6" t="str">
        <f ca="1">CONCATENATE(I$6," ",SUMIF('CUST AND PROD REFS'!$H$7:$H$26,'DATA GENERATOR'!$H797,'CUST AND PROD REFS'!I$7:I$26))</f>
        <v>PRODTYPE 3</v>
      </c>
      <c r="J797" s="6" t="str">
        <f ca="1">CONCATENATE(J$6," ",SUMIF('CUST AND PROD REFS'!$H$7:$H$26,'DATA GENERATOR'!$H797,'CUST AND PROD REFS'!J$7:J$26))</f>
        <v>PRODMKT 3</v>
      </c>
      <c r="K797" s="6">
        <f ca="1">SUMIF('CUST AND PROD REFS'!$H$7:$H$26,'DATA GENERATOR'!$H797,'CUST AND PROD REFS'!K$7:K$26)</f>
        <v>1965</v>
      </c>
      <c r="L797" s="6">
        <f ca="1">SUMIF('CUST AND PROD REFS'!$H$7:$H$26,'DATA GENERATOR'!$H797,'CUST AND PROD REFS'!L$7:L$26)</f>
        <v>1257.5999999999999</v>
      </c>
      <c r="M797" s="7">
        <f t="shared" ca="1" si="135"/>
        <v>7</v>
      </c>
      <c r="N797" s="23">
        <f t="shared" ca="1" si="136"/>
        <v>1748.8500000000001</v>
      </c>
      <c r="O797" s="8">
        <f t="shared" ca="1" si="137"/>
        <v>12241.95</v>
      </c>
      <c r="P797" s="40" t="str">
        <f t="shared" ca="1" si="138"/>
        <v>SHIP REGION 5</v>
      </c>
    </row>
    <row r="798" spans="1:16" x14ac:dyDescent="0.35">
      <c r="A798" s="9">
        <f t="shared" si="140"/>
        <v>792</v>
      </c>
      <c r="B798" s="6">
        <f t="shared" si="140"/>
        <v>792</v>
      </c>
      <c r="C798" s="7" t="str">
        <f t="shared" ca="1" si="132"/>
        <v>CUSTID 151</v>
      </c>
      <c r="D798" s="7" t="str">
        <f ca="1">CONCATENATE(D$6," ",SUMIF('CUST AND PROD REFS'!$C$7:$C$206,'DATA GENERATOR'!$C798,'CUST AND PROD REFS'!D$7:D$206))</f>
        <v>CUSTTYPE 3</v>
      </c>
      <c r="E798" s="7" t="str">
        <f ca="1">CONCATENATE(E$6," ",SUMIF('CUST AND PROD REFS'!$C$7:$C$206,'DATA GENERATOR'!$C798,'CUST AND PROD REFS'!E$7:E$206))</f>
        <v>CUSTIND 2</v>
      </c>
      <c r="F798" s="7" t="str">
        <f ca="1">CONCATENATE(F$6," ",SUMIF('CUST AND PROD REFS'!$C$7:$C$206,'DATA GENERATOR'!$C798,'CUST AND PROD REFS'!F$7:F$206))</f>
        <v>REGION 2</v>
      </c>
      <c r="G798" s="6" t="str">
        <f t="shared" ca="1" si="133"/>
        <v>SALESMAN 1</v>
      </c>
      <c r="H798" s="6" t="str">
        <f t="shared" ca="1" si="134"/>
        <v>PRODID 15</v>
      </c>
      <c r="I798" s="6" t="str">
        <f ca="1">CONCATENATE(I$6," ",SUMIF('CUST AND PROD REFS'!$H$7:$H$26,'DATA GENERATOR'!$H798,'CUST AND PROD REFS'!I$7:I$26))</f>
        <v>PRODTYPE 3</v>
      </c>
      <c r="J798" s="6" t="str">
        <f ca="1">CONCATENATE(J$6," ",SUMIF('CUST AND PROD REFS'!$H$7:$H$26,'DATA GENERATOR'!$H798,'CUST AND PROD REFS'!J$7:J$26))</f>
        <v>PRODMKT 3</v>
      </c>
      <c r="K798" s="6">
        <f ca="1">SUMIF('CUST AND PROD REFS'!$H$7:$H$26,'DATA GENERATOR'!$H798,'CUST AND PROD REFS'!K$7:K$26)</f>
        <v>1965</v>
      </c>
      <c r="L798" s="6">
        <f ca="1">SUMIF('CUST AND PROD REFS'!$H$7:$H$26,'DATA GENERATOR'!$H798,'CUST AND PROD REFS'!L$7:L$26)</f>
        <v>1257.5999999999999</v>
      </c>
      <c r="M798" s="7">
        <f t="shared" ca="1" si="135"/>
        <v>2</v>
      </c>
      <c r="N798" s="23">
        <f t="shared" ca="1" si="136"/>
        <v>1807.8000000000002</v>
      </c>
      <c r="O798" s="8">
        <f t="shared" ca="1" si="137"/>
        <v>3615.6000000000004</v>
      </c>
      <c r="P798" s="40" t="str">
        <f t="shared" ca="1" si="138"/>
        <v>SHIP REGION 3</v>
      </c>
    </row>
    <row r="799" spans="1:16" x14ac:dyDescent="0.35">
      <c r="A799" s="9">
        <f t="shared" si="140"/>
        <v>793</v>
      </c>
      <c r="B799" s="6">
        <f t="shared" si="140"/>
        <v>793</v>
      </c>
      <c r="C799" s="7" t="str">
        <f t="shared" ca="1" si="132"/>
        <v>CUSTID 7</v>
      </c>
      <c r="D799" s="7" t="str">
        <f ca="1">CONCATENATE(D$6," ",SUMIF('CUST AND PROD REFS'!$C$7:$C$206,'DATA GENERATOR'!$C799,'CUST AND PROD REFS'!D$7:D$206))</f>
        <v>CUSTTYPE 2</v>
      </c>
      <c r="E799" s="7" t="str">
        <f ca="1">CONCATENATE(E$6," ",SUMIF('CUST AND PROD REFS'!$C$7:$C$206,'DATA GENERATOR'!$C799,'CUST AND PROD REFS'!E$7:E$206))</f>
        <v>CUSTIND 5</v>
      </c>
      <c r="F799" s="7" t="str">
        <f ca="1">CONCATENATE(F$6," ",SUMIF('CUST AND PROD REFS'!$C$7:$C$206,'DATA GENERATOR'!$C799,'CUST AND PROD REFS'!F$7:F$206))</f>
        <v>REGION 1</v>
      </c>
      <c r="G799" s="6" t="str">
        <f t="shared" ca="1" si="133"/>
        <v>SALESMAN 2</v>
      </c>
      <c r="H799" s="6" t="str">
        <f t="shared" ca="1" si="134"/>
        <v>PRODID 7</v>
      </c>
      <c r="I799" s="6" t="str">
        <f ca="1">CONCATENATE(I$6," ",SUMIF('CUST AND PROD REFS'!$H$7:$H$26,'DATA GENERATOR'!$H799,'CUST AND PROD REFS'!I$7:I$26))</f>
        <v>PRODTYPE 4</v>
      </c>
      <c r="J799" s="6" t="str">
        <f ca="1">CONCATENATE(J$6," ",SUMIF('CUST AND PROD REFS'!$H$7:$H$26,'DATA GENERATOR'!$H799,'CUST AND PROD REFS'!J$7:J$26))</f>
        <v>PRODMKT 2</v>
      </c>
      <c r="K799" s="6">
        <f ca="1">SUMIF('CUST AND PROD REFS'!$H$7:$H$26,'DATA GENERATOR'!$H799,'CUST AND PROD REFS'!K$7:K$26)</f>
        <v>19973</v>
      </c>
      <c r="L799" s="6">
        <f ca="1">SUMIF('CUST AND PROD REFS'!$H$7:$H$26,'DATA GENERATOR'!$H799,'CUST AND PROD REFS'!L$7:L$26)</f>
        <v>10985.15</v>
      </c>
      <c r="M799" s="7">
        <f t="shared" ca="1" si="135"/>
        <v>4</v>
      </c>
      <c r="N799" s="23">
        <f t="shared" ca="1" si="136"/>
        <v>18774.62</v>
      </c>
      <c r="O799" s="8">
        <f t="shared" ca="1" si="137"/>
        <v>75098.48</v>
      </c>
      <c r="P799" s="40" t="str">
        <f t="shared" ca="1" si="138"/>
        <v>SHIP REGION 5</v>
      </c>
    </row>
    <row r="800" spans="1:16" x14ac:dyDescent="0.35">
      <c r="A800" s="9">
        <f t="shared" si="140"/>
        <v>794</v>
      </c>
      <c r="B800" s="6">
        <f t="shared" si="140"/>
        <v>794</v>
      </c>
      <c r="C800" s="7" t="str">
        <f t="shared" ca="1" si="132"/>
        <v>CUSTID 32</v>
      </c>
      <c r="D800" s="7" t="str">
        <f ca="1">CONCATENATE(D$6," ",SUMIF('CUST AND PROD REFS'!$C$7:$C$206,'DATA GENERATOR'!$C800,'CUST AND PROD REFS'!D$7:D$206))</f>
        <v>CUSTTYPE 4</v>
      </c>
      <c r="E800" s="7" t="str">
        <f ca="1">CONCATENATE(E$6," ",SUMIF('CUST AND PROD REFS'!$C$7:$C$206,'DATA GENERATOR'!$C800,'CUST AND PROD REFS'!E$7:E$206))</f>
        <v>CUSTIND 4</v>
      </c>
      <c r="F800" s="7" t="str">
        <f ca="1">CONCATENATE(F$6," ",SUMIF('CUST AND PROD REFS'!$C$7:$C$206,'DATA GENERATOR'!$C800,'CUST AND PROD REFS'!F$7:F$206))</f>
        <v>REGION 8</v>
      </c>
      <c r="G800" s="6" t="str">
        <f t="shared" ca="1" si="133"/>
        <v>SALESMAN 1</v>
      </c>
      <c r="H800" s="6" t="str">
        <f t="shared" ca="1" si="134"/>
        <v>PRODID 9</v>
      </c>
      <c r="I800" s="6" t="str">
        <f ca="1">CONCATENATE(I$6," ",SUMIF('CUST AND PROD REFS'!$H$7:$H$26,'DATA GENERATOR'!$H800,'CUST AND PROD REFS'!I$7:I$26))</f>
        <v>PRODTYPE 2</v>
      </c>
      <c r="J800" s="6" t="str">
        <f ca="1">CONCATENATE(J$6," ",SUMIF('CUST AND PROD REFS'!$H$7:$H$26,'DATA GENERATOR'!$H800,'CUST AND PROD REFS'!J$7:J$26))</f>
        <v>PRODMKT 2</v>
      </c>
      <c r="K800" s="6">
        <f ca="1">SUMIF('CUST AND PROD REFS'!$H$7:$H$26,'DATA GENERATOR'!$H800,'CUST AND PROD REFS'!K$7:K$26)</f>
        <v>15689</v>
      </c>
      <c r="L800" s="6">
        <f ca="1">SUMIF('CUST AND PROD REFS'!$H$7:$H$26,'DATA GENERATOR'!$H800,'CUST AND PROD REFS'!L$7:L$26)</f>
        <v>10668.52</v>
      </c>
      <c r="M800" s="7">
        <f t="shared" ca="1" si="135"/>
        <v>2</v>
      </c>
      <c r="N800" s="23">
        <f t="shared" ca="1" si="136"/>
        <v>13335.65</v>
      </c>
      <c r="O800" s="8">
        <f t="shared" ca="1" si="137"/>
        <v>26671.3</v>
      </c>
      <c r="P800" s="40" t="str">
        <f t="shared" ca="1" si="138"/>
        <v>SHIP REGION 2</v>
      </c>
    </row>
    <row r="801" spans="1:16" x14ac:dyDescent="0.35">
      <c r="A801" s="9">
        <f t="shared" si="140"/>
        <v>795</v>
      </c>
      <c r="B801" s="6">
        <f t="shared" si="140"/>
        <v>795</v>
      </c>
      <c r="C801" s="7" t="str">
        <f t="shared" ca="1" si="132"/>
        <v>CUSTID 8</v>
      </c>
      <c r="D801" s="7" t="str">
        <f ca="1">CONCATENATE(D$6," ",SUMIF('CUST AND PROD REFS'!$C$7:$C$206,'DATA GENERATOR'!$C801,'CUST AND PROD REFS'!D$7:D$206))</f>
        <v>CUSTTYPE 1</v>
      </c>
      <c r="E801" s="7" t="str">
        <f ca="1">CONCATENATE(E$6," ",SUMIF('CUST AND PROD REFS'!$C$7:$C$206,'DATA GENERATOR'!$C801,'CUST AND PROD REFS'!E$7:E$206))</f>
        <v>CUSTIND 4</v>
      </c>
      <c r="F801" s="7" t="str">
        <f ca="1">CONCATENATE(F$6," ",SUMIF('CUST AND PROD REFS'!$C$7:$C$206,'DATA GENERATOR'!$C801,'CUST AND PROD REFS'!F$7:F$206))</f>
        <v>REGION 8</v>
      </c>
      <c r="G801" s="6" t="str">
        <f t="shared" ca="1" si="133"/>
        <v>SALESMAN 4</v>
      </c>
      <c r="H801" s="6" t="str">
        <f t="shared" ca="1" si="134"/>
        <v>PRODID 10</v>
      </c>
      <c r="I801" s="6" t="str">
        <f ca="1">CONCATENATE(I$6," ",SUMIF('CUST AND PROD REFS'!$H$7:$H$26,'DATA GENERATOR'!$H801,'CUST AND PROD REFS'!I$7:I$26))</f>
        <v>PRODTYPE 3</v>
      </c>
      <c r="J801" s="6" t="str">
        <f ca="1">CONCATENATE(J$6," ",SUMIF('CUST AND PROD REFS'!$H$7:$H$26,'DATA GENERATOR'!$H801,'CUST AND PROD REFS'!J$7:J$26))</f>
        <v>PRODMKT 3</v>
      </c>
      <c r="K801" s="6">
        <f ca="1">SUMIF('CUST AND PROD REFS'!$H$7:$H$26,'DATA GENERATOR'!$H801,'CUST AND PROD REFS'!K$7:K$26)</f>
        <v>21715</v>
      </c>
      <c r="L801" s="6">
        <f ca="1">SUMIF('CUST AND PROD REFS'!$H$7:$H$26,'DATA GENERATOR'!$H801,'CUST AND PROD REFS'!L$7:L$26)</f>
        <v>14549.05</v>
      </c>
      <c r="M801" s="7">
        <f t="shared" ca="1" si="135"/>
        <v>3</v>
      </c>
      <c r="N801" s="23">
        <f t="shared" ca="1" si="136"/>
        <v>20629.25</v>
      </c>
      <c r="O801" s="8">
        <f t="shared" ca="1" si="137"/>
        <v>61887.75</v>
      </c>
      <c r="P801" s="40" t="str">
        <f t="shared" ca="1" si="138"/>
        <v>SHIP REGION 2</v>
      </c>
    </row>
    <row r="802" spans="1:16" x14ac:dyDescent="0.35">
      <c r="A802" s="9">
        <f t="shared" si="140"/>
        <v>796</v>
      </c>
      <c r="B802" s="6">
        <f t="shared" si="140"/>
        <v>796</v>
      </c>
      <c r="C802" s="7" t="str">
        <f t="shared" ca="1" si="132"/>
        <v>CUSTID 129</v>
      </c>
      <c r="D802" s="7" t="str">
        <f ca="1">CONCATENATE(D$6," ",SUMIF('CUST AND PROD REFS'!$C$7:$C$206,'DATA GENERATOR'!$C802,'CUST AND PROD REFS'!D$7:D$206))</f>
        <v>CUSTTYPE 5</v>
      </c>
      <c r="E802" s="7" t="str">
        <f ca="1">CONCATENATE(E$6," ",SUMIF('CUST AND PROD REFS'!$C$7:$C$206,'DATA GENERATOR'!$C802,'CUST AND PROD REFS'!E$7:E$206))</f>
        <v>CUSTIND 5</v>
      </c>
      <c r="F802" s="7" t="str">
        <f ca="1">CONCATENATE(F$6," ",SUMIF('CUST AND PROD REFS'!$C$7:$C$206,'DATA GENERATOR'!$C802,'CUST AND PROD REFS'!F$7:F$206))</f>
        <v>REGION 8</v>
      </c>
      <c r="G802" s="6" t="str">
        <f t="shared" ca="1" si="133"/>
        <v>SALESMAN 3</v>
      </c>
      <c r="H802" s="6" t="str">
        <f t="shared" ca="1" si="134"/>
        <v>PRODID 3</v>
      </c>
      <c r="I802" s="6" t="str">
        <f ca="1">CONCATENATE(I$6," ",SUMIF('CUST AND PROD REFS'!$H$7:$H$26,'DATA GENERATOR'!$H802,'CUST AND PROD REFS'!I$7:I$26))</f>
        <v>PRODTYPE 3</v>
      </c>
      <c r="J802" s="6" t="str">
        <f ca="1">CONCATENATE(J$6," ",SUMIF('CUST AND PROD REFS'!$H$7:$H$26,'DATA GENERATOR'!$H802,'CUST AND PROD REFS'!J$7:J$26))</f>
        <v>PRODMKT 6</v>
      </c>
      <c r="K802" s="6">
        <f ca="1">SUMIF('CUST AND PROD REFS'!$H$7:$H$26,'DATA GENERATOR'!$H802,'CUST AND PROD REFS'!K$7:K$26)</f>
        <v>18632</v>
      </c>
      <c r="L802" s="6">
        <f ca="1">SUMIF('CUST AND PROD REFS'!$H$7:$H$26,'DATA GENERATOR'!$H802,'CUST AND PROD REFS'!L$7:L$26)</f>
        <v>12110.8</v>
      </c>
      <c r="M802" s="7">
        <f t="shared" ca="1" si="135"/>
        <v>4</v>
      </c>
      <c r="N802" s="23">
        <f t="shared" ca="1" si="136"/>
        <v>16396.16</v>
      </c>
      <c r="O802" s="8">
        <f t="shared" ca="1" si="137"/>
        <v>65584.639999999999</v>
      </c>
      <c r="P802" s="40" t="str">
        <f t="shared" ca="1" si="138"/>
        <v>SHIP REGION 6</v>
      </c>
    </row>
    <row r="803" spans="1:16" x14ac:dyDescent="0.35">
      <c r="A803" s="9">
        <f t="shared" si="140"/>
        <v>797</v>
      </c>
      <c r="B803" s="6">
        <f t="shared" si="140"/>
        <v>797</v>
      </c>
      <c r="C803" s="7" t="str">
        <f t="shared" ca="1" si="132"/>
        <v>CUSTID 191</v>
      </c>
      <c r="D803" s="7" t="str">
        <f ca="1">CONCATENATE(D$6," ",SUMIF('CUST AND PROD REFS'!$C$7:$C$206,'DATA GENERATOR'!$C803,'CUST AND PROD REFS'!D$7:D$206))</f>
        <v>CUSTTYPE 5</v>
      </c>
      <c r="E803" s="7" t="str">
        <f ca="1">CONCATENATE(E$6," ",SUMIF('CUST AND PROD REFS'!$C$7:$C$206,'DATA GENERATOR'!$C803,'CUST AND PROD REFS'!E$7:E$206))</f>
        <v>CUSTIND 1</v>
      </c>
      <c r="F803" s="7" t="str">
        <f ca="1">CONCATENATE(F$6," ",SUMIF('CUST AND PROD REFS'!$C$7:$C$206,'DATA GENERATOR'!$C803,'CUST AND PROD REFS'!F$7:F$206))</f>
        <v>REGION 2</v>
      </c>
      <c r="G803" s="6" t="str">
        <f t="shared" ca="1" si="133"/>
        <v>SALESMAN 4</v>
      </c>
      <c r="H803" s="6" t="str">
        <f t="shared" ca="1" si="134"/>
        <v>PRODID 5</v>
      </c>
      <c r="I803" s="6" t="str">
        <f ca="1">CONCATENATE(I$6," ",SUMIF('CUST AND PROD REFS'!$H$7:$H$26,'DATA GENERATOR'!$H803,'CUST AND PROD REFS'!I$7:I$26))</f>
        <v>PRODTYPE 3</v>
      </c>
      <c r="J803" s="6" t="str">
        <f ca="1">CONCATENATE(J$6," ",SUMIF('CUST AND PROD REFS'!$H$7:$H$26,'DATA GENERATOR'!$H803,'CUST AND PROD REFS'!J$7:J$26))</f>
        <v>PRODMKT 3</v>
      </c>
      <c r="K803" s="6">
        <f ca="1">SUMIF('CUST AND PROD REFS'!$H$7:$H$26,'DATA GENERATOR'!$H803,'CUST AND PROD REFS'!K$7:K$26)</f>
        <v>21215</v>
      </c>
      <c r="L803" s="6">
        <f ca="1">SUMIF('CUST AND PROD REFS'!$H$7:$H$26,'DATA GENERATOR'!$H803,'CUST AND PROD REFS'!L$7:L$26)</f>
        <v>14001.9</v>
      </c>
      <c r="M803" s="7">
        <f t="shared" ca="1" si="135"/>
        <v>6</v>
      </c>
      <c r="N803" s="23">
        <f t="shared" ca="1" si="136"/>
        <v>20790.7</v>
      </c>
      <c r="O803" s="8">
        <f t="shared" ca="1" si="137"/>
        <v>124744.20000000001</v>
      </c>
      <c r="P803" s="40" t="str">
        <f t="shared" ca="1" si="138"/>
        <v>SHIP REGION 3</v>
      </c>
    </row>
    <row r="804" spans="1:16" x14ac:dyDescent="0.35">
      <c r="A804" s="9">
        <f t="shared" si="140"/>
        <v>798</v>
      </c>
      <c r="B804" s="6">
        <f t="shared" si="140"/>
        <v>798</v>
      </c>
      <c r="C804" s="7" t="str">
        <f t="shared" ca="1" si="132"/>
        <v>CUSTID 149</v>
      </c>
      <c r="D804" s="7" t="str">
        <f ca="1">CONCATENATE(D$6," ",SUMIF('CUST AND PROD REFS'!$C$7:$C$206,'DATA GENERATOR'!$C804,'CUST AND PROD REFS'!D$7:D$206))</f>
        <v>CUSTTYPE 2</v>
      </c>
      <c r="E804" s="7" t="str">
        <f ca="1">CONCATENATE(E$6," ",SUMIF('CUST AND PROD REFS'!$C$7:$C$206,'DATA GENERATOR'!$C804,'CUST AND PROD REFS'!E$7:E$206))</f>
        <v>CUSTIND 3</v>
      </c>
      <c r="F804" s="7" t="str">
        <f ca="1">CONCATENATE(F$6," ",SUMIF('CUST AND PROD REFS'!$C$7:$C$206,'DATA GENERATOR'!$C804,'CUST AND PROD REFS'!F$7:F$206))</f>
        <v>REGION 8</v>
      </c>
      <c r="G804" s="6" t="str">
        <f t="shared" ca="1" si="133"/>
        <v>SALESMAN 3</v>
      </c>
      <c r="H804" s="6" t="str">
        <f t="shared" ca="1" si="134"/>
        <v>PRODID 8</v>
      </c>
      <c r="I804" s="6" t="str">
        <f ca="1">CONCATENATE(I$6," ",SUMIF('CUST AND PROD REFS'!$H$7:$H$26,'DATA GENERATOR'!$H804,'CUST AND PROD REFS'!I$7:I$26))</f>
        <v>PRODTYPE 1</v>
      </c>
      <c r="J804" s="6" t="str">
        <f ca="1">CONCATENATE(J$6," ",SUMIF('CUST AND PROD REFS'!$H$7:$H$26,'DATA GENERATOR'!$H804,'CUST AND PROD REFS'!J$7:J$26))</f>
        <v>PRODMKT 7</v>
      </c>
      <c r="K804" s="6">
        <f ca="1">SUMIF('CUST AND PROD REFS'!$H$7:$H$26,'DATA GENERATOR'!$H804,'CUST AND PROD REFS'!K$7:K$26)</f>
        <v>9424</v>
      </c>
      <c r="L804" s="6">
        <f ca="1">SUMIF('CUST AND PROD REFS'!$H$7:$H$26,'DATA GENERATOR'!$H804,'CUST AND PROD REFS'!L$7:L$26)</f>
        <v>6031.36</v>
      </c>
      <c r="M804" s="7">
        <f t="shared" ca="1" si="135"/>
        <v>3</v>
      </c>
      <c r="N804" s="23">
        <f t="shared" ca="1" si="136"/>
        <v>8481.6</v>
      </c>
      <c r="O804" s="8">
        <f t="shared" ca="1" si="137"/>
        <v>25444.800000000003</v>
      </c>
      <c r="P804" s="40" t="str">
        <f t="shared" ca="1" si="138"/>
        <v>SHIP REGION 7</v>
      </c>
    </row>
    <row r="805" spans="1:16" x14ac:dyDescent="0.35">
      <c r="A805" s="9">
        <f t="shared" si="140"/>
        <v>799</v>
      </c>
      <c r="B805" s="6">
        <f t="shared" si="140"/>
        <v>799</v>
      </c>
      <c r="C805" s="7" t="str">
        <f t="shared" ca="1" si="132"/>
        <v>CUSTID 78</v>
      </c>
      <c r="D805" s="7" t="str">
        <f ca="1">CONCATENATE(D$6," ",SUMIF('CUST AND PROD REFS'!$C$7:$C$206,'DATA GENERATOR'!$C805,'CUST AND PROD REFS'!D$7:D$206))</f>
        <v>CUSTTYPE 1</v>
      </c>
      <c r="E805" s="7" t="str">
        <f ca="1">CONCATENATE(E$6," ",SUMIF('CUST AND PROD REFS'!$C$7:$C$206,'DATA GENERATOR'!$C805,'CUST AND PROD REFS'!E$7:E$206))</f>
        <v>CUSTIND 2</v>
      </c>
      <c r="F805" s="7" t="str">
        <f ca="1">CONCATENATE(F$6," ",SUMIF('CUST AND PROD REFS'!$C$7:$C$206,'DATA GENERATOR'!$C805,'CUST AND PROD REFS'!F$7:F$206))</f>
        <v>REGION 6</v>
      </c>
      <c r="G805" s="6" t="str">
        <f t="shared" ca="1" si="133"/>
        <v>SALESMAN 2</v>
      </c>
      <c r="H805" s="6" t="str">
        <f t="shared" ca="1" si="134"/>
        <v>PRODID 5</v>
      </c>
      <c r="I805" s="6" t="str">
        <f ca="1">CONCATENATE(I$6," ",SUMIF('CUST AND PROD REFS'!$H$7:$H$26,'DATA GENERATOR'!$H805,'CUST AND PROD REFS'!I$7:I$26))</f>
        <v>PRODTYPE 3</v>
      </c>
      <c r="J805" s="6" t="str">
        <f ca="1">CONCATENATE(J$6," ",SUMIF('CUST AND PROD REFS'!$H$7:$H$26,'DATA GENERATOR'!$H805,'CUST AND PROD REFS'!J$7:J$26))</f>
        <v>PRODMKT 3</v>
      </c>
      <c r="K805" s="6">
        <f ca="1">SUMIF('CUST AND PROD REFS'!$H$7:$H$26,'DATA GENERATOR'!$H805,'CUST AND PROD REFS'!K$7:K$26)</f>
        <v>21215</v>
      </c>
      <c r="L805" s="6">
        <f ca="1">SUMIF('CUST AND PROD REFS'!$H$7:$H$26,'DATA GENERATOR'!$H805,'CUST AND PROD REFS'!L$7:L$26)</f>
        <v>14001.9</v>
      </c>
      <c r="M805" s="7">
        <f t="shared" ca="1" si="135"/>
        <v>8</v>
      </c>
      <c r="N805" s="23">
        <f t="shared" ca="1" si="136"/>
        <v>20578.55</v>
      </c>
      <c r="O805" s="8">
        <f t="shared" ca="1" si="137"/>
        <v>164628.4</v>
      </c>
      <c r="P805" s="40" t="str">
        <f t="shared" ca="1" si="138"/>
        <v>SHIP REGION 1</v>
      </c>
    </row>
    <row r="806" spans="1:16" x14ac:dyDescent="0.35">
      <c r="A806" s="9">
        <f t="shared" si="140"/>
        <v>800</v>
      </c>
      <c r="B806" s="6">
        <f t="shared" si="140"/>
        <v>800</v>
      </c>
      <c r="C806" s="7" t="str">
        <f t="shared" ca="1" si="132"/>
        <v>CUSTID 14</v>
      </c>
      <c r="D806" s="7" t="str">
        <f ca="1">CONCATENATE(D$6," ",SUMIF('CUST AND PROD REFS'!$C$7:$C$206,'DATA GENERATOR'!$C806,'CUST AND PROD REFS'!D$7:D$206))</f>
        <v>CUSTTYPE 3</v>
      </c>
      <c r="E806" s="7" t="str">
        <f ca="1">CONCATENATE(E$6," ",SUMIF('CUST AND PROD REFS'!$C$7:$C$206,'DATA GENERATOR'!$C806,'CUST AND PROD REFS'!E$7:E$206))</f>
        <v>CUSTIND 5</v>
      </c>
      <c r="F806" s="7" t="str">
        <f ca="1">CONCATENATE(F$6," ",SUMIF('CUST AND PROD REFS'!$C$7:$C$206,'DATA GENERATOR'!$C806,'CUST AND PROD REFS'!F$7:F$206))</f>
        <v>REGION 5</v>
      </c>
      <c r="G806" s="6" t="str">
        <f t="shared" ca="1" si="133"/>
        <v>SALESMAN 4</v>
      </c>
      <c r="H806" s="6" t="str">
        <f t="shared" ca="1" si="134"/>
        <v>PRODID 19</v>
      </c>
      <c r="I806" s="6" t="str">
        <f ca="1">CONCATENATE(I$6," ",SUMIF('CUST AND PROD REFS'!$H$7:$H$26,'DATA GENERATOR'!$H806,'CUST AND PROD REFS'!I$7:I$26))</f>
        <v>PRODTYPE 2</v>
      </c>
      <c r="J806" s="6" t="str">
        <f ca="1">CONCATENATE(J$6," ",SUMIF('CUST AND PROD REFS'!$H$7:$H$26,'DATA GENERATOR'!$H806,'CUST AND PROD REFS'!J$7:J$26))</f>
        <v>PRODMKT 4</v>
      </c>
      <c r="K806" s="6">
        <f ca="1">SUMIF('CUST AND PROD REFS'!$H$7:$H$26,'DATA GENERATOR'!$H806,'CUST AND PROD REFS'!K$7:K$26)</f>
        <v>4862</v>
      </c>
      <c r="L806" s="6">
        <f ca="1">SUMIF('CUST AND PROD REFS'!$H$7:$H$26,'DATA GENERATOR'!$H806,'CUST AND PROD REFS'!L$7:L$26)</f>
        <v>3306.16</v>
      </c>
      <c r="M806" s="7">
        <f t="shared" ca="1" si="135"/>
        <v>9</v>
      </c>
      <c r="N806" s="23">
        <f t="shared" ca="1" si="136"/>
        <v>4473.04</v>
      </c>
      <c r="O806" s="8">
        <f t="shared" ca="1" si="137"/>
        <v>40257.360000000001</v>
      </c>
      <c r="P806" s="40" t="str">
        <f t="shared" ca="1" si="138"/>
        <v>SHIP REGION 7</v>
      </c>
    </row>
    <row r="807" spans="1:16" x14ac:dyDescent="0.35">
      <c r="A807" s="9">
        <f t="shared" si="140"/>
        <v>801</v>
      </c>
      <c r="B807" s="6">
        <f t="shared" si="140"/>
        <v>801</v>
      </c>
      <c r="C807" s="7" t="str">
        <f t="shared" ca="1" si="132"/>
        <v>CUSTID 197</v>
      </c>
      <c r="D807" s="7" t="str">
        <f ca="1">CONCATENATE(D$6," ",SUMIF('CUST AND PROD REFS'!$C$7:$C$206,'DATA GENERATOR'!$C807,'CUST AND PROD REFS'!D$7:D$206))</f>
        <v>CUSTTYPE 1</v>
      </c>
      <c r="E807" s="7" t="str">
        <f ca="1">CONCATENATE(E$6," ",SUMIF('CUST AND PROD REFS'!$C$7:$C$206,'DATA GENERATOR'!$C807,'CUST AND PROD REFS'!E$7:E$206))</f>
        <v>CUSTIND 5</v>
      </c>
      <c r="F807" s="7" t="str">
        <f ca="1">CONCATENATE(F$6," ",SUMIF('CUST AND PROD REFS'!$C$7:$C$206,'DATA GENERATOR'!$C807,'CUST AND PROD REFS'!F$7:F$206))</f>
        <v>REGION 6</v>
      </c>
      <c r="G807" s="6" t="str">
        <f t="shared" ca="1" si="133"/>
        <v>SALESMAN 2</v>
      </c>
      <c r="H807" s="6" t="str">
        <f t="shared" ca="1" si="134"/>
        <v>PRODID 3</v>
      </c>
      <c r="I807" s="6" t="str">
        <f ca="1">CONCATENATE(I$6," ",SUMIF('CUST AND PROD REFS'!$H$7:$H$26,'DATA GENERATOR'!$H807,'CUST AND PROD REFS'!I$7:I$26))</f>
        <v>PRODTYPE 3</v>
      </c>
      <c r="J807" s="6" t="str">
        <f ca="1">CONCATENATE(J$6," ",SUMIF('CUST AND PROD REFS'!$H$7:$H$26,'DATA GENERATOR'!$H807,'CUST AND PROD REFS'!J$7:J$26))</f>
        <v>PRODMKT 6</v>
      </c>
      <c r="K807" s="6">
        <f ca="1">SUMIF('CUST AND PROD REFS'!$H$7:$H$26,'DATA GENERATOR'!$H807,'CUST AND PROD REFS'!K$7:K$26)</f>
        <v>18632</v>
      </c>
      <c r="L807" s="6">
        <f ca="1">SUMIF('CUST AND PROD REFS'!$H$7:$H$26,'DATA GENERATOR'!$H807,'CUST AND PROD REFS'!L$7:L$26)</f>
        <v>12110.8</v>
      </c>
      <c r="M807" s="7">
        <f t="shared" ca="1" si="135"/>
        <v>8</v>
      </c>
      <c r="N807" s="23">
        <f t="shared" ca="1" si="136"/>
        <v>17700.399999999998</v>
      </c>
      <c r="O807" s="8">
        <f t="shared" ca="1" si="137"/>
        <v>141603.19999999998</v>
      </c>
      <c r="P807" s="40" t="str">
        <f t="shared" ca="1" si="138"/>
        <v>SHIP REGION 5</v>
      </c>
    </row>
    <row r="808" spans="1:16" x14ac:dyDescent="0.35">
      <c r="A808" s="9">
        <f t="shared" si="140"/>
        <v>802</v>
      </c>
      <c r="B808" s="6">
        <f t="shared" si="140"/>
        <v>802</v>
      </c>
      <c r="C808" s="7" t="str">
        <f t="shared" ca="1" si="132"/>
        <v>CUSTID 21</v>
      </c>
      <c r="D808" s="7" t="str">
        <f ca="1">CONCATENATE(D$6," ",SUMIF('CUST AND PROD REFS'!$C$7:$C$206,'DATA GENERATOR'!$C808,'CUST AND PROD REFS'!D$7:D$206))</f>
        <v>CUSTTYPE 1</v>
      </c>
      <c r="E808" s="7" t="str">
        <f ca="1">CONCATENATE(E$6," ",SUMIF('CUST AND PROD REFS'!$C$7:$C$206,'DATA GENERATOR'!$C808,'CUST AND PROD REFS'!E$7:E$206))</f>
        <v>CUSTIND 4</v>
      </c>
      <c r="F808" s="7" t="str">
        <f ca="1">CONCATENATE(F$6," ",SUMIF('CUST AND PROD REFS'!$C$7:$C$206,'DATA GENERATOR'!$C808,'CUST AND PROD REFS'!F$7:F$206))</f>
        <v>REGION 5</v>
      </c>
      <c r="G808" s="6" t="str">
        <f t="shared" ca="1" si="133"/>
        <v>SALESMAN 1</v>
      </c>
      <c r="H808" s="6" t="str">
        <f t="shared" ca="1" si="134"/>
        <v>PRODID 5</v>
      </c>
      <c r="I808" s="6" t="str">
        <f ca="1">CONCATENATE(I$6," ",SUMIF('CUST AND PROD REFS'!$H$7:$H$26,'DATA GENERATOR'!$H808,'CUST AND PROD REFS'!I$7:I$26))</f>
        <v>PRODTYPE 3</v>
      </c>
      <c r="J808" s="6" t="str">
        <f ca="1">CONCATENATE(J$6," ",SUMIF('CUST AND PROD REFS'!$H$7:$H$26,'DATA GENERATOR'!$H808,'CUST AND PROD REFS'!J$7:J$26))</f>
        <v>PRODMKT 3</v>
      </c>
      <c r="K808" s="6">
        <f ca="1">SUMIF('CUST AND PROD REFS'!$H$7:$H$26,'DATA GENERATOR'!$H808,'CUST AND PROD REFS'!K$7:K$26)</f>
        <v>21215</v>
      </c>
      <c r="L808" s="6">
        <f ca="1">SUMIF('CUST AND PROD REFS'!$H$7:$H$26,'DATA GENERATOR'!$H808,'CUST AND PROD REFS'!L$7:L$26)</f>
        <v>14001.9</v>
      </c>
      <c r="M808" s="7">
        <f t="shared" ca="1" si="135"/>
        <v>1</v>
      </c>
      <c r="N808" s="23">
        <f t="shared" ca="1" si="136"/>
        <v>18457.05</v>
      </c>
      <c r="O808" s="8">
        <f t="shared" ca="1" si="137"/>
        <v>18457.05</v>
      </c>
      <c r="P808" s="40" t="str">
        <f t="shared" ca="1" si="138"/>
        <v>SHIP REGION 3</v>
      </c>
    </row>
    <row r="809" spans="1:16" x14ac:dyDescent="0.35">
      <c r="A809" s="9">
        <f t="shared" ref="A809:B824" si="141">A808+1</f>
        <v>803</v>
      </c>
      <c r="B809" s="6">
        <f t="shared" si="141"/>
        <v>803</v>
      </c>
      <c r="C809" s="7" t="str">
        <f t="shared" ca="1" si="132"/>
        <v>CUSTID 47</v>
      </c>
      <c r="D809" s="7" t="str">
        <f ca="1">CONCATENATE(D$6," ",SUMIF('CUST AND PROD REFS'!$C$7:$C$206,'DATA GENERATOR'!$C809,'CUST AND PROD REFS'!D$7:D$206))</f>
        <v>CUSTTYPE 4</v>
      </c>
      <c r="E809" s="7" t="str">
        <f ca="1">CONCATENATE(E$6," ",SUMIF('CUST AND PROD REFS'!$C$7:$C$206,'DATA GENERATOR'!$C809,'CUST AND PROD REFS'!E$7:E$206))</f>
        <v>CUSTIND 3</v>
      </c>
      <c r="F809" s="7" t="str">
        <f ca="1">CONCATENATE(F$6," ",SUMIF('CUST AND PROD REFS'!$C$7:$C$206,'DATA GENERATOR'!$C809,'CUST AND PROD REFS'!F$7:F$206))</f>
        <v>REGION 6</v>
      </c>
      <c r="G809" s="6" t="str">
        <f t="shared" ca="1" si="133"/>
        <v>SALESMAN 3</v>
      </c>
      <c r="H809" s="6" t="str">
        <f t="shared" ca="1" si="134"/>
        <v>PRODID 17</v>
      </c>
      <c r="I809" s="6" t="str">
        <f ca="1">CONCATENATE(I$6," ",SUMIF('CUST AND PROD REFS'!$H$7:$H$26,'DATA GENERATOR'!$H809,'CUST AND PROD REFS'!I$7:I$26))</f>
        <v>PRODTYPE 3</v>
      </c>
      <c r="J809" s="6" t="str">
        <f ca="1">CONCATENATE(J$6," ",SUMIF('CUST AND PROD REFS'!$H$7:$H$26,'DATA GENERATOR'!$H809,'CUST AND PROD REFS'!J$7:J$26))</f>
        <v>PRODMKT 7</v>
      </c>
      <c r="K809" s="6">
        <f ca="1">SUMIF('CUST AND PROD REFS'!$H$7:$H$26,'DATA GENERATOR'!$H809,'CUST AND PROD REFS'!K$7:K$26)</f>
        <v>8017</v>
      </c>
      <c r="L809" s="6">
        <f ca="1">SUMIF('CUST AND PROD REFS'!$H$7:$H$26,'DATA GENERATOR'!$H809,'CUST AND PROD REFS'!L$7:L$26)</f>
        <v>4569.6899999999996</v>
      </c>
      <c r="M809" s="7">
        <f t="shared" ca="1" si="135"/>
        <v>9</v>
      </c>
      <c r="N809" s="23">
        <f t="shared" ca="1" si="136"/>
        <v>7295.47</v>
      </c>
      <c r="O809" s="8">
        <f t="shared" ca="1" si="137"/>
        <v>65659.23</v>
      </c>
      <c r="P809" s="40" t="str">
        <f t="shared" ca="1" si="138"/>
        <v>SHIP REGION 4</v>
      </c>
    </row>
    <row r="810" spans="1:16" x14ac:dyDescent="0.35">
      <c r="A810" s="9">
        <f t="shared" si="141"/>
        <v>804</v>
      </c>
      <c r="B810" s="6">
        <f t="shared" si="141"/>
        <v>804</v>
      </c>
      <c r="C810" s="7" t="str">
        <f t="shared" ca="1" si="132"/>
        <v>CUSTID 22</v>
      </c>
      <c r="D810" s="7" t="str">
        <f ca="1">CONCATENATE(D$6," ",SUMIF('CUST AND PROD REFS'!$C$7:$C$206,'DATA GENERATOR'!$C810,'CUST AND PROD REFS'!D$7:D$206))</f>
        <v>CUSTTYPE 1</v>
      </c>
      <c r="E810" s="7" t="str">
        <f ca="1">CONCATENATE(E$6," ",SUMIF('CUST AND PROD REFS'!$C$7:$C$206,'DATA GENERATOR'!$C810,'CUST AND PROD REFS'!E$7:E$206))</f>
        <v>CUSTIND 4</v>
      </c>
      <c r="F810" s="7" t="str">
        <f ca="1">CONCATENATE(F$6," ",SUMIF('CUST AND PROD REFS'!$C$7:$C$206,'DATA GENERATOR'!$C810,'CUST AND PROD REFS'!F$7:F$206))</f>
        <v>REGION 2</v>
      </c>
      <c r="G810" s="6" t="str">
        <f t="shared" ca="1" si="133"/>
        <v>SALESMAN 4</v>
      </c>
      <c r="H810" s="6" t="str">
        <f t="shared" ca="1" si="134"/>
        <v>PRODID 16</v>
      </c>
      <c r="I810" s="6" t="str">
        <f ca="1">CONCATENATE(I$6," ",SUMIF('CUST AND PROD REFS'!$H$7:$H$26,'DATA GENERATOR'!$H810,'CUST AND PROD REFS'!I$7:I$26))</f>
        <v>PRODTYPE 4</v>
      </c>
      <c r="J810" s="6" t="str">
        <f ca="1">CONCATENATE(J$6," ",SUMIF('CUST AND PROD REFS'!$H$7:$H$26,'DATA GENERATOR'!$H810,'CUST AND PROD REFS'!J$7:J$26))</f>
        <v>PRODMKT 6</v>
      </c>
      <c r="K810" s="6">
        <f ca="1">SUMIF('CUST AND PROD REFS'!$H$7:$H$26,'DATA GENERATOR'!$H810,'CUST AND PROD REFS'!K$7:K$26)</f>
        <v>13342</v>
      </c>
      <c r="L810" s="6">
        <f ca="1">SUMIF('CUST AND PROD REFS'!$H$7:$H$26,'DATA GENERATOR'!$H810,'CUST AND PROD REFS'!L$7:L$26)</f>
        <v>7738.36</v>
      </c>
      <c r="M810" s="7">
        <f t="shared" ca="1" si="135"/>
        <v>2</v>
      </c>
      <c r="N810" s="23">
        <f t="shared" ca="1" si="136"/>
        <v>12408.06</v>
      </c>
      <c r="O810" s="8">
        <f t="shared" ca="1" si="137"/>
        <v>24816.12</v>
      </c>
      <c r="P810" s="40" t="str">
        <f t="shared" ca="1" si="138"/>
        <v>SHIP REGION 8</v>
      </c>
    </row>
    <row r="811" spans="1:16" x14ac:dyDescent="0.35">
      <c r="A811" s="9">
        <f t="shared" si="141"/>
        <v>805</v>
      </c>
      <c r="B811" s="6">
        <f t="shared" si="141"/>
        <v>805</v>
      </c>
      <c r="C811" s="7" t="str">
        <f t="shared" ca="1" si="132"/>
        <v>CUSTID 100</v>
      </c>
      <c r="D811" s="7" t="str">
        <f ca="1">CONCATENATE(D$6," ",SUMIF('CUST AND PROD REFS'!$C$7:$C$206,'DATA GENERATOR'!$C811,'CUST AND PROD REFS'!D$7:D$206))</f>
        <v>CUSTTYPE 5</v>
      </c>
      <c r="E811" s="7" t="str">
        <f ca="1">CONCATENATE(E$6," ",SUMIF('CUST AND PROD REFS'!$C$7:$C$206,'DATA GENERATOR'!$C811,'CUST AND PROD REFS'!E$7:E$206))</f>
        <v>CUSTIND 2</v>
      </c>
      <c r="F811" s="7" t="str">
        <f ca="1">CONCATENATE(F$6," ",SUMIF('CUST AND PROD REFS'!$C$7:$C$206,'DATA GENERATOR'!$C811,'CUST AND PROD REFS'!F$7:F$206))</f>
        <v>REGION 7</v>
      </c>
      <c r="G811" s="6" t="str">
        <f t="shared" ca="1" si="133"/>
        <v>SALESMAN 3</v>
      </c>
      <c r="H811" s="6" t="str">
        <f t="shared" ca="1" si="134"/>
        <v>PRODID 3</v>
      </c>
      <c r="I811" s="6" t="str">
        <f ca="1">CONCATENATE(I$6," ",SUMIF('CUST AND PROD REFS'!$H$7:$H$26,'DATA GENERATOR'!$H811,'CUST AND PROD REFS'!I$7:I$26))</f>
        <v>PRODTYPE 3</v>
      </c>
      <c r="J811" s="6" t="str">
        <f ca="1">CONCATENATE(J$6," ",SUMIF('CUST AND PROD REFS'!$H$7:$H$26,'DATA GENERATOR'!$H811,'CUST AND PROD REFS'!J$7:J$26))</f>
        <v>PRODMKT 6</v>
      </c>
      <c r="K811" s="6">
        <f ca="1">SUMIF('CUST AND PROD REFS'!$H$7:$H$26,'DATA GENERATOR'!$H811,'CUST AND PROD REFS'!K$7:K$26)</f>
        <v>18632</v>
      </c>
      <c r="L811" s="6">
        <f ca="1">SUMIF('CUST AND PROD REFS'!$H$7:$H$26,'DATA GENERATOR'!$H811,'CUST AND PROD REFS'!L$7:L$26)</f>
        <v>12110.8</v>
      </c>
      <c r="M811" s="7">
        <f t="shared" ca="1" si="135"/>
        <v>6</v>
      </c>
      <c r="N811" s="23">
        <f t="shared" ca="1" si="136"/>
        <v>16768.8</v>
      </c>
      <c r="O811" s="8">
        <f t="shared" ca="1" si="137"/>
        <v>100612.79999999999</v>
      </c>
      <c r="P811" s="40" t="str">
        <f t="shared" ca="1" si="138"/>
        <v>SHIP REGION 1</v>
      </c>
    </row>
    <row r="812" spans="1:16" x14ac:dyDescent="0.35">
      <c r="A812" s="9">
        <f t="shared" si="141"/>
        <v>806</v>
      </c>
      <c r="B812" s="6">
        <f t="shared" si="141"/>
        <v>806</v>
      </c>
      <c r="C812" s="7" t="str">
        <f t="shared" ca="1" si="132"/>
        <v>CUSTID 117</v>
      </c>
      <c r="D812" s="7" t="str">
        <f ca="1">CONCATENATE(D$6," ",SUMIF('CUST AND PROD REFS'!$C$7:$C$206,'DATA GENERATOR'!$C812,'CUST AND PROD REFS'!D$7:D$206))</f>
        <v>CUSTTYPE 2</v>
      </c>
      <c r="E812" s="7" t="str">
        <f ca="1">CONCATENATE(E$6," ",SUMIF('CUST AND PROD REFS'!$C$7:$C$206,'DATA GENERATOR'!$C812,'CUST AND PROD REFS'!E$7:E$206))</f>
        <v>CUSTIND 3</v>
      </c>
      <c r="F812" s="7" t="str">
        <f ca="1">CONCATENATE(F$6," ",SUMIF('CUST AND PROD REFS'!$C$7:$C$206,'DATA GENERATOR'!$C812,'CUST AND PROD REFS'!F$7:F$206))</f>
        <v>REGION 1</v>
      </c>
      <c r="G812" s="6" t="str">
        <f t="shared" ca="1" si="133"/>
        <v>SALESMAN 4</v>
      </c>
      <c r="H812" s="6" t="str">
        <f t="shared" ca="1" si="134"/>
        <v>PRODID 4</v>
      </c>
      <c r="I812" s="6" t="str">
        <f ca="1">CONCATENATE(I$6," ",SUMIF('CUST AND PROD REFS'!$H$7:$H$26,'DATA GENERATOR'!$H812,'CUST AND PROD REFS'!I$7:I$26))</f>
        <v>PRODTYPE 2</v>
      </c>
      <c r="J812" s="6" t="str">
        <f ca="1">CONCATENATE(J$6," ",SUMIF('CUST AND PROD REFS'!$H$7:$H$26,'DATA GENERATOR'!$H812,'CUST AND PROD REFS'!J$7:J$26))</f>
        <v>PRODMKT 4</v>
      </c>
      <c r="K812" s="6">
        <f ca="1">SUMIF('CUST AND PROD REFS'!$H$7:$H$26,'DATA GENERATOR'!$H812,'CUST AND PROD REFS'!K$7:K$26)</f>
        <v>6175</v>
      </c>
      <c r="L812" s="6">
        <f ca="1">SUMIF('CUST AND PROD REFS'!$H$7:$H$26,'DATA GENERATOR'!$H812,'CUST AND PROD REFS'!L$7:L$26)</f>
        <v>3828.5</v>
      </c>
      <c r="M812" s="7">
        <f t="shared" ca="1" si="135"/>
        <v>7</v>
      </c>
      <c r="N812" s="23">
        <f t="shared" ca="1" si="136"/>
        <v>5557.5</v>
      </c>
      <c r="O812" s="8">
        <f t="shared" ca="1" si="137"/>
        <v>38902.5</v>
      </c>
      <c r="P812" s="40" t="str">
        <f t="shared" ca="1" si="138"/>
        <v>SHIP REGION 8</v>
      </c>
    </row>
    <row r="813" spans="1:16" x14ac:dyDescent="0.35">
      <c r="A813" s="9">
        <f t="shared" si="141"/>
        <v>807</v>
      </c>
      <c r="B813" s="6">
        <f t="shared" si="141"/>
        <v>807</v>
      </c>
      <c r="C813" s="7" t="str">
        <f t="shared" ca="1" si="132"/>
        <v>CUSTID 182</v>
      </c>
      <c r="D813" s="7" t="str">
        <f ca="1">CONCATENATE(D$6," ",SUMIF('CUST AND PROD REFS'!$C$7:$C$206,'DATA GENERATOR'!$C813,'CUST AND PROD REFS'!D$7:D$206))</f>
        <v>CUSTTYPE 3</v>
      </c>
      <c r="E813" s="7" t="str">
        <f ca="1">CONCATENATE(E$6," ",SUMIF('CUST AND PROD REFS'!$C$7:$C$206,'DATA GENERATOR'!$C813,'CUST AND PROD REFS'!E$7:E$206))</f>
        <v>CUSTIND 3</v>
      </c>
      <c r="F813" s="7" t="str">
        <f ca="1">CONCATENATE(F$6," ",SUMIF('CUST AND PROD REFS'!$C$7:$C$206,'DATA GENERATOR'!$C813,'CUST AND PROD REFS'!F$7:F$206))</f>
        <v>REGION 2</v>
      </c>
      <c r="G813" s="6" t="str">
        <f t="shared" ca="1" si="133"/>
        <v>SALESMAN 4</v>
      </c>
      <c r="H813" s="6" t="str">
        <f t="shared" ca="1" si="134"/>
        <v>PRODID 7</v>
      </c>
      <c r="I813" s="6" t="str">
        <f ca="1">CONCATENATE(I$6," ",SUMIF('CUST AND PROD REFS'!$H$7:$H$26,'DATA GENERATOR'!$H813,'CUST AND PROD REFS'!I$7:I$26))</f>
        <v>PRODTYPE 4</v>
      </c>
      <c r="J813" s="6" t="str">
        <f ca="1">CONCATENATE(J$6," ",SUMIF('CUST AND PROD REFS'!$H$7:$H$26,'DATA GENERATOR'!$H813,'CUST AND PROD REFS'!J$7:J$26))</f>
        <v>PRODMKT 2</v>
      </c>
      <c r="K813" s="6">
        <f ca="1">SUMIF('CUST AND PROD REFS'!$H$7:$H$26,'DATA GENERATOR'!$H813,'CUST AND PROD REFS'!K$7:K$26)</f>
        <v>19973</v>
      </c>
      <c r="L813" s="6">
        <f ca="1">SUMIF('CUST AND PROD REFS'!$H$7:$H$26,'DATA GENERATOR'!$H813,'CUST AND PROD REFS'!L$7:L$26)</f>
        <v>10985.15</v>
      </c>
      <c r="M813" s="7">
        <f t="shared" ca="1" si="135"/>
        <v>7</v>
      </c>
      <c r="N813" s="23">
        <f t="shared" ca="1" si="136"/>
        <v>17176.78</v>
      </c>
      <c r="O813" s="8">
        <f t="shared" ca="1" si="137"/>
        <v>120237.45999999999</v>
      </c>
      <c r="P813" s="40" t="str">
        <f t="shared" ca="1" si="138"/>
        <v>SHIP REGION 1</v>
      </c>
    </row>
    <row r="814" spans="1:16" x14ac:dyDescent="0.35">
      <c r="A814" s="9">
        <f t="shared" si="141"/>
        <v>808</v>
      </c>
      <c r="B814" s="6">
        <f t="shared" si="141"/>
        <v>808</v>
      </c>
      <c r="C814" s="7" t="str">
        <f t="shared" ca="1" si="132"/>
        <v>CUSTID 179</v>
      </c>
      <c r="D814" s="7" t="str">
        <f ca="1">CONCATENATE(D$6," ",SUMIF('CUST AND PROD REFS'!$C$7:$C$206,'DATA GENERATOR'!$C814,'CUST AND PROD REFS'!D$7:D$206))</f>
        <v>CUSTTYPE 3</v>
      </c>
      <c r="E814" s="7" t="str">
        <f ca="1">CONCATENATE(E$6," ",SUMIF('CUST AND PROD REFS'!$C$7:$C$206,'DATA GENERATOR'!$C814,'CUST AND PROD REFS'!E$7:E$206))</f>
        <v>CUSTIND 1</v>
      </c>
      <c r="F814" s="7" t="str">
        <f ca="1">CONCATENATE(F$6," ",SUMIF('CUST AND PROD REFS'!$C$7:$C$206,'DATA GENERATOR'!$C814,'CUST AND PROD REFS'!F$7:F$206))</f>
        <v>REGION 5</v>
      </c>
      <c r="G814" s="6" t="str">
        <f t="shared" ca="1" si="133"/>
        <v>SALESMAN 4</v>
      </c>
      <c r="H814" s="6" t="str">
        <f t="shared" ca="1" si="134"/>
        <v>PRODID 16</v>
      </c>
      <c r="I814" s="6" t="str">
        <f ca="1">CONCATENATE(I$6," ",SUMIF('CUST AND PROD REFS'!$H$7:$H$26,'DATA GENERATOR'!$H814,'CUST AND PROD REFS'!I$7:I$26))</f>
        <v>PRODTYPE 4</v>
      </c>
      <c r="J814" s="6" t="str">
        <f ca="1">CONCATENATE(J$6," ",SUMIF('CUST AND PROD REFS'!$H$7:$H$26,'DATA GENERATOR'!$H814,'CUST AND PROD REFS'!J$7:J$26))</f>
        <v>PRODMKT 6</v>
      </c>
      <c r="K814" s="6">
        <f ca="1">SUMIF('CUST AND PROD REFS'!$H$7:$H$26,'DATA GENERATOR'!$H814,'CUST AND PROD REFS'!K$7:K$26)</f>
        <v>13342</v>
      </c>
      <c r="L814" s="6">
        <f ca="1">SUMIF('CUST AND PROD REFS'!$H$7:$H$26,'DATA GENERATOR'!$H814,'CUST AND PROD REFS'!L$7:L$26)</f>
        <v>7738.36</v>
      </c>
      <c r="M814" s="7">
        <f t="shared" ca="1" si="135"/>
        <v>3</v>
      </c>
      <c r="N814" s="23">
        <f t="shared" ca="1" si="136"/>
        <v>11474.119999999999</v>
      </c>
      <c r="O814" s="8">
        <f t="shared" ca="1" si="137"/>
        <v>34422.36</v>
      </c>
      <c r="P814" s="40" t="str">
        <f t="shared" ca="1" si="138"/>
        <v>SHIP REGION 1</v>
      </c>
    </row>
    <row r="815" spans="1:16" x14ac:dyDescent="0.35">
      <c r="A815" s="9">
        <f t="shared" si="141"/>
        <v>809</v>
      </c>
      <c r="B815" s="6">
        <f t="shared" si="141"/>
        <v>809</v>
      </c>
      <c r="C815" s="7" t="str">
        <f t="shared" ca="1" si="132"/>
        <v>CUSTID 138</v>
      </c>
      <c r="D815" s="7" t="str">
        <f ca="1">CONCATENATE(D$6," ",SUMIF('CUST AND PROD REFS'!$C$7:$C$206,'DATA GENERATOR'!$C815,'CUST AND PROD REFS'!D$7:D$206))</f>
        <v>CUSTTYPE 1</v>
      </c>
      <c r="E815" s="7" t="str">
        <f ca="1">CONCATENATE(E$6," ",SUMIF('CUST AND PROD REFS'!$C$7:$C$206,'DATA GENERATOR'!$C815,'CUST AND PROD REFS'!E$7:E$206))</f>
        <v>CUSTIND 4</v>
      </c>
      <c r="F815" s="7" t="str">
        <f ca="1">CONCATENATE(F$6," ",SUMIF('CUST AND PROD REFS'!$C$7:$C$206,'DATA GENERATOR'!$C815,'CUST AND PROD REFS'!F$7:F$206))</f>
        <v>REGION 7</v>
      </c>
      <c r="G815" s="6" t="str">
        <f t="shared" ca="1" si="133"/>
        <v>SALESMAN 3</v>
      </c>
      <c r="H815" s="6" t="str">
        <f t="shared" ca="1" si="134"/>
        <v>PRODID 11</v>
      </c>
      <c r="I815" s="6" t="str">
        <f ca="1">CONCATENATE(I$6," ",SUMIF('CUST AND PROD REFS'!$H$7:$H$26,'DATA GENERATOR'!$H815,'CUST AND PROD REFS'!I$7:I$26))</f>
        <v>PRODTYPE 1</v>
      </c>
      <c r="J815" s="6" t="str">
        <f ca="1">CONCATENATE(J$6," ",SUMIF('CUST AND PROD REFS'!$H$7:$H$26,'DATA GENERATOR'!$H815,'CUST AND PROD REFS'!J$7:J$26))</f>
        <v>PRODMKT 5</v>
      </c>
      <c r="K815" s="6">
        <f ca="1">SUMIF('CUST AND PROD REFS'!$H$7:$H$26,'DATA GENERATOR'!$H815,'CUST AND PROD REFS'!K$7:K$26)</f>
        <v>10318</v>
      </c>
      <c r="L815" s="6">
        <f ca="1">SUMIF('CUST AND PROD REFS'!$H$7:$H$26,'DATA GENERATOR'!$H815,'CUST AND PROD REFS'!L$7:L$26)</f>
        <v>6913.06</v>
      </c>
      <c r="M815" s="7">
        <f t="shared" ca="1" si="135"/>
        <v>6</v>
      </c>
      <c r="N815" s="23">
        <f t="shared" ca="1" si="136"/>
        <v>8770.2999999999993</v>
      </c>
      <c r="O815" s="8">
        <f t="shared" ca="1" si="137"/>
        <v>52621.799999999996</v>
      </c>
      <c r="P815" s="40" t="str">
        <f t="shared" ca="1" si="138"/>
        <v>SHIP REGION 3</v>
      </c>
    </row>
    <row r="816" spans="1:16" x14ac:dyDescent="0.35">
      <c r="A816" s="9">
        <f t="shared" si="141"/>
        <v>810</v>
      </c>
      <c r="B816" s="6">
        <f t="shared" si="141"/>
        <v>810</v>
      </c>
      <c r="C816" s="7" t="str">
        <f t="shared" ca="1" si="132"/>
        <v>CUSTID 109</v>
      </c>
      <c r="D816" s="7" t="str">
        <f ca="1">CONCATENATE(D$6," ",SUMIF('CUST AND PROD REFS'!$C$7:$C$206,'DATA GENERATOR'!$C816,'CUST AND PROD REFS'!D$7:D$206))</f>
        <v>CUSTTYPE 2</v>
      </c>
      <c r="E816" s="7" t="str">
        <f ca="1">CONCATENATE(E$6," ",SUMIF('CUST AND PROD REFS'!$C$7:$C$206,'DATA GENERATOR'!$C816,'CUST AND PROD REFS'!E$7:E$206))</f>
        <v>CUSTIND 2</v>
      </c>
      <c r="F816" s="7" t="str">
        <f ca="1">CONCATENATE(F$6," ",SUMIF('CUST AND PROD REFS'!$C$7:$C$206,'DATA GENERATOR'!$C816,'CUST AND PROD REFS'!F$7:F$206))</f>
        <v>REGION 3</v>
      </c>
      <c r="G816" s="6" t="str">
        <f t="shared" ca="1" si="133"/>
        <v>SALESMAN 2</v>
      </c>
      <c r="H816" s="6" t="str">
        <f t="shared" ca="1" si="134"/>
        <v>PRODID 7</v>
      </c>
      <c r="I816" s="6" t="str">
        <f ca="1">CONCATENATE(I$6," ",SUMIF('CUST AND PROD REFS'!$H$7:$H$26,'DATA GENERATOR'!$H816,'CUST AND PROD REFS'!I$7:I$26))</f>
        <v>PRODTYPE 4</v>
      </c>
      <c r="J816" s="6" t="str">
        <f ca="1">CONCATENATE(J$6," ",SUMIF('CUST AND PROD REFS'!$H$7:$H$26,'DATA GENERATOR'!$H816,'CUST AND PROD REFS'!J$7:J$26))</f>
        <v>PRODMKT 2</v>
      </c>
      <c r="K816" s="6">
        <f ca="1">SUMIF('CUST AND PROD REFS'!$H$7:$H$26,'DATA GENERATOR'!$H816,'CUST AND PROD REFS'!K$7:K$26)</f>
        <v>19973</v>
      </c>
      <c r="L816" s="6">
        <f ca="1">SUMIF('CUST AND PROD REFS'!$H$7:$H$26,'DATA GENERATOR'!$H816,'CUST AND PROD REFS'!L$7:L$26)</f>
        <v>10985.15</v>
      </c>
      <c r="M816" s="7">
        <f t="shared" ca="1" si="135"/>
        <v>4</v>
      </c>
      <c r="N816" s="23">
        <f t="shared" ca="1" si="136"/>
        <v>18175.43</v>
      </c>
      <c r="O816" s="8">
        <f t="shared" ca="1" si="137"/>
        <v>72701.72</v>
      </c>
      <c r="P816" s="40" t="str">
        <f t="shared" ca="1" si="138"/>
        <v>SHIP REGION 3</v>
      </c>
    </row>
    <row r="817" spans="1:16" x14ac:dyDescent="0.35">
      <c r="A817" s="9">
        <f t="shared" si="141"/>
        <v>811</v>
      </c>
      <c r="B817" s="6">
        <f t="shared" si="141"/>
        <v>811</v>
      </c>
      <c r="C817" s="7" t="str">
        <f t="shared" ca="1" si="132"/>
        <v>CUSTID 194</v>
      </c>
      <c r="D817" s="7" t="str">
        <f ca="1">CONCATENATE(D$6," ",SUMIF('CUST AND PROD REFS'!$C$7:$C$206,'DATA GENERATOR'!$C817,'CUST AND PROD REFS'!D$7:D$206))</f>
        <v>CUSTTYPE 5</v>
      </c>
      <c r="E817" s="7" t="str">
        <f ca="1">CONCATENATE(E$6," ",SUMIF('CUST AND PROD REFS'!$C$7:$C$206,'DATA GENERATOR'!$C817,'CUST AND PROD REFS'!E$7:E$206))</f>
        <v>CUSTIND 4</v>
      </c>
      <c r="F817" s="7" t="str">
        <f ca="1">CONCATENATE(F$6," ",SUMIF('CUST AND PROD REFS'!$C$7:$C$206,'DATA GENERATOR'!$C817,'CUST AND PROD REFS'!F$7:F$206))</f>
        <v>REGION 1</v>
      </c>
      <c r="G817" s="6" t="str">
        <f t="shared" ca="1" si="133"/>
        <v>SALESMAN 1</v>
      </c>
      <c r="H817" s="6" t="str">
        <f t="shared" ca="1" si="134"/>
        <v>PRODID 19</v>
      </c>
      <c r="I817" s="6" t="str">
        <f ca="1">CONCATENATE(I$6," ",SUMIF('CUST AND PROD REFS'!$H$7:$H$26,'DATA GENERATOR'!$H817,'CUST AND PROD REFS'!I$7:I$26))</f>
        <v>PRODTYPE 2</v>
      </c>
      <c r="J817" s="6" t="str">
        <f ca="1">CONCATENATE(J$6," ",SUMIF('CUST AND PROD REFS'!$H$7:$H$26,'DATA GENERATOR'!$H817,'CUST AND PROD REFS'!J$7:J$26))</f>
        <v>PRODMKT 4</v>
      </c>
      <c r="K817" s="6">
        <f ca="1">SUMIF('CUST AND PROD REFS'!$H$7:$H$26,'DATA GENERATOR'!$H817,'CUST AND PROD REFS'!K$7:K$26)</f>
        <v>4862</v>
      </c>
      <c r="L817" s="6">
        <f ca="1">SUMIF('CUST AND PROD REFS'!$H$7:$H$26,'DATA GENERATOR'!$H817,'CUST AND PROD REFS'!L$7:L$26)</f>
        <v>3306.16</v>
      </c>
      <c r="M817" s="7">
        <f t="shared" ca="1" si="135"/>
        <v>6</v>
      </c>
      <c r="N817" s="23">
        <f t="shared" ca="1" si="136"/>
        <v>4813.38</v>
      </c>
      <c r="O817" s="8">
        <f t="shared" ca="1" si="137"/>
        <v>28880.28</v>
      </c>
      <c r="P817" s="40" t="str">
        <f t="shared" ca="1" si="138"/>
        <v>SHIP REGION 5</v>
      </c>
    </row>
    <row r="818" spans="1:16" x14ac:dyDescent="0.35">
      <c r="A818" s="9">
        <f t="shared" si="141"/>
        <v>812</v>
      </c>
      <c r="B818" s="6">
        <f t="shared" si="141"/>
        <v>812</v>
      </c>
      <c r="C818" s="7" t="str">
        <f t="shared" ca="1" si="132"/>
        <v>CUSTID 125</v>
      </c>
      <c r="D818" s="7" t="str">
        <f ca="1">CONCATENATE(D$6," ",SUMIF('CUST AND PROD REFS'!$C$7:$C$206,'DATA GENERATOR'!$C818,'CUST AND PROD REFS'!D$7:D$206))</f>
        <v>CUSTTYPE 2</v>
      </c>
      <c r="E818" s="7" t="str">
        <f ca="1">CONCATENATE(E$6," ",SUMIF('CUST AND PROD REFS'!$C$7:$C$206,'DATA GENERATOR'!$C818,'CUST AND PROD REFS'!E$7:E$206))</f>
        <v>CUSTIND 5</v>
      </c>
      <c r="F818" s="7" t="str">
        <f ca="1">CONCATENATE(F$6," ",SUMIF('CUST AND PROD REFS'!$C$7:$C$206,'DATA GENERATOR'!$C818,'CUST AND PROD REFS'!F$7:F$206))</f>
        <v>REGION 1</v>
      </c>
      <c r="G818" s="6" t="str">
        <f t="shared" ca="1" si="133"/>
        <v>SALESMAN 2</v>
      </c>
      <c r="H818" s="6" t="str">
        <f t="shared" ca="1" si="134"/>
        <v>PRODID 12</v>
      </c>
      <c r="I818" s="6" t="str">
        <f ca="1">CONCATENATE(I$6," ",SUMIF('CUST AND PROD REFS'!$H$7:$H$26,'DATA GENERATOR'!$H818,'CUST AND PROD REFS'!I$7:I$26))</f>
        <v>PRODTYPE 3</v>
      </c>
      <c r="J818" s="6" t="str">
        <f ca="1">CONCATENATE(J$6," ",SUMIF('CUST AND PROD REFS'!$H$7:$H$26,'DATA GENERATOR'!$H818,'CUST AND PROD REFS'!J$7:J$26))</f>
        <v>PRODMKT 2</v>
      </c>
      <c r="K818" s="6">
        <f ca="1">SUMIF('CUST AND PROD REFS'!$H$7:$H$26,'DATA GENERATOR'!$H818,'CUST AND PROD REFS'!K$7:K$26)</f>
        <v>17347</v>
      </c>
      <c r="L818" s="6">
        <f ca="1">SUMIF('CUST AND PROD REFS'!$H$7:$H$26,'DATA GENERATOR'!$H818,'CUST AND PROD REFS'!L$7:L$26)</f>
        <v>10928.61</v>
      </c>
      <c r="M818" s="7">
        <f t="shared" ca="1" si="135"/>
        <v>2</v>
      </c>
      <c r="N818" s="23">
        <f t="shared" ca="1" si="136"/>
        <v>16132.71</v>
      </c>
      <c r="O818" s="8">
        <f t="shared" ca="1" si="137"/>
        <v>32265.42</v>
      </c>
      <c r="P818" s="40" t="str">
        <f t="shared" ca="1" si="138"/>
        <v>SHIP REGION 3</v>
      </c>
    </row>
    <row r="819" spans="1:16" x14ac:dyDescent="0.35">
      <c r="A819" s="9">
        <f t="shared" si="141"/>
        <v>813</v>
      </c>
      <c r="B819" s="6">
        <f t="shared" si="141"/>
        <v>813</v>
      </c>
      <c r="C819" s="7" t="str">
        <f t="shared" ca="1" si="132"/>
        <v>CUSTID 46</v>
      </c>
      <c r="D819" s="7" t="str">
        <f ca="1">CONCATENATE(D$6," ",SUMIF('CUST AND PROD REFS'!$C$7:$C$206,'DATA GENERATOR'!$C819,'CUST AND PROD REFS'!D$7:D$206))</f>
        <v>CUSTTYPE 3</v>
      </c>
      <c r="E819" s="7" t="str">
        <f ca="1">CONCATENATE(E$6," ",SUMIF('CUST AND PROD REFS'!$C$7:$C$206,'DATA GENERATOR'!$C819,'CUST AND PROD REFS'!E$7:E$206))</f>
        <v>CUSTIND 4</v>
      </c>
      <c r="F819" s="7" t="str">
        <f ca="1">CONCATENATE(F$6," ",SUMIF('CUST AND PROD REFS'!$C$7:$C$206,'DATA GENERATOR'!$C819,'CUST AND PROD REFS'!F$7:F$206))</f>
        <v>REGION 4</v>
      </c>
      <c r="G819" s="6" t="str">
        <f t="shared" ca="1" si="133"/>
        <v>SALESMAN 2</v>
      </c>
      <c r="H819" s="6" t="str">
        <f t="shared" ca="1" si="134"/>
        <v>PRODID 15</v>
      </c>
      <c r="I819" s="6" t="str">
        <f ca="1">CONCATENATE(I$6," ",SUMIF('CUST AND PROD REFS'!$H$7:$H$26,'DATA GENERATOR'!$H819,'CUST AND PROD REFS'!I$7:I$26))</f>
        <v>PRODTYPE 3</v>
      </c>
      <c r="J819" s="6" t="str">
        <f ca="1">CONCATENATE(J$6," ",SUMIF('CUST AND PROD REFS'!$H$7:$H$26,'DATA GENERATOR'!$H819,'CUST AND PROD REFS'!J$7:J$26))</f>
        <v>PRODMKT 3</v>
      </c>
      <c r="K819" s="6">
        <f ca="1">SUMIF('CUST AND PROD REFS'!$H$7:$H$26,'DATA GENERATOR'!$H819,'CUST AND PROD REFS'!K$7:K$26)</f>
        <v>1965</v>
      </c>
      <c r="L819" s="6">
        <f ca="1">SUMIF('CUST AND PROD REFS'!$H$7:$H$26,'DATA GENERATOR'!$H819,'CUST AND PROD REFS'!L$7:L$26)</f>
        <v>1257.5999999999999</v>
      </c>
      <c r="M819" s="7">
        <f t="shared" ca="1" si="135"/>
        <v>5</v>
      </c>
      <c r="N819" s="23">
        <f t="shared" ca="1" si="136"/>
        <v>1788.15</v>
      </c>
      <c r="O819" s="8">
        <f t="shared" ca="1" si="137"/>
        <v>8940.75</v>
      </c>
      <c r="P819" s="40" t="str">
        <f t="shared" ca="1" si="138"/>
        <v>SHIP REGION 5</v>
      </c>
    </row>
    <row r="820" spans="1:16" x14ac:dyDescent="0.35">
      <c r="A820" s="9">
        <f t="shared" si="141"/>
        <v>814</v>
      </c>
      <c r="B820" s="6">
        <f t="shared" si="141"/>
        <v>814</v>
      </c>
      <c r="C820" s="7" t="str">
        <f t="shared" ca="1" si="132"/>
        <v>CUSTID 101</v>
      </c>
      <c r="D820" s="7" t="str">
        <f ca="1">CONCATENATE(D$6," ",SUMIF('CUST AND PROD REFS'!$C$7:$C$206,'DATA GENERATOR'!$C820,'CUST AND PROD REFS'!D$7:D$206))</f>
        <v>CUSTTYPE 1</v>
      </c>
      <c r="E820" s="7" t="str">
        <f ca="1">CONCATENATE(E$6," ",SUMIF('CUST AND PROD REFS'!$C$7:$C$206,'DATA GENERATOR'!$C820,'CUST AND PROD REFS'!E$7:E$206))</f>
        <v>CUSTIND 2</v>
      </c>
      <c r="F820" s="7" t="str">
        <f ca="1">CONCATENATE(F$6," ",SUMIF('CUST AND PROD REFS'!$C$7:$C$206,'DATA GENERATOR'!$C820,'CUST AND PROD REFS'!F$7:F$206))</f>
        <v>REGION 8</v>
      </c>
      <c r="G820" s="6" t="str">
        <f t="shared" ca="1" si="133"/>
        <v>SALESMAN 1</v>
      </c>
      <c r="H820" s="6" t="str">
        <f t="shared" ca="1" si="134"/>
        <v>PRODID 17</v>
      </c>
      <c r="I820" s="6" t="str">
        <f ca="1">CONCATENATE(I$6," ",SUMIF('CUST AND PROD REFS'!$H$7:$H$26,'DATA GENERATOR'!$H820,'CUST AND PROD REFS'!I$7:I$26))</f>
        <v>PRODTYPE 3</v>
      </c>
      <c r="J820" s="6" t="str">
        <f ca="1">CONCATENATE(J$6," ",SUMIF('CUST AND PROD REFS'!$H$7:$H$26,'DATA GENERATOR'!$H820,'CUST AND PROD REFS'!J$7:J$26))</f>
        <v>PRODMKT 7</v>
      </c>
      <c r="K820" s="6">
        <f ca="1">SUMIF('CUST AND PROD REFS'!$H$7:$H$26,'DATA GENERATOR'!$H820,'CUST AND PROD REFS'!K$7:K$26)</f>
        <v>8017</v>
      </c>
      <c r="L820" s="6">
        <f ca="1">SUMIF('CUST AND PROD REFS'!$H$7:$H$26,'DATA GENERATOR'!$H820,'CUST AND PROD REFS'!L$7:L$26)</f>
        <v>4569.6899999999996</v>
      </c>
      <c r="M820" s="7">
        <f t="shared" ca="1" si="135"/>
        <v>2</v>
      </c>
      <c r="N820" s="23">
        <f t="shared" ca="1" si="136"/>
        <v>7375.64</v>
      </c>
      <c r="O820" s="8">
        <f t="shared" ca="1" si="137"/>
        <v>14751.28</v>
      </c>
      <c r="P820" s="40" t="str">
        <f t="shared" ca="1" si="138"/>
        <v>SHIP REGION 4</v>
      </c>
    </row>
    <row r="821" spans="1:16" x14ac:dyDescent="0.35">
      <c r="A821" s="9">
        <f t="shared" si="141"/>
        <v>815</v>
      </c>
      <c r="B821" s="6">
        <f t="shared" si="141"/>
        <v>815</v>
      </c>
      <c r="C821" s="7" t="str">
        <f t="shared" ca="1" si="132"/>
        <v>CUSTID 143</v>
      </c>
      <c r="D821" s="7" t="str">
        <f ca="1">CONCATENATE(D$6," ",SUMIF('CUST AND PROD REFS'!$C$7:$C$206,'DATA GENERATOR'!$C821,'CUST AND PROD REFS'!D$7:D$206))</f>
        <v>CUSTTYPE 2</v>
      </c>
      <c r="E821" s="7" t="str">
        <f ca="1">CONCATENATE(E$6," ",SUMIF('CUST AND PROD REFS'!$C$7:$C$206,'DATA GENERATOR'!$C821,'CUST AND PROD REFS'!E$7:E$206))</f>
        <v>CUSTIND 5</v>
      </c>
      <c r="F821" s="7" t="str">
        <f ca="1">CONCATENATE(F$6," ",SUMIF('CUST AND PROD REFS'!$C$7:$C$206,'DATA GENERATOR'!$C821,'CUST AND PROD REFS'!F$7:F$206))</f>
        <v>REGION 7</v>
      </c>
      <c r="G821" s="6" t="str">
        <f t="shared" ca="1" si="133"/>
        <v>SALESMAN 3</v>
      </c>
      <c r="H821" s="6" t="str">
        <f t="shared" ca="1" si="134"/>
        <v>PRODID 16</v>
      </c>
      <c r="I821" s="6" t="str">
        <f ca="1">CONCATENATE(I$6," ",SUMIF('CUST AND PROD REFS'!$H$7:$H$26,'DATA GENERATOR'!$H821,'CUST AND PROD REFS'!I$7:I$26))</f>
        <v>PRODTYPE 4</v>
      </c>
      <c r="J821" s="6" t="str">
        <f ca="1">CONCATENATE(J$6," ",SUMIF('CUST AND PROD REFS'!$H$7:$H$26,'DATA GENERATOR'!$H821,'CUST AND PROD REFS'!J$7:J$26))</f>
        <v>PRODMKT 6</v>
      </c>
      <c r="K821" s="6">
        <f ca="1">SUMIF('CUST AND PROD REFS'!$H$7:$H$26,'DATA GENERATOR'!$H821,'CUST AND PROD REFS'!K$7:K$26)</f>
        <v>13342</v>
      </c>
      <c r="L821" s="6">
        <f ca="1">SUMIF('CUST AND PROD REFS'!$H$7:$H$26,'DATA GENERATOR'!$H821,'CUST AND PROD REFS'!L$7:L$26)</f>
        <v>7738.36</v>
      </c>
      <c r="M821" s="7">
        <f t="shared" ca="1" si="135"/>
        <v>2</v>
      </c>
      <c r="N821" s="23">
        <f t="shared" ca="1" si="136"/>
        <v>11874.380000000001</v>
      </c>
      <c r="O821" s="8">
        <f t="shared" ca="1" si="137"/>
        <v>23748.760000000002</v>
      </c>
      <c r="P821" s="40" t="str">
        <f t="shared" ca="1" si="138"/>
        <v>SHIP REGION 4</v>
      </c>
    </row>
    <row r="822" spans="1:16" x14ac:dyDescent="0.35">
      <c r="A822" s="9">
        <f t="shared" si="141"/>
        <v>816</v>
      </c>
      <c r="B822" s="6">
        <f t="shared" si="141"/>
        <v>816</v>
      </c>
      <c r="C822" s="7" t="str">
        <f t="shared" ca="1" si="132"/>
        <v>CUSTID 7</v>
      </c>
      <c r="D822" s="7" t="str">
        <f ca="1">CONCATENATE(D$6," ",SUMIF('CUST AND PROD REFS'!$C$7:$C$206,'DATA GENERATOR'!$C822,'CUST AND PROD REFS'!D$7:D$206))</f>
        <v>CUSTTYPE 2</v>
      </c>
      <c r="E822" s="7" t="str">
        <f ca="1">CONCATENATE(E$6," ",SUMIF('CUST AND PROD REFS'!$C$7:$C$206,'DATA GENERATOR'!$C822,'CUST AND PROD REFS'!E$7:E$206))</f>
        <v>CUSTIND 5</v>
      </c>
      <c r="F822" s="7" t="str">
        <f ca="1">CONCATENATE(F$6," ",SUMIF('CUST AND PROD REFS'!$C$7:$C$206,'DATA GENERATOR'!$C822,'CUST AND PROD REFS'!F$7:F$206))</f>
        <v>REGION 1</v>
      </c>
      <c r="G822" s="6" t="str">
        <f t="shared" ca="1" si="133"/>
        <v>SALESMAN 1</v>
      </c>
      <c r="H822" s="6" t="str">
        <f t="shared" ca="1" si="134"/>
        <v>PRODID 6</v>
      </c>
      <c r="I822" s="6" t="str">
        <f ca="1">CONCATENATE(I$6," ",SUMIF('CUST AND PROD REFS'!$H$7:$H$26,'DATA GENERATOR'!$H822,'CUST AND PROD REFS'!I$7:I$26))</f>
        <v>PRODTYPE 1</v>
      </c>
      <c r="J822" s="6" t="str">
        <f ca="1">CONCATENATE(J$6," ",SUMIF('CUST AND PROD REFS'!$H$7:$H$26,'DATA GENERATOR'!$H822,'CUST AND PROD REFS'!J$7:J$26))</f>
        <v>PRODMKT 3</v>
      </c>
      <c r="K822" s="6">
        <f ca="1">SUMIF('CUST AND PROD REFS'!$H$7:$H$26,'DATA GENERATOR'!$H822,'CUST AND PROD REFS'!K$7:K$26)</f>
        <v>13657</v>
      </c>
      <c r="L822" s="6">
        <f ca="1">SUMIF('CUST AND PROD REFS'!$H$7:$H$26,'DATA GENERATOR'!$H822,'CUST AND PROD REFS'!L$7:L$26)</f>
        <v>9150.19</v>
      </c>
      <c r="M822" s="7">
        <f t="shared" ca="1" si="135"/>
        <v>5</v>
      </c>
      <c r="N822" s="23">
        <f t="shared" ca="1" si="136"/>
        <v>12974.15</v>
      </c>
      <c r="O822" s="8">
        <f t="shared" ca="1" si="137"/>
        <v>64870.75</v>
      </c>
      <c r="P822" s="40" t="str">
        <f t="shared" ca="1" si="138"/>
        <v>SHIP REGION 5</v>
      </c>
    </row>
    <row r="823" spans="1:16" x14ac:dyDescent="0.35">
      <c r="A823" s="9">
        <f t="shared" si="141"/>
        <v>817</v>
      </c>
      <c r="B823" s="6">
        <f t="shared" si="141"/>
        <v>817</v>
      </c>
      <c r="C823" s="7" t="str">
        <f t="shared" ca="1" si="132"/>
        <v>CUSTID 137</v>
      </c>
      <c r="D823" s="7" t="str">
        <f ca="1">CONCATENATE(D$6," ",SUMIF('CUST AND PROD REFS'!$C$7:$C$206,'DATA GENERATOR'!$C823,'CUST AND PROD REFS'!D$7:D$206))</f>
        <v>CUSTTYPE 5</v>
      </c>
      <c r="E823" s="7" t="str">
        <f ca="1">CONCATENATE(E$6," ",SUMIF('CUST AND PROD REFS'!$C$7:$C$206,'DATA GENERATOR'!$C823,'CUST AND PROD REFS'!E$7:E$206))</f>
        <v>CUSTIND 1</v>
      </c>
      <c r="F823" s="7" t="str">
        <f ca="1">CONCATENATE(F$6," ",SUMIF('CUST AND PROD REFS'!$C$7:$C$206,'DATA GENERATOR'!$C823,'CUST AND PROD REFS'!F$7:F$206))</f>
        <v>REGION 2</v>
      </c>
      <c r="G823" s="6" t="str">
        <f t="shared" ca="1" si="133"/>
        <v>SALESMAN 2</v>
      </c>
      <c r="H823" s="6" t="str">
        <f t="shared" ca="1" si="134"/>
        <v>PRODID 17</v>
      </c>
      <c r="I823" s="6" t="str">
        <f ca="1">CONCATENATE(I$6," ",SUMIF('CUST AND PROD REFS'!$H$7:$H$26,'DATA GENERATOR'!$H823,'CUST AND PROD REFS'!I$7:I$26))</f>
        <v>PRODTYPE 3</v>
      </c>
      <c r="J823" s="6" t="str">
        <f ca="1">CONCATENATE(J$6," ",SUMIF('CUST AND PROD REFS'!$H$7:$H$26,'DATA GENERATOR'!$H823,'CUST AND PROD REFS'!J$7:J$26))</f>
        <v>PRODMKT 7</v>
      </c>
      <c r="K823" s="6">
        <f ca="1">SUMIF('CUST AND PROD REFS'!$H$7:$H$26,'DATA GENERATOR'!$H823,'CUST AND PROD REFS'!K$7:K$26)</f>
        <v>8017</v>
      </c>
      <c r="L823" s="6">
        <f ca="1">SUMIF('CUST AND PROD REFS'!$H$7:$H$26,'DATA GENERATOR'!$H823,'CUST AND PROD REFS'!L$7:L$26)</f>
        <v>4569.6899999999996</v>
      </c>
      <c r="M823" s="7">
        <f t="shared" ca="1" si="135"/>
        <v>3</v>
      </c>
      <c r="N823" s="23">
        <f t="shared" ca="1" si="136"/>
        <v>7856.66</v>
      </c>
      <c r="O823" s="8">
        <f t="shared" ca="1" si="137"/>
        <v>23569.98</v>
      </c>
      <c r="P823" s="40" t="str">
        <f t="shared" ca="1" si="138"/>
        <v>SHIP REGION 7</v>
      </c>
    </row>
    <row r="824" spans="1:16" x14ac:dyDescent="0.35">
      <c r="A824" s="9">
        <f t="shared" si="141"/>
        <v>818</v>
      </c>
      <c r="B824" s="6">
        <f t="shared" si="141"/>
        <v>818</v>
      </c>
      <c r="C824" s="7" t="str">
        <f t="shared" ca="1" si="132"/>
        <v>CUSTID 93</v>
      </c>
      <c r="D824" s="7" t="str">
        <f ca="1">CONCATENATE(D$6," ",SUMIF('CUST AND PROD REFS'!$C$7:$C$206,'DATA GENERATOR'!$C824,'CUST AND PROD REFS'!D$7:D$206))</f>
        <v>CUSTTYPE 5</v>
      </c>
      <c r="E824" s="7" t="str">
        <f ca="1">CONCATENATE(E$6," ",SUMIF('CUST AND PROD REFS'!$C$7:$C$206,'DATA GENERATOR'!$C824,'CUST AND PROD REFS'!E$7:E$206))</f>
        <v>CUSTIND 2</v>
      </c>
      <c r="F824" s="7" t="str">
        <f ca="1">CONCATENATE(F$6," ",SUMIF('CUST AND PROD REFS'!$C$7:$C$206,'DATA GENERATOR'!$C824,'CUST AND PROD REFS'!F$7:F$206))</f>
        <v>REGION 1</v>
      </c>
      <c r="G824" s="6" t="str">
        <f t="shared" ca="1" si="133"/>
        <v>SALESMAN 3</v>
      </c>
      <c r="H824" s="6" t="str">
        <f t="shared" ca="1" si="134"/>
        <v>PRODID 19</v>
      </c>
      <c r="I824" s="6" t="str">
        <f ca="1">CONCATENATE(I$6," ",SUMIF('CUST AND PROD REFS'!$H$7:$H$26,'DATA GENERATOR'!$H824,'CUST AND PROD REFS'!I$7:I$26))</f>
        <v>PRODTYPE 2</v>
      </c>
      <c r="J824" s="6" t="str">
        <f ca="1">CONCATENATE(J$6," ",SUMIF('CUST AND PROD REFS'!$H$7:$H$26,'DATA GENERATOR'!$H824,'CUST AND PROD REFS'!J$7:J$26))</f>
        <v>PRODMKT 4</v>
      </c>
      <c r="K824" s="6">
        <f ca="1">SUMIF('CUST AND PROD REFS'!$H$7:$H$26,'DATA GENERATOR'!$H824,'CUST AND PROD REFS'!K$7:K$26)</f>
        <v>4862</v>
      </c>
      <c r="L824" s="6">
        <f ca="1">SUMIF('CUST AND PROD REFS'!$H$7:$H$26,'DATA GENERATOR'!$H824,'CUST AND PROD REFS'!L$7:L$26)</f>
        <v>3306.16</v>
      </c>
      <c r="M824" s="7">
        <f t="shared" ca="1" si="135"/>
        <v>9</v>
      </c>
      <c r="N824" s="23">
        <f t="shared" ca="1" si="136"/>
        <v>4521.66</v>
      </c>
      <c r="O824" s="8">
        <f t="shared" ca="1" si="137"/>
        <v>40694.94</v>
      </c>
      <c r="P824" s="40" t="str">
        <f t="shared" ca="1" si="138"/>
        <v>SHIP REGION 5</v>
      </c>
    </row>
    <row r="825" spans="1:16" x14ac:dyDescent="0.35">
      <c r="A825" s="9">
        <f t="shared" ref="A825:B840" si="142">A824+1</f>
        <v>819</v>
      </c>
      <c r="B825" s="6">
        <f t="shared" si="142"/>
        <v>819</v>
      </c>
      <c r="C825" s="7" t="str">
        <f t="shared" ca="1" si="132"/>
        <v>CUSTID 96</v>
      </c>
      <c r="D825" s="7" t="str">
        <f ca="1">CONCATENATE(D$6," ",SUMIF('CUST AND PROD REFS'!$C$7:$C$206,'DATA GENERATOR'!$C825,'CUST AND PROD REFS'!D$7:D$206))</f>
        <v>CUSTTYPE 4</v>
      </c>
      <c r="E825" s="7" t="str">
        <f ca="1">CONCATENATE(E$6," ",SUMIF('CUST AND PROD REFS'!$C$7:$C$206,'DATA GENERATOR'!$C825,'CUST AND PROD REFS'!E$7:E$206))</f>
        <v>CUSTIND 1</v>
      </c>
      <c r="F825" s="7" t="str">
        <f ca="1">CONCATENATE(F$6," ",SUMIF('CUST AND PROD REFS'!$C$7:$C$206,'DATA GENERATOR'!$C825,'CUST AND PROD REFS'!F$7:F$206))</f>
        <v>REGION 5</v>
      </c>
      <c r="G825" s="6" t="str">
        <f t="shared" ca="1" si="133"/>
        <v>SALESMAN 2</v>
      </c>
      <c r="H825" s="6" t="str">
        <f t="shared" ca="1" si="134"/>
        <v>PRODID 10</v>
      </c>
      <c r="I825" s="6" t="str">
        <f ca="1">CONCATENATE(I$6," ",SUMIF('CUST AND PROD REFS'!$H$7:$H$26,'DATA GENERATOR'!$H825,'CUST AND PROD REFS'!I$7:I$26))</f>
        <v>PRODTYPE 3</v>
      </c>
      <c r="J825" s="6" t="str">
        <f ca="1">CONCATENATE(J$6," ",SUMIF('CUST AND PROD REFS'!$H$7:$H$26,'DATA GENERATOR'!$H825,'CUST AND PROD REFS'!J$7:J$26))</f>
        <v>PRODMKT 3</v>
      </c>
      <c r="K825" s="6">
        <f ca="1">SUMIF('CUST AND PROD REFS'!$H$7:$H$26,'DATA GENERATOR'!$H825,'CUST AND PROD REFS'!K$7:K$26)</f>
        <v>21715</v>
      </c>
      <c r="L825" s="6">
        <f ca="1">SUMIF('CUST AND PROD REFS'!$H$7:$H$26,'DATA GENERATOR'!$H825,'CUST AND PROD REFS'!L$7:L$26)</f>
        <v>14549.05</v>
      </c>
      <c r="M825" s="7">
        <f t="shared" ca="1" si="135"/>
        <v>3</v>
      </c>
      <c r="N825" s="23">
        <f t="shared" ca="1" si="136"/>
        <v>19326.349999999999</v>
      </c>
      <c r="O825" s="8">
        <f t="shared" ca="1" si="137"/>
        <v>57979.049999999996</v>
      </c>
      <c r="P825" s="40" t="str">
        <f t="shared" ca="1" si="138"/>
        <v>SHIP REGION 4</v>
      </c>
    </row>
    <row r="826" spans="1:16" x14ac:dyDescent="0.35">
      <c r="A826" s="9">
        <f t="shared" si="142"/>
        <v>820</v>
      </c>
      <c r="B826" s="6">
        <f t="shared" si="142"/>
        <v>820</v>
      </c>
      <c r="C826" s="7" t="str">
        <f t="shared" ca="1" si="132"/>
        <v>CUSTID 191</v>
      </c>
      <c r="D826" s="7" t="str">
        <f ca="1">CONCATENATE(D$6," ",SUMIF('CUST AND PROD REFS'!$C$7:$C$206,'DATA GENERATOR'!$C826,'CUST AND PROD REFS'!D$7:D$206))</f>
        <v>CUSTTYPE 5</v>
      </c>
      <c r="E826" s="7" t="str">
        <f ca="1">CONCATENATE(E$6," ",SUMIF('CUST AND PROD REFS'!$C$7:$C$206,'DATA GENERATOR'!$C826,'CUST AND PROD REFS'!E$7:E$206))</f>
        <v>CUSTIND 1</v>
      </c>
      <c r="F826" s="7" t="str">
        <f ca="1">CONCATENATE(F$6," ",SUMIF('CUST AND PROD REFS'!$C$7:$C$206,'DATA GENERATOR'!$C826,'CUST AND PROD REFS'!F$7:F$206))</f>
        <v>REGION 2</v>
      </c>
      <c r="G826" s="6" t="str">
        <f t="shared" ca="1" si="133"/>
        <v>SALESMAN 3</v>
      </c>
      <c r="H826" s="6" t="str">
        <f t="shared" ca="1" si="134"/>
        <v>PRODID 7</v>
      </c>
      <c r="I826" s="6" t="str">
        <f ca="1">CONCATENATE(I$6," ",SUMIF('CUST AND PROD REFS'!$H$7:$H$26,'DATA GENERATOR'!$H826,'CUST AND PROD REFS'!I$7:I$26))</f>
        <v>PRODTYPE 4</v>
      </c>
      <c r="J826" s="6" t="str">
        <f ca="1">CONCATENATE(J$6," ",SUMIF('CUST AND PROD REFS'!$H$7:$H$26,'DATA GENERATOR'!$H826,'CUST AND PROD REFS'!J$7:J$26))</f>
        <v>PRODMKT 2</v>
      </c>
      <c r="K826" s="6">
        <f ca="1">SUMIF('CUST AND PROD REFS'!$H$7:$H$26,'DATA GENERATOR'!$H826,'CUST AND PROD REFS'!K$7:K$26)</f>
        <v>19973</v>
      </c>
      <c r="L826" s="6">
        <f ca="1">SUMIF('CUST AND PROD REFS'!$H$7:$H$26,'DATA GENERATOR'!$H826,'CUST AND PROD REFS'!L$7:L$26)</f>
        <v>10985.15</v>
      </c>
      <c r="M826" s="7">
        <f t="shared" ca="1" si="135"/>
        <v>3</v>
      </c>
      <c r="N826" s="23">
        <f t="shared" ca="1" si="136"/>
        <v>17576.240000000002</v>
      </c>
      <c r="O826" s="8">
        <f t="shared" ca="1" si="137"/>
        <v>52728.72</v>
      </c>
      <c r="P826" s="40" t="str">
        <f t="shared" ca="1" si="138"/>
        <v>SHIP REGION 1</v>
      </c>
    </row>
    <row r="827" spans="1:16" x14ac:dyDescent="0.35">
      <c r="A827" s="9">
        <f t="shared" si="142"/>
        <v>821</v>
      </c>
      <c r="B827" s="6">
        <f t="shared" si="142"/>
        <v>821</v>
      </c>
      <c r="C827" s="7" t="str">
        <f t="shared" ca="1" si="132"/>
        <v>CUSTID 64</v>
      </c>
      <c r="D827" s="7" t="str">
        <f ca="1">CONCATENATE(D$6," ",SUMIF('CUST AND PROD REFS'!$C$7:$C$206,'DATA GENERATOR'!$C827,'CUST AND PROD REFS'!D$7:D$206))</f>
        <v>CUSTTYPE 1</v>
      </c>
      <c r="E827" s="7" t="str">
        <f ca="1">CONCATENATE(E$6," ",SUMIF('CUST AND PROD REFS'!$C$7:$C$206,'DATA GENERATOR'!$C827,'CUST AND PROD REFS'!E$7:E$206))</f>
        <v>CUSTIND 3</v>
      </c>
      <c r="F827" s="7" t="str">
        <f ca="1">CONCATENATE(F$6," ",SUMIF('CUST AND PROD REFS'!$C$7:$C$206,'DATA GENERATOR'!$C827,'CUST AND PROD REFS'!F$7:F$206))</f>
        <v>REGION 4</v>
      </c>
      <c r="G827" s="6" t="str">
        <f t="shared" ca="1" si="133"/>
        <v>SALESMAN 1</v>
      </c>
      <c r="H827" s="6" t="str">
        <f t="shared" ca="1" si="134"/>
        <v>PRODID 1</v>
      </c>
      <c r="I827" s="6" t="str">
        <f ca="1">CONCATENATE(I$6," ",SUMIF('CUST AND PROD REFS'!$H$7:$H$26,'DATA GENERATOR'!$H827,'CUST AND PROD REFS'!I$7:I$26))</f>
        <v>PRODTYPE 2</v>
      </c>
      <c r="J827" s="6" t="str">
        <f ca="1">CONCATENATE(J$6," ",SUMIF('CUST AND PROD REFS'!$H$7:$H$26,'DATA GENERATOR'!$H827,'CUST AND PROD REFS'!J$7:J$26))</f>
        <v>PRODMKT 7</v>
      </c>
      <c r="K827" s="6">
        <f ca="1">SUMIF('CUST AND PROD REFS'!$H$7:$H$26,'DATA GENERATOR'!$H827,'CUST AND PROD REFS'!K$7:K$26)</f>
        <v>1355</v>
      </c>
      <c r="L827" s="6">
        <f ca="1">SUMIF('CUST AND PROD REFS'!$H$7:$H$26,'DATA GENERATOR'!$H827,'CUST AND PROD REFS'!L$7:L$26)</f>
        <v>840.1</v>
      </c>
      <c r="M827" s="7">
        <f t="shared" ca="1" si="135"/>
        <v>6</v>
      </c>
      <c r="N827" s="23">
        <f t="shared" ca="1" si="136"/>
        <v>1178.8499999999999</v>
      </c>
      <c r="O827" s="8">
        <f t="shared" ca="1" si="137"/>
        <v>7073.0999999999995</v>
      </c>
      <c r="P827" s="40" t="str">
        <f t="shared" ca="1" si="138"/>
        <v>SHIP REGION 8</v>
      </c>
    </row>
    <row r="828" spans="1:16" x14ac:dyDescent="0.35">
      <c r="A828" s="9">
        <f t="shared" si="142"/>
        <v>822</v>
      </c>
      <c r="B828" s="6">
        <f t="shared" si="142"/>
        <v>822</v>
      </c>
      <c r="C828" s="7" t="str">
        <f t="shared" ca="1" si="132"/>
        <v>CUSTID 41</v>
      </c>
      <c r="D828" s="7" t="str">
        <f ca="1">CONCATENATE(D$6," ",SUMIF('CUST AND PROD REFS'!$C$7:$C$206,'DATA GENERATOR'!$C828,'CUST AND PROD REFS'!D$7:D$206))</f>
        <v>CUSTTYPE 4</v>
      </c>
      <c r="E828" s="7" t="str">
        <f ca="1">CONCATENATE(E$6," ",SUMIF('CUST AND PROD REFS'!$C$7:$C$206,'DATA GENERATOR'!$C828,'CUST AND PROD REFS'!E$7:E$206))</f>
        <v>CUSTIND 2</v>
      </c>
      <c r="F828" s="7" t="str">
        <f ca="1">CONCATENATE(F$6," ",SUMIF('CUST AND PROD REFS'!$C$7:$C$206,'DATA GENERATOR'!$C828,'CUST AND PROD REFS'!F$7:F$206))</f>
        <v>REGION 2</v>
      </c>
      <c r="G828" s="6" t="str">
        <f t="shared" ca="1" si="133"/>
        <v>SALESMAN 2</v>
      </c>
      <c r="H828" s="6" t="str">
        <f t="shared" ca="1" si="134"/>
        <v>PRODID 10</v>
      </c>
      <c r="I828" s="6" t="str">
        <f ca="1">CONCATENATE(I$6," ",SUMIF('CUST AND PROD REFS'!$H$7:$H$26,'DATA GENERATOR'!$H828,'CUST AND PROD REFS'!I$7:I$26))</f>
        <v>PRODTYPE 3</v>
      </c>
      <c r="J828" s="6" t="str">
        <f ca="1">CONCATENATE(J$6," ",SUMIF('CUST AND PROD REFS'!$H$7:$H$26,'DATA GENERATOR'!$H828,'CUST AND PROD REFS'!J$7:J$26))</f>
        <v>PRODMKT 3</v>
      </c>
      <c r="K828" s="6">
        <f ca="1">SUMIF('CUST AND PROD REFS'!$H$7:$H$26,'DATA GENERATOR'!$H828,'CUST AND PROD REFS'!K$7:K$26)</f>
        <v>21715</v>
      </c>
      <c r="L828" s="6">
        <f ca="1">SUMIF('CUST AND PROD REFS'!$H$7:$H$26,'DATA GENERATOR'!$H828,'CUST AND PROD REFS'!L$7:L$26)</f>
        <v>14549.05</v>
      </c>
      <c r="M828" s="7">
        <f t="shared" ca="1" si="135"/>
        <v>6</v>
      </c>
      <c r="N828" s="23">
        <f t="shared" ca="1" si="136"/>
        <v>21497.85</v>
      </c>
      <c r="O828" s="8">
        <f t="shared" ca="1" si="137"/>
        <v>128987.09999999999</v>
      </c>
      <c r="P828" s="40" t="str">
        <f t="shared" ca="1" si="138"/>
        <v>SHIP REGION 5</v>
      </c>
    </row>
    <row r="829" spans="1:16" x14ac:dyDescent="0.35">
      <c r="A829" s="9">
        <f t="shared" si="142"/>
        <v>823</v>
      </c>
      <c r="B829" s="6">
        <f t="shared" si="142"/>
        <v>823</v>
      </c>
      <c r="C829" s="7" t="str">
        <f t="shared" ca="1" si="132"/>
        <v>CUSTID 152</v>
      </c>
      <c r="D829" s="7" t="str">
        <f ca="1">CONCATENATE(D$6," ",SUMIF('CUST AND PROD REFS'!$C$7:$C$206,'DATA GENERATOR'!$C829,'CUST AND PROD REFS'!D$7:D$206))</f>
        <v>CUSTTYPE 1</v>
      </c>
      <c r="E829" s="7" t="str">
        <f ca="1">CONCATENATE(E$6," ",SUMIF('CUST AND PROD REFS'!$C$7:$C$206,'DATA GENERATOR'!$C829,'CUST AND PROD REFS'!E$7:E$206))</f>
        <v>CUSTIND 1</v>
      </c>
      <c r="F829" s="7" t="str">
        <f ca="1">CONCATENATE(F$6," ",SUMIF('CUST AND PROD REFS'!$C$7:$C$206,'DATA GENERATOR'!$C829,'CUST AND PROD REFS'!F$7:F$206))</f>
        <v>REGION 5</v>
      </c>
      <c r="G829" s="6" t="str">
        <f t="shared" ca="1" si="133"/>
        <v>SALESMAN 1</v>
      </c>
      <c r="H829" s="6" t="str">
        <f t="shared" ca="1" si="134"/>
        <v>PRODID 16</v>
      </c>
      <c r="I829" s="6" t="str">
        <f ca="1">CONCATENATE(I$6," ",SUMIF('CUST AND PROD REFS'!$H$7:$H$26,'DATA GENERATOR'!$H829,'CUST AND PROD REFS'!I$7:I$26))</f>
        <v>PRODTYPE 4</v>
      </c>
      <c r="J829" s="6" t="str">
        <f ca="1">CONCATENATE(J$6," ",SUMIF('CUST AND PROD REFS'!$H$7:$H$26,'DATA GENERATOR'!$H829,'CUST AND PROD REFS'!J$7:J$26))</f>
        <v>PRODMKT 6</v>
      </c>
      <c r="K829" s="6">
        <f ca="1">SUMIF('CUST AND PROD REFS'!$H$7:$H$26,'DATA GENERATOR'!$H829,'CUST AND PROD REFS'!K$7:K$26)</f>
        <v>13342</v>
      </c>
      <c r="L829" s="6">
        <f ca="1">SUMIF('CUST AND PROD REFS'!$H$7:$H$26,'DATA GENERATOR'!$H829,'CUST AND PROD REFS'!L$7:L$26)</f>
        <v>7738.36</v>
      </c>
      <c r="M829" s="7">
        <f t="shared" ca="1" si="135"/>
        <v>9</v>
      </c>
      <c r="N829" s="23">
        <f t="shared" ca="1" si="136"/>
        <v>13208.58</v>
      </c>
      <c r="O829" s="8">
        <f t="shared" ca="1" si="137"/>
        <v>118877.22</v>
      </c>
      <c r="P829" s="40" t="str">
        <f t="shared" ca="1" si="138"/>
        <v>SHIP REGION 5</v>
      </c>
    </row>
    <row r="830" spans="1:16" x14ac:dyDescent="0.35">
      <c r="A830" s="9">
        <f t="shared" si="142"/>
        <v>824</v>
      </c>
      <c r="B830" s="6">
        <f t="shared" si="142"/>
        <v>824</v>
      </c>
      <c r="C830" s="7" t="str">
        <f t="shared" ca="1" si="132"/>
        <v>CUSTID 7</v>
      </c>
      <c r="D830" s="7" t="str">
        <f ca="1">CONCATENATE(D$6," ",SUMIF('CUST AND PROD REFS'!$C$7:$C$206,'DATA GENERATOR'!$C830,'CUST AND PROD REFS'!D$7:D$206))</f>
        <v>CUSTTYPE 2</v>
      </c>
      <c r="E830" s="7" t="str">
        <f ca="1">CONCATENATE(E$6," ",SUMIF('CUST AND PROD REFS'!$C$7:$C$206,'DATA GENERATOR'!$C830,'CUST AND PROD REFS'!E$7:E$206))</f>
        <v>CUSTIND 5</v>
      </c>
      <c r="F830" s="7" t="str">
        <f ca="1">CONCATENATE(F$6," ",SUMIF('CUST AND PROD REFS'!$C$7:$C$206,'DATA GENERATOR'!$C830,'CUST AND PROD REFS'!F$7:F$206))</f>
        <v>REGION 1</v>
      </c>
      <c r="G830" s="6" t="str">
        <f t="shared" ca="1" si="133"/>
        <v>SALESMAN 3</v>
      </c>
      <c r="H830" s="6" t="str">
        <f t="shared" ca="1" si="134"/>
        <v>PRODID 11</v>
      </c>
      <c r="I830" s="6" t="str">
        <f ca="1">CONCATENATE(I$6," ",SUMIF('CUST AND PROD REFS'!$H$7:$H$26,'DATA GENERATOR'!$H830,'CUST AND PROD REFS'!I$7:I$26))</f>
        <v>PRODTYPE 1</v>
      </c>
      <c r="J830" s="6" t="str">
        <f ca="1">CONCATENATE(J$6," ",SUMIF('CUST AND PROD REFS'!$H$7:$H$26,'DATA GENERATOR'!$H830,'CUST AND PROD REFS'!J$7:J$26))</f>
        <v>PRODMKT 5</v>
      </c>
      <c r="K830" s="6">
        <f ca="1">SUMIF('CUST AND PROD REFS'!$H$7:$H$26,'DATA GENERATOR'!$H830,'CUST AND PROD REFS'!K$7:K$26)</f>
        <v>10318</v>
      </c>
      <c r="L830" s="6">
        <f ca="1">SUMIF('CUST AND PROD REFS'!$H$7:$H$26,'DATA GENERATOR'!$H830,'CUST AND PROD REFS'!L$7:L$26)</f>
        <v>6913.06</v>
      </c>
      <c r="M830" s="7">
        <f t="shared" ca="1" si="135"/>
        <v>1</v>
      </c>
      <c r="N830" s="23">
        <f t="shared" ca="1" si="136"/>
        <v>10008.459999999999</v>
      </c>
      <c r="O830" s="8">
        <f t="shared" ca="1" si="137"/>
        <v>10008.459999999999</v>
      </c>
      <c r="P830" s="40" t="str">
        <f t="shared" ca="1" si="138"/>
        <v>SHIP REGION 6</v>
      </c>
    </row>
    <row r="831" spans="1:16" x14ac:dyDescent="0.35">
      <c r="A831" s="9">
        <f t="shared" si="142"/>
        <v>825</v>
      </c>
      <c r="B831" s="6">
        <f t="shared" si="142"/>
        <v>825</v>
      </c>
      <c r="C831" s="7" t="str">
        <f t="shared" ca="1" si="132"/>
        <v>CUSTID 106</v>
      </c>
      <c r="D831" s="7" t="str">
        <f ca="1">CONCATENATE(D$6," ",SUMIF('CUST AND PROD REFS'!$C$7:$C$206,'DATA GENERATOR'!$C831,'CUST AND PROD REFS'!D$7:D$206))</f>
        <v>CUSTTYPE 3</v>
      </c>
      <c r="E831" s="7" t="str">
        <f ca="1">CONCATENATE(E$6," ",SUMIF('CUST AND PROD REFS'!$C$7:$C$206,'DATA GENERATOR'!$C831,'CUST AND PROD REFS'!E$7:E$206))</f>
        <v>CUSTIND 1</v>
      </c>
      <c r="F831" s="7" t="str">
        <f ca="1">CONCATENATE(F$6," ",SUMIF('CUST AND PROD REFS'!$C$7:$C$206,'DATA GENERATOR'!$C831,'CUST AND PROD REFS'!F$7:F$206))</f>
        <v>REGION 5</v>
      </c>
      <c r="G831" s="6" t="str">
        <f t="shared" ca="1" si="133"/>
        <v>SALESMAN 2</v>
      </c>
      <c r="H831" s="6" t="str">
        <f t="shared" ca="1" si="134"/>
        <v>PRODID 9</v>
      </c>
      <c r="I831" s="6" t="str">
        <f ca="1">CONCATENATE(I$6," ",SUMIF('CUST AND PROD REFS'!$H$7:$H$26,'DATA GENERATOR'!$H831,'CUST AND PROD REFS'!I$7:I$26))</f>
        <v>PRODTYPE 2</v>
      </c>
      <c r="J831" s="6" t="str">
        <f ca="1">CONCATENATE(J$6," ",SUMIF('CUST AND PROD REFS'!$H$7:$H$26,'DATA GENERATOR'!$H831,'CUST AND PROD REFS'!J$7:J$26))</f>
        <v>PRODMKT 2</v>
      </c>
      <c r="K831" s="6">
        <f ca="1">SUMIF('CUST AND PROD REFS'!$H$7:$H$26,'DATA GENERATOR'!$H831,'CUST AND PROD REFS'!K$7:K$26)</f>
        <v>15689</v>
      </c>
      <c r="L831" s="6">
        <f ca="1">SUMIF('CUST AND PROD REFS'!$H$7:$H$26,'DATA GENERATOR'!$H831,'CUST AND PROD REFS'!L$7:L$26)</f>
        <v>10668.52</v>
      </c>
      <c r="M831" s="7">
        <f t="shared" ca="1" si="135"/>
        <v>9</v>
      </c>
      <c r="N831" s="23">
        <f t="shared" ca="1" si="136"/>
        <v>14904.55</v>
      </c>
      <c r="O831" s="8">
        <f t="shared" ca="1" si="137"/>
        <v>134140.94999999998</v>
      </c>
      <c r="P831" s="40" t="str">
        <f t="shared" ca="1" si="138"/>
        <v>SHIP REGION 8</v>
      </c>
    </row>
    <row r="832" spans="1:16" x14ac:dyDescent="0.35">
      <c r="A832" s="9">
        <f t="shared" si="142"/>
        <v>826</v>
      </c>
      <c r="B832" s="6">
        <f t="shared" si="142"/>
        <v>826</v>
      </c>
      <c r="C832" s="7" t="str">
        <f t="shared" ca="1" si="132"/>
        <v>CUSTID 9</v>
      </c>
      <c r="D832" s="7" t="str">
        <f ca="1">CONCATENATE(D$6," ",SUMIF('CUST AND PROD REFS'!$C$7:$C$206,'DATA GENERATOR'!$C832,'CUST AND PROD REFS'!D$7:D$206))</f>
        <v>CUSTTYPE 1</v>
      </c>
      <c r="E832" s="7" t="str">
        <f ca="1">CONCATENATE(E$6," ",SUMIF('CUST AND PROD REFS'!$C$7:$C$206,'DATA GENERATOR'!$C832,'CUST AND PROD REFS'!E$7:E$206))</f>
        <v>CUSTIND 3</v>
      </c>
      <c r="F832" s="7" t="str">
        <f ca="1">CONCATENATE(F$6," ",SUMIF('CUST AND PROD REFS'!$C$7:$C$206,'DATA GENERATOR'!$C832,'CUST AND PROD REFS'!F$7:F$206))</f>
        <v>REGION 1</v>
      </c>
      <c r="G832" s="6" t="str">
        <f t="shared" ca="1" si="133"/>
        <v>SALESMAN 3</v>
      </c>
      <c r="H832" s="6" t="str">
        <f t="shared" ca="1" si="134"/>
        <v>PRODID 7</v>
      </c>
      <c r="I832" s="6" t="str">
        <f ca="1">CONCATENATE(I$6," ",SUMIF('CUST AND PROD REFS'!$H$7:$H$26,'DATA GENERATOR'!$H832,'CUST AND PROD REFS'!I$7:I$26))</f>
        <v>PRODTYPE 4</v>
      </c>
      <c r="J832" s="6" t="str">
        <f ca="1">CONCATENATE(J$6," ",SUMIF('CUST AND PROD REFS'!$H$7:$H$26,'DATA GENERATOR'!$H832,'CUST AND PROD REFS'!J$7:J$26))</f>
        <v>PRODMKT 2</v>
      </c>
      <c r="K832" s="6">
        <f ca="1">SUMIF('CUST AND PROD REFS'!$H$7:$H$26,'DATA GENERATOR'!$H832,'CUST AND PROD REFS'!K$7:K$26)</f>
        <v>19973</v>
      </c>
      <c r="L832" s="6">
        <f ca="1">SUMIF('CUST AND PROD REFS'!$H$7:$H$26,'DATA GENERATOR'!$H832,'CUST AND PROD REFS'!L$7:L$26)</f>
        <v>10985.15</v>
      </c>
      <c r="M832" s="7">
        <f t="shared" ca="1" si="135"/>
        <v>3</v>
      </c>
      <c r="N832" s="23">
        <f t="shared" ca="1" si="136"/>
        <v>18574.89</v>
      </c>
      <c r="O832" s="8">
        <f t="shared" ca="1" si="137"/>
        <v>55724.67</v>
      </c>
      <c r="P832" s="40" t="str">
        <f t="shared" ca="1" si="138"/>
        <v>SHIP REGION 6</v>
      </c>
    </row>
    <row r="833" spans="1:16" x14ac:dyDescent="0.35">
      <c r="A833" s="9">
        <f t="shared" si="142"/>
        <v>827</v>
      </c>
      <c r="B833" s="6">
        <f t="shared" si="142"/>
        <v>827</v>
      </c>
      <c r="C833" s="7" t="str">
        <f t="shared" ca="1" si="132"/>
        <v>CUSTID 20</v>
      </c>
      <c r="D833" s="7" t="str">
        <f ca="1">CONCATENATE(D$6," ",SUMIF('CUST AND PROD REFS'!$C$7:$C$206,'DATA GENERATOR'!$C833,'CUST AND PROD REFS'!D$7:D$206))</f>
        <v>CUSTTYPE 3</v>
      </c>
      <c r="E833" s="7" t="str">
        <f ca="1">CONCATENATE(E$6," ",SUMIF('CUST AND PROD REFS'!$C$7:$C$206,'DATA GENERATOR'!$C833,'CUST AND PROD REFS'!E$7:E$206))</f>
        <v>CUSTIND 4</v>
      </c>
      <c r="F833" s="7" t="str">
        <f ca="1">CONCATENATE(F$6," ",SUMIF('CUST AND PROD REFS'!$C$7:$C$206,'DATA GENERATOR'!$C833,'CUST AND PROD REFS'!F$7:F$206))</f>
        <v>REGION 1</v>
      </c>
      <c r="G833" s="6" t="str">
        <f t="shared" ca="1" si="133"/>
        <v>SALESMAN 3</v>
      </c>
      <c r="H833" s="6" t="str">
        <f t="shared" ca="1" si="134"/>
        <v>PRODID 10</v>
      </c>
      <c r="I833" s="6" t="str">
        <f ca="1">CONCATENATE(I$6," ",SUMIF('CUST AND PROD REFS'!$H$7:$H$26,'DATA GENERATOR'!$H833,'CUST AND PROD REFS'!I$7:I$26))</f>
        <v>PRODTYPE 3</v>
      </c>
      <c r="J833" s="6" t="str">
        <f ca="1">CONCATENATE(J$6," ",SUMIF('CUST AND PROD REFS'!$H$7:$H$26,'DATA GENERATOR'!$H833,'CUST AND PROD REFS'!J$7:J$26))</f>
        <v>PRODMKT 3</v>
      </c>
      <c r="K833" s="6">
        <f ca="1">SUMIF('CUST AND PROD REFS'!$H$7:$H$26,'DATA GENERATOR'!$H833,'CUST AND PROD REFS'!K$7:K$26)</f>
        <v>21715</v>
      </c>
      <c r="L833" s="6">
        <f ca="1">SUMIF('CUST AND PROD REFS'!$H$7:$H$26,'DATA GENERATOR'!$H833,'CUST AND PROD REFS'!L$7:L$26)</f>
        <v>14549.05</v>
      </c>
      <c r="M833" s="7">
        <f t="shared" ca="1" si="135"/>
        <v>9</v>
      </c>
      <c r="N833" s="23">
        <f t="shared" ca="1" si="136"/>
        <v>19760.650000000001</v>
      </c>
      <c r="O833" s="8">
        <f t="shared" ca="1" si="137"/>
        <v>177845.85</v>
      </c>
      <c r="P833" s="40" t="str">
        <f t="shared" ca="1" si="138"/>
        <v>SHIP REGION 7</v>
      </c>
    </row>
    <row r="834" spans="1:16" x14ac:dyDescent="0.35">
      <c r="A834" s="9">
        <f t="shared" si="142"/>
        <v>828</v>
      </c>
      <c r="B834" s="6">
        <f t="shared" si="142"/>
        <v>828</v>
      </c>
      <c r="C834" s="7" t="str">
        <f t="shared" ca="1" si="132"/>
        <v>CUSTID 30</v>
      </c>
      <c r="D834" s="7" t="str">
        <f ca="1">CONCATENATE(D$6," ",SUMIF('CUST AND PROD REFS'!$C$7:$C$206,'DATA GENERATOR'!$C834,'CUST AND PROD REFS'!D$7:D$206))</f>
        <v>CUSTTYPE 5</v>
      </c>
      <c r="E834" s="7" t="str">
        <f ca="1">CONCATENATE(E$6," ",SUMIF('CUST AND PROD REFS'!$C$7:$C$206,'DATA GENERATOR'!$C834,'CUST AND PROD REFS'!E$7:E$206))</f>
        <v>CUSTIND 2</v>
      </c>
      <c r="F834" s="7" t="str">
        <f ca="1">CONCATENATE(F$6," ",SUMIF('CUST AND PROD REFS'!$C$7:$C$206,'DATA GENERATOR'!$C834,'CUST AND PROD REFS'!F$7:F$206))</f>
        <v>REGION 7</v>
      </c>
      <c r="G834" s="6" t="str">
        <f t="shared" ca="1" si="133"/>
        <v>SALESMAN 4</v>
      </c>
      <c r="H834" s="6" t="str">
        <f t="shared" ca="1" si="134"/>
        <v>PRODID 14</v>
      </c>
      <c r="I834" s="6" t="str">
        <f ca="1">CONCATENATE(I$6," ",SUMIF('CUST AND PROD REFS'!$H$7:$H$26,'DATA GENERATOR'!$H834,'CUST AND PROD REFS'!I$7:I$26))</f>
        <v>PRODTYPE 2</v>
      </c>
      <c r="J834" s="6" t="str">
        <f ca="1">CONCATENATE(J$6," ",SUMIF('CUST AND PROD REFS'!$H$7:$H$26,'DATA GENERATOR'!$H834,'CUST AND PROD REFS'!J$7:J$26))</f>
        <v>PRODMKT 7</v>
      </c>
      <c r="K834" s="6">
        <f ca="1">SUMIF('CUST AND PROD REFS'!$H$7:$H$26,'DATA GENERATOR'!$H834,'CUST AND PROD REFS'!K$7:K$26)</f>
        <v>20943</v>
      </c>
      <c r="L834" s="6">
        <f ca="1">SUMIF('CUST AND PROD REFS'!$H$7:$H$26,'DATA GENERATOR'!$H834,'CUST AND PROD REFS'!L$7:L$26)</f>
        <v>12984.66</v>
      </c>
      <c r="M834" s="7">
        <f t="shared" ca="1" si="135"/>
        <v>5</v>
      </c>
      <c r="N834" s="23">
        <f t="shared" ca="1" si="136"/>
        <v>19476.989999999998</v>
      </c>
      <c r="O834" s="8">
        <f t="shared" ca="1" si="137"/>
        <v>97384.949999999983</v>
      </c>
      <c r="P834" s="40" t="str">
        <f t="shared" ca="1" si="138"/>
        <v>SHIP REGION 8</v>
      </c>
    </row>
    <row r="835" spans="1:16" x14ac:dyDescent="0.35">
      <c r="A835" s="9">
        <f t="shared" si="142"/>
        <v>829</v>
      </c>
      <c r="B835" s="6">
        <f t="shared" si="142"/>
        <v>829</v>
      </c>
      <c r="C835" s="7" t="str">
        <f t="shared" ca="1" si="132"/>
        <v>CUSTID 116</v>
      </c>
      <c r="D835" s="7" t="str">
        <f ca="1">CONCATENATE(D$6," ",SUMIF('CUST AND PROD REFS'!$C$7:$C$206,'DATA GENERATOR'!$C835,'CUST AND PROD REFS'!D$7:D$206))</f>
        <v>CUSTTYPE 3</v>
      </c>
      <c r="E835" s="7" t="str">
        <f ca="1">CONCATENATE(E$6," ",SUMIF('CUST AND PROD REFS'!$C$7:$C$206,'DATA GENERATOR'!$C835,'CUST AND PROD REFS'!E$7:E$206))</f>
        <v>CUSTIND 4</v>
      </c>
      <c r="F835" s="7" t="str">
        <f ca="1">CONCATENATE(F$6," ",SUMIF('CUST AND PROD REFS'!$C$7:$C$206,'DATA GENERATOR'!$C835,'CUST AND PROD REFS'!F$7:F$206))</f>
        <v>REGION 6</v>
      </c>
      <c r="G835" s="6" t="str">
        <f t="shared" ca="1" si="133"/>
        <v>SALESMAN 3</v>
      </c>
      <c r="H835" s="6" t="str">
        <f t="shared" ca="1" si="134"/>
        <v>PRODID 18</v>
      </c>
      <c r="I835" s="6" t="str">
        <f ca="1">CONCATENATE(I$6," ",SUMIF('CUST AND PROD REFS'!$H$7:$H$26,'DATA GENERATOR'!$H835,'CUST AND PROD REFS'!I$7:I$26))</f>
        <v>PRODTYPE 1</v>
      </c>
      <c r="J835" s="6" t="str">
        <f ca="1">CONCATENATE(J$6," ",SUMIF('CUST AND PROD REFS'!$H$7:$H$26,'DATA GENERATOR'!$H835,'CUST AND PROD REFS'!J$7:J$26))</f>
        <v>PRODMKT 2</v>
      </c>
      <c r="K835" s="6">
        <f ca="1">SUMIF('CUST AND PROD REFS'!$H$7:$H$26,'DATA GENERATOR'!$H835,'CUST AND PROD REFS'!K$7:K$26)</f>
        <v>5325</v>
      </c>
      <c r="L835" s="6">
        <f ca="1">SUMIF('CUST AND PROD REFS'!$H$7:$H$26,'DATA GENERATOR'!$H835,'CUST AND PROD REFS'!L$7:L$26)</f>
        <v>3408</v>
      </c>
      <c r="M835" s="7">
        <f t="shared" ca="1" si="135"/>
        <v>2</v>
      </c>
      <c r="N835" s="23">
        <f t="shared" ca="1" si="136"/>
        <v>5058.75</v>
      </c>
      <c r="O835" s="8">
        <f t="shared" ca="1" si="137"/>
        <v>10117.5</v>
      </c>
      <c r="P835" s="40" t="str">
        <f t="shared" ca="1" si="138"/>
        <v>SHIP REGION 5</v>
      </c>
    </row>
    <row r="836" spans="1:16" x14ac:dyDescent="0.35">
      <c r="A836" s="9">
        <f t="shared" si="142"/>
        <v>830</v>
      </c>
      <c r="B836" s="6">
        <f t="shared" si="142"/>
        <v>830</v>
      </c>
      <c r="C836" s="7" t="str">
        <f t="shared" ca="1" si="132"/>
        <v>CUSTID 177</v>
      </c>
      <c r="D836" s="7" t="str">
        <f ca="1">CONCATENATE(D$6," ",SUMIF('CUST AND PROD REFS'!$C$7:$C$206,'DATA GENERATOR'!$C836,'CUST AND PROD REFS'!D$7:D$206))</f>
        <v>CUSTTYPE 5</v>
      </c>
      <c r="E836" s="7" t="str">
        <f ca="1">CONCATENATE(E$6," ",SUMIF('CUST AND PROD REFS'!$C$7:$C$206,'DATA GENERATOR'!$C836,'CUST AND PROD REFS'!E$7:E$206))</f>
        <v>CUSTIND 1</v>
      </c>
      <c r="F836" s="7" t="str">
        <f ca="1">CONCATENATE(F$6," ",SUMIF('CUST AND PROD REFS'!$C$7:$C$206,'DATA GENERATOR'!$C836,'CUST AND PROD REFS'!F$7:F$206))</f>
        <v>REGION 3</v>
      </c>
      <c r="G836" s="6" t="str">
        <f t="shared" ca="1" si="133"/>
        <v>SALESMAN 4</v>
      </c>
      <c r="H836" s="6" t="str">
        <f t="shared" ca="1" si="134"/>
        <v>PRODID 17</v>
      </c>
      <c r="I836" s="6" t="str">
        <f ca="1">CONCATENATE(I$6," ",SUMIF('CUST AND PROD REFS'!$H$7:$H$26,'DATA GENERATOR'!$H836,'CUST AND PROD REFS'!I$7:I$26))</f>
        <v>PRODTYPE 3</v>
      </c>
      <c r="J836" s="6" t="str">
        <f ca="1">CONCATENATE(J$6," ",SUMIF('CUST AND PROD REFS'!$H$7:$H$26,'DATA GENERATOR'!$H836,'CUST AND PROD REFS'!J$7:J$26))</f>
        <v>PRODMKT 7</v>
      </c>
      <c r="K836" s="6">
        <f ca="1">SUMIF('CUST AND PROD REFS'!$H$7:$H$26,'DATA GENERATOR'!$H836,'CUST AND PROD REFS'!K$7:K$26)</f>
        <v>8017</v>
      </c>
      <c r="L836" s="6">
        <f ca="1">SUMIF('CUST AND PROD REFS'!$H$7:$H$26,'DATA GENERATOR'!$H836,'CUST AND PROD REFS'!L$7:L$26)</f>
        <v>4569.6899999999996</v>
      </c>
      <c r="M836" s="7">
        <f t="shared" ca="1" si="135"/>
        <v>8</v>
      </c>
      <c r="N836" s="23">
        <f t="shared" ca="1" si="136"/>
        <v>7856.66</v>
      </c>
      <c r="O836" s="8">
        <f t="shared" ca="1" si="137"/>
        <v>62853.279999999999</v>
      </c>
      <c r="P836" s="40" t="str">
        <f t="shared" ca="1" si="138"/>
        <v>SHIP REGION 5</v>
      </c>
    </row>
    <row r="837" spans="1:16" x14ac:dyDescent="0.35">
      <c r="A837" s="9">
        <f t="shared" si="142"/>
        <v>831</v>
      </c>
      <c r="B837" s="6">
        <f t="shared" si="142"/>
        <v>831</v>
      </c>
      <c r="C837" s="7" t="str">
        <f t="shared" ca="1" si="132"/>
        <v>CUSTID 18</v>
      </c>
      <c r="D837" s="7" t="str">
        <f ca="1">CONCATENATE(D$6," ",SUMIF('CUST AND PROD REFS'!$C$7:$C$206,'DATA GENERATOR'!$C837,'CUST AND PROD REFS'!D$7:D$206))</f>
        <v>CUSTTYPE 4</v>
      </c>
      <c r="E837" s="7" t="str">
        <f ca="1">CONCATENATE(E$6," ",SUMIF('CUST AND PROD REFS'!$C$7:$C$206,'DATA GENERATOR'!$C837,'CUST AND PROD REFS'!E$7:E$206))</f>
        <v>CUSTIND 4</v>
      </c>
      <c r="F837" s="7" t="str">
        <f ca="1">CONCATENATE(F$6," ",SUMIF('CUST AND PROD REFS'!$C$7:$C$206,'DATA GENERATOR'!$C837,'CUST AND PROD REFS'!F$7:F$206))</f>
        <v>REGION 4</v>
      </c>
      <c r="G837" s="6" t="str">
        <f t="shared" ca="1" si="133"/>
        <v>SALESMAN 4</v>
      </c>
      <c r="H837" s="6" t="str">
        <f t="shared" ca="1" si="134"/>
        <v>PRODID 11</v>
      </c>
      <c r="I837" s="6" t="str">
        <f ca="1">CONCATENATE(I$6," ",SUMIF('CUST AND PROD REFS'!$H$7:$H$26,'DATA GENERATOR'!$H837,'CUST AND PROD REFS'!I$7:I$26))</f>
        <v>PRODTYPE 1</v>
      </c>
      <c r="J837" s="6" t="str">
        <f ca="1">CONCATENATE(J$6," ",SUMIF('CUST AND PROD REFS'!$H$7:$H$26,'DATA GENERATOR'!$H837,'CUST AND PROD REFS'!J$7:J$26))</f>
        <v>PRODMKT 5</v>
      </c>
      <c r="K837" s="6">
        <f ca="1">SUMIF('CUST AND PROD REFS'!$H$7:$H$26,'DATA GENERATOR'!$H837,'CUST AND PROD REFS'!K$7:K$26)</f>
        <v>10318</v>
      </c>
      <c r="L837" s="6">
        <f ca="1">SUMIF('CUST AND PROD REFS'!$H$7:$H$26,'DATA GENERATOR'!$H837,'CUST AND PROD REFS'!L$7:L$26)</f>
        <v>6913.06</v>
      </c>
      <c r="M837" s="7">
        <f t="shared" ca="1" si="135"/>
        <v>4</v>
      </c>
      <c r="N837" s="23">
        <f t="shared" ca="1" si="136"/>
        <v>9286.2000000000007</v>
      </c>
      <c r="O837" s="8">
        <f t="shared" ca="1" si="137"/>
        <v>37144.800000000003</v>
      </c>
      <c r="P837" s="40" t="str">
        <f t="shared" ca="1" si="138"/>
        <v>SHIP REGION 3</v>
      </c>
    </row>
    <row r="838" spans="1:16" x14ac:dyDescent="0.35">
      <c r="A838" s="9">
        <f t="shared" si="142"/>
        <v>832</v>
      </c>
      <c r="B838" s="6">
        <f t="shared" si="142"/>
        <v>832</v>
      </c>
      <c r="C838" s="7" t="str">
        <f t="shared" ca="1" si="132"/>
        <v>CUSTID 56</v>
      </c>
      <c r="D838" s="7" t="str">
        <f ca="1">CONCATENATE(D$6," ",SUMIF('CUST AND PROD REFS'!$C$7:$C$206,'DATA GENERATOR'!$C838,'CUST AND PROD REFS'!D$7:D$206))</f>
        <v>CUSTTYPE 5</v>
      </c>
      <c r="E838" s="7" t="str">
        <f ca="1">CONCATENATE(E$6," ",SUMIF('CUST AND PROD REFS'!$C$7:$C$206,'DATA GENERATOR'!$C838,'CUST AND PROD REFS'!E$7:E$206))</f>
        <v>CUSTIND 4</v>
      </c>
      <c r="F838" s="7" t="str">
        <f ca="1">CONCATENATE(F$6," ",SUMIF('CUST AND PROD REFS'!$C$7:$C$206,'DATA GENERATOR'!$C838,'CUST AND PROD REFS'!F$7:F$206))</f>
        <v>REGION 3</v>
      </c>
      <c r="G838" s="6" t="str">
        <f t="shared" ca="1" si="133"/>
        <v>SALESMAN 3</v>
      </c>
      <c r="H838" s="6" t="str">
        <f t="shared" ca="1" si="134"/>
        <v>PRODID 9</v>
      </c>
      <c r="I838" s="6" t="str">
        <f ca="1">CONCATENATE(I$6," ",SUMIF('CUST AND PROD REFS'!$H$7:$H$26,'DATA GENERATOR'!$H838,'CUST AND PROD REFS'!I$7:I$26))</f>
        <v>PRODTYPE 2</v>
      </c>
      <c r="J838" s="6" t="str">
        <f ca="1">CONCATENATE(J$6," ",SUMIF('CUST AND PROD REFS'!$H$7:$H$26,'DATA GENERATOR'!$H838,'CUST AND PROD REFS'!J$7:J$26))</f>
        <v>PRODMKT 2</v>
      </c>
      <c r="K838" s="6">
        <f ca="1">SUMIF('CUST AND PROD REFS'!$H$7:$H$26,'DATA GENERATOR'!$H838,'CUST AND PROD REFS'!K$7:K$26)</f>
        <v>15689</v>
      </c>
      <c r="L838" s="6">
        <f ca="1">SUMIF('CUST AND PROD REFS'!$H$7:$H$26,'DATA GENERATOR'!$H838,'CUST AND PROD REFS'!L$7:L$26)</f>
        <v>10668.52</v>
      </c>
      <c r="M838" s="7">
        <f t="shared" ca="1" si="135"/>
        <v>8</v>
      </c>
      <c r="N838" s="23">
        <f t="shared" ca="1" si="136"/>
        <v>14904.55</v>
      </c>
      <c r="O838" s="8">
        <f t="shared" ca="1" si="137"/>
        <v>119236.4</v>
      </c>
      <c r="P838" s="40" t="str">
        <f t="shared" ca="1" si="138"/>
        <v>SHIP REGION 6</v>
      </c>
    </row>
    <row r="839" spans="1:16" x14ac:dyDescent="0.35">
      <c r="A839" s="9">
        <f t="shared" si="142"/>
        <v>833</v>
      </c>
      <c r="B839" s="6">
        <f t="shared" si="142"/>
        <v>833</v>
      </c>
      <c r="C839" s="7" t="str">
        <f t="shared" ca="1" si="132"/>
        <v>CUSTID 92</v>
      </c>
      <c r="D839" s="7" t="str">
        <f ca="1">CONCATENATE(D$6," ",SUMIF('CUST AND PROD REFS'!$C$7:$C$206,'DATA GENERATOR'!$C839,'CUST AND PROD REFS'!D$7:D$206))</f>
        <v>CUSTTYPE 4</v>
      </c>
      <c r="E839" s="7" t="str">
        <f ca="1">CONCATENATE(E$6," ",SUMIF('CUST AND PROD REFS'!$C$7:$C$206,'DATA GENERATOR'!$C839,'CUST AND PROD REFS'!E$7:E$206))</f>
        <v>CUSTIND 2</v>
      </c>
      <c r="F839" s="7" t="str">
        <f ca="1">CONCATENATE(F$6," ",SUMIF('CUST AND PROD REFS'!$C$7:$C$206,'DATA GENERATOR'!$C839,'CUST AND PROD REFS'!F$7:F$206))</f>
        <v>REGION 1</v>
      </c>
      <c r="G839" s="6" t="str">
        <f t="shared" ca="1" si="133"/>
        <v>SALESMAN 3</v>
      </c>
      <c r="H839" s="6" t="str">
        <f t="shared" ca="1" si="134"/>
        <v>PRODID 6</v>
      </c>
      <c r="I839" s="6" t="str">
        <f ca="1">CONCATENATE(I$6," ",SUMIF('CUST AND PROD REFS'!$H$7:$H$26,'DATA GENERATOR'!$H839,'CUST AND PROD REFS'!I$7:I$26))</f>
        <v>PRODTYPE 1</v>
      </c>
      <c r="J839" s="6" t="str">
        <f ca="1">CONCATENATE(J$6," ",SUMIF('CUST AND PROD REFS'!$H$7:$H$26,'DATA GENERATOR'!$H839,'CUST AND PROD REFS'!J$7:J$26))</f>
        <v>PRODMKT 3</v>
      </c>
      <c r="K839" s="6">
        <f ca="1">SUMIF('CUST AND PROD REFS'!$H$7:$H$26,'DATA GENERATOR'!$H839,'CUST AND PROD REFS'!K$7:K$26)</f>
        <v>13657</v>
      </c>
      <c r="L839" s="6">
        <f ca="1">SUMIF('CUST AND PROD REFS'!$H$7:$H$26,'DATA GENERATOR'!$H839,'CUST AND PROD REFS'!L$7:L$26)</f>
        <v>9150.19</v>
      </c>
      <c r="M839" s="7">
        <f t="shared" ca="1" si="135"/>
        <v>9</v>
      </c>
      <c r="N839" s="23">
        <f t="shared" ca="1" si="136"/>
        <v>12154.73</v>
      </c>
      <c r="O839" s="8">
        <f t="shared" ca="1" si="137"/>
        <v>109392.56999999999</v>
      </c>
      <c r="P839" s="40" t="str">
        <f t="shared" ca="1" si="138"/>
        <v>SHIP REGION 6</v>
      </c>
    </row>
    <row r="840" spans="1:16" x14ac:dyDescent="0.35">
      <c r="A840" s="9">
        <f t="shared" si="142"/>
        <v>834</v>
      </c>
      <c r="B840" s="6">
        <f t="shared" si="142"/>
        <v>834</v>
      </c>
      <c r="C840" s="7" t="str">
        <f t="shared" ref="C840:C903" ca="1" si="143">CONCATENATE(C$6," ",INT(RAND()*(C$3-C$2)+C$2))</f>
        <v>CUSTID 76</v>
      </c>
      <c r="D840" s="7" t="str">
        <f ca="1">CONCATENATE(D$6," ",SUMIF('CUST AND PROD REFS'!$C$7:$C$206,'DATA GENERATOR'!$C840,'CUST AND PROD REFS'!D$7:D$206))</f>
        <v>CUSTTYPE 5</v>
      </c>
      <c r="E840" s="7" t="str">
        <f ca="1">CONCATENATE(E$6," ",SUMIF('CUST AND PROD REFS'!$C$7:$C$206,'DATA GENERATOR'!$C840,'CUST AND PROD REFS'!E$7:E$206))</f>
        <v>CUSTIND 3</v>
      </c>
      <c r="F840" s="7" t="str">
        <f ca="1">CONCATENATE(F$6," ",SUMIF('CUST AND PROD REFS'!$C$7:$C$206,'DATA GENERATOR'!$C840,'CUST AND PROD REFS'!F$7:F$206))</f>
        <v>REGION 8</v>
      </c>
      <c r="G840" s="6" t="str">
        <f t="shared" ref="G840:G903" ca="1" si="144">CONCATENATE(G$6," ",INT(RAND()*(G$3-G$2)+G$2))</f>
        <v>SALESMAN 4</v>
      </c>
      <c r="H840" s="6" t="str">
        <f t="shared" ref="H840:H903" ca="1" si="145">CONCATENATE(H$6," ",INT(RAND()*(H$3+1-H$2)+H$2))</f>
        <v>PRODID 17</v>
      </c>
      <c r="I840" s="6" t="str">
        <f ca="1">CONCATENATE(I$6," ",SUMIF('CUST AND PROD REFS'!$H$7:$H$26,'DATA GENERATOR'!$H840,'CUST AND PROD REFS'!I$7:I$26))</f>
        <v>PRODTYPE 3</v>
      </c>
      <c r="J840" s="6" t="str">
        <f ca="1">CONCATENATE(J$6," ",SUMIF('CUST AND PROD REFS'!$H$7:$H$26,'DATA GENERATOR'!$H840,'CUST AND PROD REFS'!J$7:J$26))</f>
        <v>PRODMKT 7</v>
      </c>
      <c r="K840" s="6">
        <f ca="1">SUMIF('CUST AND PROD REFS'!$H$7:$H$26,'DATA GENERATOR'!$H840,'CUST AND PROD REFS'!K$7:K$26)</f>
        <v>8017</v>
      </c>
      <c r="L840" s="6">
        <f ca="1">SUMIF('CUST AND PROD REFS'!$H$7:$H$26,'DATA GENERATOR'!$H840,'CUST AND PROD REFS'!L$7:L$26)</f>
        <v>4569.6899999999996</v>
      </c>
      <c r="M840" s="7">
        <f t="shared" ref="M840:M903" ca="1" si="146">INT(RAND()*(M$3-M$2)+M$2)</f>
        <v>8</v>
      </c>
      <c r="N840" s="23">
        <f t="shared" ref="N840:N903" ca="1" si="147">K840*(1-(INT(RAND()*(N$3+1-N$2)+N$2)/100))</f>
        <v>7776.49</v>
      </c>
      <c r="O840" s="8">
        <f t="shared" ref="O840:O903" ca="1" si="148">M840*N840</f>
        <v>62211.92</v>
      </c>
      <c r="P840" s="40" t="str">
        <f t="shared" ref="P840:P903" ca="1" si="149">CONCATENATE(P$6," ",INT(RAND()*(P$3+1-P$2)+P$2))</f>
        <v>SHIP REGION 6</v>
      </c>
    </row>
    <row r="841" spans="1:16" x14ac:dyDescent="0.35">
      <c r="A841" s="9">
        <f t="shared" ref="A841:B856" si="150">A840+1</f>
        <v>835</v>
      </c>
      <c r="B841" s="6">
        <f t="shared" si="150"/>
        <v>835</v>
      </c>
      <c r="C841" s="7" t="str">
        <f t="shared" ca="1" si="143"/>
        <v>CUSTID 165</v>
      </c>
      <c r="D841" s="7" t="str">
        <f ca="1">CONCATENATE(D$6," ",SUMIF('CUST AND PROD REFS'!$C$7:$C$206,'DATA GENERATOR'!$C841,'CUST AND PROD REFS'!D$7:D$206))</f>
        <v>CUSTTYPE 5</v>
      </c>
      <c r="E841" s="7" t="str">
        <f ca="1">CONCATENATE(E$6," ",SUMIF('CUST AND PROD REFS'!$C$7:$C$206,'DATA GENERATOR'!$C841,'CUST AND PROD REFS'!E$7:E$206))</f>
        <v>CUSTIND 1</v>
      </c>
      <c r="F841" s="7" t="str">
        <f ca="1">CONCATENATE(F$6," ",SUMIF('CUST AND PROD REFS'!$C$7:$C$206,'DATA GENERATOR'!$C841,'CUST AND PROD REFS'!F$7:F$206))</f>
        <v>REGION 4</v>
      </c>
      <c r="G841" s="6" t="str">
        <f t="shared" ca="1" si="144"/>
        <v>SALESMAN 2</v>
      </c>
      <c r="H841" s="6" t="str">
        <f t="shared" ca="1" si="145"/>
        <v>PRODID 6</v>
      </c>
      <c r="I841" s="6" t="str">
        <f ca="1">CONCATENATE(I$6," ",SUMIF('CUST AND PROD REFS'!$H$7:$H$26,'DATA GENERATOR'!$H841,'CUST AND PROD REFS'!I$7:I$26))</f>
        <v>PRODTYPE 1</v>
      </c>
      <c r="J841" s="6" t="str">
        <f ca="1">CONCATENATE(J$6," ",SUMIF('CUST AND PROD REFS'!$H$7:$H$26,'DATA GENERATOR'!$H841,'CUST AND PROD REFS'!J$7:J$26))</f>
        <v>PRODMKT 3</v>
      </c>
      <c r="K841" s="6">
        <f ca="1">SUMIF('CUST AND PROD REFS'!$H$7:$H$26,'DATA GENERATOR'!$H841,'CUST AND PROD REFS'!K$7:K$26)</f>
        <v>13657</v>
      </c>
      <c r="L841" s="6">
        <f ca="1">SUMIF('CUST AND PROD REFS'!$H$7:$H$26,'DATA GENERATOR'!$H841,'CUST AND PROD REFS'!L$7:L$26)</f>
        <v>9150.19</v>
      </c>
      <c r="M841" s="7">
        <f t="shared" ca="1" si="146"/>
        <v>3</v>
      </c>
      <c r="N841" s="23">
        <f t="shared" ca="1" si="147"/>
        <v>13110.72</v>
      </c>
      <c r="O841" s="8">
        <f t="shared" ca="1" si="148"/>
        <v>39332.159999999996</v>
      </c>
      <c r="P841" s="40" t="str">
        <f t="shared" ca="1" si="149"/>
        <v>SHIP REGION 2</v>
      </c>
    </row>
    <row r="842" spans="1:16" x14ac:dyDescent="0.35">
      <c r="A842" s="9">
        <f t="shared" si="150"/>
        <v>836</v>
      </c>
      <c r="B842" s="6">
        <f t="shared" si="150"/>
        <v>836</v>
      </c>
      <c r="C842" s="7" t="str">
        <f t="shared" ca="1" si="143"/>
        <v>CUSTID 74</v>
      </c>
      <c r="D842" s="7" t="str">
        <f ca="1">CONCATENATE(D$6," ",SUMIF('CUST AND PROD REFS'!$C$7:$C$206,'DATA GENERATOR'!$C842,'CUST AND PROD REFS'!D$7:D$206))</f>
        <v>CUSTTYPE 5</v>
      </c>
      <c r="E842" s="7" t="str">
        <f ca="1">CONCATENATE(E$6," ",SUMIF('CUST AND PROD REFS'!$C$7:$C$206,'DATA GENERATOR'!$C842,'CUST AND PROD REFS'!E$7:E$206))</f>
        <v>CUSTIND 1</v>
      </c>
      <c r="F842" s="7" t="str">
        <f ca="1">CONCATENATE(F$6," ",SUMIF('CUST AND PROD REFS'!$C$7:$C$206,'DATA GENERATOR'!$C842,'CUST AND PROD REFS'!F$7:F$206))</f>
        <v>REGION 5</v>
      </c>
      <c r="G842" s="6" t="str">
        <f t="shared" ca="1" si="144"/>
        <v>SALESMAN 3</v>
      </c>
      <c r="H842" s="6" t="str">
        <f t="shared" ca="1" si="145"/>
        <v>PRODID 5</v>
      </c>
      <c r="I842" s="6" t="str">
        <f ca="1">CONCATENATE(I$6," ",SUMIF('CUST AND PROD REFS'!$H$7:$H$26,'DATA GENERATOR'!$H842,'CUST AND PROD REFS'!I$7:I$26))</f>
        <v>PRODTYPE 3</v>
      </c>
      <c r="J842" s="6" t="str">
        <f ca="1">CONCATENATE(J$6," ",SUMIF('CUST AND PROD REFS'!$H$7:$H$26,'DATA GENERATOR'!$H842,'CUST AND PROD REFS'!J$7:J$26))</f>
        <v>PRODMKT 3</v>
      </c>
      <c r="K842" s="6">
        <f ca="1">SUMIF('CUST AND PROD REFS'!$H$7:$H$26,'DATA GENERATOR'!$H842,'CUST AND PROD REFS'!K$7:K$26)</f>
        <v>21215</v>
      </c>
      <c r="L842" s="6">
        <f ca="1">SUMIF('CUST AND PROD REFS'!$H$7:$H$26,'DATA GENERATOR'!$H842,'CUST AND PROD REFS'!L$7:L$26)</f>
        <v>14001.9</v>
      </c>
      <c r="M842" s="7">
        <f t="shared" ca="1" si="146"/>
        <v>2</v>
      </c>
      <c r="N842" s="23">
        <f t="shared" ca="1" si="147"/>
        <v>20578.55</v>
      </c>
      <c r="O842" s="8">
        <f t="shared" ca="1" si="148"/>
        <v>41157.1</v>
      </c>
      <c r="P842" s="40" t="str">
        <f t="shared" ca="1" si="149"/>
        <v>SHIP REGION 3</v>
      </c>
    </row>
    <row r="843" spans="1:16" x14ac:dyDescent="0.35">
      <c r="A843" s="9">
        <f t="shared" si="150"/>
        <v>837</v>
      </c>
      <c r="B843" s="6">
        <f t="shared" si="150"/>
        <v>837</v>
      </c>
      <c r="C843" s="7" t="str">
        <f t="shared" ca="1" si="143"/>
        <v>CUSTID 16</v>
      </c>
      <c r="D843" s="7" t="str">
        <f ca="1">CONCATENATE(D$6," ",SUMIF('CUST AND PROD REFS'!$C$7:$C$206,'DATA GENERATOR'!$C843,'CUST AND PROD REFS'!D$7:D$206))</f>
        <v>CUSTTYPE 1</v>
      </c>
      <c r="E843" s="7" t="str">
        <f ca="1">CONCATENATE(E$6," ",SUMIF('CUST AND PROD REFS'!$C$7:$C$206,'DATA GENERATOR'!$C843,'CUST AND PROD REFS'!E$7:E$206))</f>
        <v>CUSTIND 2</v>
      </c>
      <c r="F843" s="7" t="str">
        <f ca="1">CONCATENATE(F$6," ",SUMIF('CUST AND PROD REFS'!$C$7:$C$206,'DATA GENERATOR'!$C843,'CUST AND PROD REFS'!F$7:F$206))</f>
        <v>REGION 3</v>
      </c>
      <c r="G843" s="6" t="str">
        <f t="shared" ca="1" si="144"/>
        <v>SALESMAN 2</v>
      </c>
      <c r="H843" s="6" t="str">
        <f t="shared" ca="1" si="145"/>
        <v>PRODID 18</v>
      </c>
      <c r="I843" s="6" t="str">
        <f ca="1">CONCATENATE(I$6," ",SUMIF('CUST AND PROD REFS'!$H$7:$H$26,'DATA GENERATOR'!$H843,'CUST AND PROD REFS'!I$7:I$26))</f>
        <v>PRODTYPE 1</v>
      </c>
      <c r="J843" s="6" t="str">
        <f ca="1">CONCATENATE(J$6," ",SUMIF('CUST AND PROD REFS'!$H$7:$H$26,'DATA GENERATOR'!$H843,'CUST AND PROD REFS'!J$7:J$26))</f>
        <v>PRODMKT 2</v>
      </c>
      <c r="K843" s="6">
        <f ca="1">SUMIF('CUST AND PROD REFS'!$H$7:$H$26,'DATA GENERATOR'!$H843,'CUST AND PROD REFS'!K$7:K$26)</f>
        <v>5325</v>
      </c>
      <c r="L843" s="6">
        <f ca="1">SUMIF('CUST AND PROD REFS'!$H$7:$H$26,'DATA GENERATOR'!$H843,'CUST AND PROD REFS'!L$7:L$26)</f>
        <v>3408</v>
      </c>
      <c r="M843" s="7">
        <f t="shared" ca="1" si="146"/>
        <v>5</v>
      </c>
      <c r="N843" s="23">
        <f t="shared" ca="1" si="147"/>
        <v>5271.75</v>
      </c>
      <c r="O843" s="8">
        <f t="shared" ca="1" si="148"/>
        <v>26358.75</v>
      </c>
      <c r="P843" s="40" t="str">
        <f t="shared" ca="1" si="149"/>
        <v>SHIP REGION 6</v>
      </c>
    </row>
    <row r="844" spans="1:16" x14ac:dyDescent="0.35">
      <c r="A844" s="9">
        <f t="shared" si="150"/>
        <v>838</v>
      </c>
      <c r="B844" s="6">
        <f t="shared" si="150"/>
        <v>838</v>
      </c>
      <c r="C844" s="7" t="str">
        <f t="shared" ca="1" si="143"/>
        <v>CUSTID 116</v>
      </c>
      <c r="D844" s="7" t="str">
        <f ca="1">CONCATENATE(D$6," ",SUMIF('CUST AND PROD REFS'!$C$7:$C$206,'DATA GENERATOR'!$C844,'CUST AND PROD REFS'!D$7:D$206))</f>
        <v>CUSTTYPE 3</v>
      </c>
      <c r="E844" s="7" t="str">
        <f ca="1">CONCATENATE(E$6," ",SUMIF('CUST AND PROD REFS'!$C$7:$C$206,'DATA GENERATOR'!$C844,'CUST AND PROD REFS'!E$7:E$206))</f>
        <v>CUSTIND 4</v>
      </c>
      <c r="F844" s="7" t="str">
        <f ca="1">CONCATENATE(F$6," ",SUMIF('CUST AND PROD REFS'!$C$7:$C$206,'DATA GENERATOR'!$C844,'CUST AND PROD REFS'!F$7:F$206))</f>
        <v>REGION 6</v>
      </c>
      <c r="G844" s="6" t="str">
        <f t="shared" ca="1" si="144"/>
        <v>SALESMAN 3</v>
      </c>
      <c r="H844" s="6" t="str">
        <f t="shared" ca="1" si="145"/>
        <v>PRODID 16</v>
      </c>
      <c r="I844" s="6" t="str">
        <f ca="1">CONCATENATE(I$6," ",SUMIF('CUST AND PROD REFS'!$H$7:$H$26,'DATA GENERATOR'!$H844,'CUST AND PROD REFS'!I$7:I$26))</f>
        <v>PRODTYPE 4</v>
      </c>
      <c r="J844" s="6" t="str">
        <f ca="1">CONCATENATE(J$6," ",SUMIF('CUST AND PROD REFS'!$H$7:$H$26,'DATA GENERATOR'!$H844,'CUST AND PROD REFS'!J$7:J$26))</f>
        <v>PRODMKT 6</v>
      </c>
      <c r="K844" s="6">
        <f ca="1">SUMIF('CUST AND PROD REFS'!$H$7:$H$26,'DATA GENERATOR'!$H844,'CUST AND PROD REFS'!K$7:K$26)</f>
        <v>13342</v>
      </c>
      <c r="L844" s="6">
        <f ca="1">SUMIF('CUST AND PROD REFS'!$H$7:$H$26,'DATA GENERATOR'!$H844,'CUST AND PROD REFS'!L$7:L$26)</f>
        <v>7738.36</v>
      </c>
      <c r="M844" s="7">
        <f t="shared" ca="1" si="146"/>
        <v>3</v>
      </c>
      <c r="N844" s="23">
        <f t="shared" ca="1" si="147"/>
        <v>11474.119999999999</v>
      </c>
      <c r="O844" s="8">
        <f t="shared" ca="1" si="148"/>
        <v>34422.36</v>
      </c>
      <c r="P844" s="40" t="str">
        <f t="shared" ca="1" si="149"/>
        <v>SHIP REGION 5</v>
      </c>
    </row>
    <row r="845" spans="1:16" x14ac:dyDescent="0.35">
      <c r="A845" s="9">
        <f t="shared" si="150"/>
        <v>839</v>
      </c>
      <c r="B845" s="6">
        <f t="shared" si="150"/>
        <v>839</v>
      </c>
      <c r="C845" s="7" t="str">
        <f t="shared" ca="1" si="143"/>
        <v>CUSTID 5</v>
      </c>
      <c r="D845" s="7" t="str">
        <f ca="1">CONCATENATE(D$6," ",SUMIF('CUST AND PROD REFS'!$C$7:$C$206,'DATA GENERATOR'!$C845,'CUST AND PROD REFS'!D$7:D$206))</f>
        <v>CUSTTYPE 4</v>
      </c>
      <c r="E845" s="7" t="str">
        <f ca="1">CONCATENATE(E$6," ",SUMIF('CUST AND PROD REFS'!$C$7:$C$206,'DATA GENERATOR'!$C845,'CUST AND PROD REFS'!E$7:E$206))</f>
        <v>CUSTIND 1</v>
      </c>
      <c r="F845" s="7" t="str">
        <f ca="1">CONCATENATE(F$6," ",SUMIF('CUST AND PROD REFS'!$C$7:$C$206,'DATA GENERATOR'!$C845,'CUST AND PROD REFS'!F$7:F$206))</f>
        <v>REGION 1</v>
      </c>
      <c r="G845" s="6" t="str">
        <f t="shared" ca="1" si="144"/>
        <v>SALESMAN 4</v>
      </c>
      <c r="H845" s="6" t="str">
        <f t="shared" ca="1" si="145"/>
        <v>PRODID 1</v>
      </c>
      <c r="I845" s="6" t="str">
        <f ca="1">CONCATENATE(I$6," ",SUMIF('CUST AND PROD REFS'!$H$7:$H$26,'DATA GENERATOR'!$H845,'CUST AND PROD REFS'!I$7:I$26))</f>
        <v>PRODTYPE 2</v>
      </c>
      <c r="J845" s="6" t="str">
        <f ca="1">CONCATENATE(J$6," ",SUMIF('CUST AND PROD REFS'!$H$7:$H$26,'DATA GENERATOR'!$H845,'CUST AND PROD REFS'!J$7:J$26))</f>
        <v>PRODMKT 7</v>
      </c>
      <c r="K845" s="6">
        <f ca="1">SUMIF('CUST AND PROD REFS'!$H$7:$H$26,'DATA GENERATOR'!$H845,'CUST AND PROD REFS'!K$7:K$26)</f>
        <v>1355</v>
      </c>
      <c r="L845" s="6">
        <f ca="1">SUMIF('CUST AND PROD REFS'!$H$7:$H$26,'DATA GENERATOR'!$H845,'CUST AND PROD REFS'!L$7:L$26)</f>
        <v>840.1</v>
      </c>
      <c r="M845" s="7">
        <f t="shared" ca="1" si="146"/>
        <v>4</v>
      </c>
      <c r="N845" s="23">
        <f t="shared" ca="1" si="147"/>
        <v>1219.5</v>
      </c>
      <c r="O845" s="8">
        <f t="shared" ca="1" si="148"/>
        <v>4878</v>
      </c>
      <c r="P845" s="40" t="str">
        <f t="shared" ca="1" si="149"/>
        <v>SHIP REGION 2</v>
      </c>
    </row>
    <row r="846" spans="1:16" x14ac:dyDescent="0.35">
      <c r="A846" s="9">
        <f t="shared" si="150"/>
        <v>840</v>
      </c>
      <c r="B846" s="6">
        <f t="shared" si="150"/>
        <v>840</v>
      </c>
      <c r="C846" s="7" t="str">
        <f t="shared" ca="1" si="143"/>
        <v>CUSTID 165</v>
      </c>
      <c r="D846" s="7" t="str">
        <f ca="1">CONCATENATE(D$6," ",SUMIF('CUST AND PROD REFS'!$C$7:$C$206,'DATA GENERATOR'!$C846,'CUST AND PROD REFS'!D$7:D$206))</f>
        <v>CUSTTYPE 5</v>
      </c>
      <c r="E846" s="7" t="str">
        <f ca="1">CONCATENATE(E$6," ",SUMIF('CUST AND PROD REFS'!$C$7:$C$206,'DATA GENERATOR'!$C846,'CUST AND PROD REFS'!E$7:E$206))</f>
        <v>CUSTIND 1</v>
      </c>
      <c r="F846" s="7" t="str">
        <f ca="1">CONCATENATE(F$6," ",SUMIF('CUST AND PROD REFS'!$C$7:$C$206,'DATA GENERATOR'!$C846,'CUST AND PROD REFS'!F$7:F$206))</f>
        <v>REGION 4</v>
      </c>
      <c r="G846" s="6" t="str">
        <f t="shared" ca="1" si="144"/>
        <v>SALESMAN 3</v>
      </c>
      <c r="H846" s="6" t="str">
        <f t="shared" ca="1" si="145"/>
        <v>PRODID 13</v>
      </c>
      <c r="I846" s="6" t="str">
        <f ca="1">CONCATENATE(I$6," ",SUMIF('CUST AND PROD REFS'!$H$7:$H$26,'DATA GENERATOR'!$H846,'CUST AND PROD REFS'!I$7:I$26))</f>
        <v>PRODTYPE 4</v>
      </c>
      <c r="J846" s="6" t="str">
        <f ca="1">CONCATENATE(J$6," ",SUMIF('CUST AND PROD REFS'!$H$7:$H$26,'DATA GENERATOR'!$H846,'CUST AND PROD REFS'!J$7:J$26))</f>
        <v>PRODMKT 4</v>
      </c>
      <c r="K846" s="6">
        <f ca="1">SUMIF('CUST AND PROD REFS'!$H$7:$H$26,'DATA GENERATOR'!$H846,'CUST AND PROD REFS'!K$7:K$26)</f>
        <v>12711</v>
      </c>
      <c r="L846" s="6">
        <f ca="1">SUMIF('CUST AND PROD REFS'!$H$7:$H$26,'DATA GENERATOR'!$H846,'CUST AND PROD REFS'!L$7:L$26)</f>
        <v>7245.27</v>
      </c>
      <c r="M846" s="7">
        <f t="shared" ca="1" si="146"/>
        <v>3</v>
      </c>
      <c r="N846" s="23">
        <f t="shared" ca="1" si="147"/>
        <v>11185.68</v>
      </c>
      <c r="O846" s="8">
        <f t="shared" ca="1" si="148"/>
        <v>33557.040000000001</v>
      </c>
      <c r="P846" s="40" t="str">
        <f t="shared" ca="1" si="149"/>
        <v>SHIP REGION 1</v>
      </c>
    </row>
    <row r="847" spans="1:16" x14ac:dyDescent="0.35">
      <c r="A847" s="9">
        <f t="shared" si="150"/>
        <v>841</v>
      </c>
      <c r="B847" s="6">
        <f t="shared" si="150"/>
        <v>841</v>
      </c>
      <c r="C847" s="7" t="str">
        <f t="shared" ca="1" si="143"/>
        <v>CUSTID 45</v>
      </c>
      <c r="D847" s="7" t="str">
        <f ca="1">CONCATENATE(D$6," ",SUMIF('CUST AND PROD REFS'!$C$7:$C$206,'DATA GENERATOR'!$C847,'CUST AND PROD REFS'!D$7:D$206))</f>
        <v>CUSTTYPE 4</v>
      </c>
      <c r="E847" s="7" t="str">
        <f ca="1">CONCATENATE(E$6," ",SUMIF('CUST AND PROD REFS'!$C$7:$C$206,'DATA GENERATOR'!$C847,'CUST AND PROD REFS'!E$7:E$206))</f>
        <v>CUSTIND 4</v>
      </c>
      <c r="F847" s="7" t="str">
        <f ca="1">CONCATENATE(F$6," ",SUMIF('CUST AND PROD REFS'!$C$7:$C$206,'DATA GENERATOR'!$C847,'CUST AND PROD REFS'!F$7:F$206))</f>
        <v>REGION 7</v>
      </c>
      <c r="G847" s="6" t="str">
        <f t="shared" ca="1" si="144"/>
        <v>SALESMAN 1</v>
      </c>
      <c r="H847" s="6" t="str">
        <f t="shared" ca="1" si="145"/>
        <v>PRODID 4</v>
      </c>
      <c r="I847" s="6" t="str">
        <f ca="1">CONCATENATE(I$6," ",SUMIF('CUST AND PROD REFS'!$H$7:$H$26,'DATA GENERATOR'!$H847,'CUST AND PROD REFS'!I$7:I$26))</f>
        <v>PRODTYPE 2</v>
      </c>
      <c r="J847" s="6" t="str">
        <f ca="1">CONCATENATE(J$6," ",SUMIF('CUST AND PROD REFS'!$H$7:$H$26,'DATA GENERATOR'!$H847,'CUST AND PROD REFS'!J$7:J$26))</f>
        <v>PRODMKT 4</v>
      </c>
      <c r="K847" s="6">
        <f ca="1">SUMIF('CUST AND PROD REFS'!$H$7:$H$26,'DATA GENERATOR'!$H847,'CUST AND PROD REFS'!K$7:K$26)</f>
        <v>6175</v>
      </c>
      <c r="L847" s="6">
        <f ca="1">SUMIF('CUST AND PROD REFS'!$H$7:$H$26,'DATA GENERATOR'!$H847,'CUST AND PROD REFS'!L$7:L$26)</f>
        <v>3828.5</v>
      </c>
      <c r="M847" s="7">
        <f t="shared" ca="1" si="146"/>
        <v>3</v>
      </c>
      <c r="N847" s="23">
        <f t="shared" ca="1" si="147"/>
        <v>5372.25</v>
      </c>
      <c r="O847" s="8">
        <f t="shared" ca="1" si="148"/>
        <v>16116.75</v>
      </c>
      <c r="P847" s="40" t="str">
        <f t="shared" ca="1" si="149"/>
        <v>SHIP REGION 3</v>
      </c>
    </row>
    <row r="848" spans="1:16" x14ac:dyDescent="0.35">
      <c r="A848" s="9">
        <f t="shared" si="150"/>
        <v>842</v>
      </c>
      <c r="B848" s="6">
        <f t="shared" si="150"/>
        <v>842</v>
      </c>
      <c r="C848" s="7" t="str">
        <f t="shared" ca="1" si="143"/>
        <v>CUSTID 74</v>
      </c>
      <c r="D848" s="7" t="str">
        <f ca="1">CONCATENATE(D$6," ",SUMIF('CUST AND PROD REFS'!$C$7:$C$206,'DATA GENERATOR'!$C848,'CUST AND PROD REFS'!D$7:D$206))</f>
        <v>CUSTTYPE 5</v>
      </c>
      <c r="E848" s="7" t="str">
        <f ca="1">CONCATENATE(E$6," ",SUMIF('CUST AND PROD REFS'!$C$7:$C$206,'DATA GENERATOR'!$C848,'CUST AND PROD REFS'!E$7:E$206))</f>
        <v>CUSTIND 1</v>
      </c>
      <c r="F848" s="7" t="str">
        <f ca="1">CONCATENATE(F$6," ",SUMIF('CUST AND PROD REFS'!$C$7:$C$206,'DATA GENERATOR'!$C848,'CUST AND PROD REFS'!F$7:F$206))</f>
        <v>REGION 5</v>
      </c>
      <c r="G848" s="6" t="str">
        <f t="shared" ca="1" si="144"/>
        <v>SALESMAN 3</v>
      </c>
      <c r="H848" s="6" t="str">
        <f t="shared" ca="1" si="145"/>
        <v>PRODID 5</v>
      </c>
      <c r="I848" s="6" t="str">
        <f ca="1">CONCATENATE(I$6," ",SUMIF('CUST AND PROD REFS'!$H$7:$H$26,'DATA GENERATOR'!$H848,'CUST AND PROD REFS'!I$7:I$26))</f>
        <v>PRODTYPE 3</v>
      </c>
      <c r="J848" s="6" t="str">
        <f ca="1">CONCATENATE(J$6," ",SUMIF('CUST AND PROD REFS'!$H$7:$H$26,'DATA GENERATOR'!$H848,'CUST AND PROD REFS'!J$7:J$26))</f>
        <v>PRODMKT 3</v>
      </c>
      <c r="K848" s="6">
        <f ca="1">SUMIF('CUST AND PROD REFS'!$H$7:$H$26,'DATA GENERATOR'!$H848,'CUST AND PROD REFS'!K$7:K$26)</f>
        <v>21215</v>
      </c>
      <c r="L848" s="6">
        <f ca="1">SUMIF('CUST AND PROD REFS'!$H$7:$H$26,'DATA GENERATOR'!$H848,'CUST AND PROD REFS'!L$7:L$26)</f>
        <v>14001.9</v>
      </c>
      <c r="M848" s="7">
        <f t="shared" ca="1" si="146"/>
        <v>7</v>
      </c>
      <c r="N848" s="23">
        <f t="shared" ca="1" si="147"/>
        <v>19093.5</v>
      </c>
      <c r="O848" s="8">
        <f t="shared" ca="1" si="148"/>
        <v>133654.5</v>
      </c>
      <c r="P848" s="40" t="str">
        <f t="shared" ca="1" si="149"/>
        <v>SHIP REGION 6</v>
      </c>
    </row>
    <row r="849" spans="1:16" x14ac:dyDescent="0.35">
      <c r="A849" s="9">
        <f t="shared" si="150"/>
        <v>843</v>
      </c>
      <c r="B849" s="6">
        <f t="shared" si="150"/>
        <v>843</v>
      </c>
      <c r="C849" s="7" t="str">
        <f t="shared" ca="1" si="143"/>
        <v>CUSTID 103</v>
      </c>
      <c r="D849" s="7" t="str">
        <f ca="1">CONCATENATE(D$6," ",SUMIF('CUST AND PROD REFS'!$C$7:$C$206,'DATA GENERATOR'!$C849,'CUST AND PROD REFS'!D$7:D$206))</f>
        <v>CUSTTYPE 5</v>
      </c>
      <c r="E849" s="7" t="str">
        <f ca="1">CONCATENATE(E$6," ",SUMIF('CUST AND PROD REFS'!$C$7:$C$206,'DATA GENERATOR'!$C849,'CUST AND PROD REFS'!E$7:E$206))</f>
        <v>CUSTIND 3</v>
      </c>
      <c r="F849" s="7" t="str">
        <f ca="1">CONCATENATE(F$6," ",SUMIF('CUST AND PROD REFS'!$C$7:$C$206,'DATA GENERATOR'!$C849,'CUST AND PROD REFS'!F$7:F$206))</f>
        <v>REGION 4</v>
      </c>
      <c r="G849" s="6" t="str">
        <f t="shared" ca="1" si="144"/>
        <v>SALESMAN 4</v>
      </c>
      <c r="H849" s="6" t="str">
        <f t="shared" ca="1" si="145"/>
        <v>PRODID 1</v>
      </c>
      <c r="I849" s="6" t="str">
        <f ca="1">CONCATENATE(I$6," ",SUMIF('CUST AND PROD REFS'!$H$7:$H$26,'DATA GENERATOR'!$H849,'CUST AND PROD REFS'!I$7:I$26))</f>
        <v>PRODTYPE 2</v>
      </c>
      <c r="J849" s="6" t="str">
        <f ca="1">CONCATENATE(J$6," ",SUMIF('CUST AND PROD REFS'!$H$7:$H$26,'DATA GENERATOR'!$H849,'CUST AND PROD REFS'!J$7:J$26))</f>
        <v>PRODMKT 7</v>
      </c>
      <c r="K849" s="6">
        <f ca="1">SUMIF('CUST AND PROD REFS'!$H$7:$H$26,'DATA GENERATOR'!$H849,'CUST AND PROD REFS'!K$7:K$26)</f>
        <v>1355</v>
      </c>
      <c r="L849" s="6">
        <f ca="1">SUMIF('CUST AND PROD REFS'!$H$7:$H$26,'DATA GENERATOR'!$H849,'CUST AND PROD REFS'!L$7:L$26)</f>
        <v>840.1</v>
      </c>
      <c r="M849" s="7">
        <f t="shared" ca="1" si="146"/>
        <v>9</v>
      </c>
      <c r="N849" s="23">
        <f t="shared" ca="1" si="147"/>
        <v>1260.1499999999999</v>
      </c>
      <c r="O849" s="8">
        <f t="shared" ca="1" si="148"/>
        <v>11341.349999999999</v>
      </c>
      <c r="P849" s="40" t="str">
        <f t="shared" ca="1" si="149"/>
        <v>SHIP REGION 3</v>
      </c>
    </row>
    <row r="850" spans="1:16" x14ac:dyDescent="0.35">
      <c r="A850" s="9">
        <f t="shared" si="150"/>
        <v>844</v>
      </c>
      <c r="B850" s="6">
        <f t="shared" si="150"/>
        <v>844</v>
      </c>
      <c r="C850" s="7" t="str">
        <f t="shared" ca="1" si="143"/>
        <v>CUSTID 29</v>
      </c>
      <c r="D850" s="7" t="str">
        <f ca="1">CONCATENATE(D$6," ",SUMIF('CUST AND PROD REFS'!$C$7:$C$206,'DATA GENERATOR'!$C850,'CUST AND PROD REFS'!D$7:D$206))</f>
        <v>CUSTTYPE 4</v>
      </c>
      <c r="E850" s="7" t="str">
        <f ca="1">CONCATENATE(E$6," ",SUMIF('CUST AND PROD REFS'!$C$7:$C$206,'DATA GENERATOR'!$C850,'CUST AND PROD REFS'!E$7:E$206))</f>
        <v>CUSTIND 4</v>
      </c>
      <c r="F850" s="7" t="str">
        <f ca="1">CONCATENATE(F$6," ",SUMIF('CUST AND PROD REFS'!$C$7:$C$206,'DATA GENERATOR'!$C850,'CUST AND PROD REFS'!F$7:F$206))</f>
        <v>REGION 5</v>
      </c>
      <c r="G850" s="6" t="str">
        <f t="shared" ca="1" si="144"/>
        <v>SALESMAN 4</v>
      </c>
      <c r="H850" s="6" t="str">
        <f t="shared" ca="1" si="145"/>
        <v>PRODID 1</v>
      </c>
      <c r="I850" s="6" t="str">
        <f ca="1">CONCATENATE(I$6," ",SUMIF('CUST AND PROD REFS'!$H$7:$H$26,'DATA GENERATOR'!$H850,'CUST AND PROD REFS'!I$7:I$26))</f>
        <v>PRODTYPE 2</v>
      </c>
      <c r="J850" s="6" t="str">
        <f ca="1">CONCATENATE(J$6," ",SUMIF('CUST AND PROD REFS'!$H$7:$H$26,'DATA GENERATOR'!$H850,'CUST AND PROD REFS'!J$7:J$26))</f>
        <v>PRODMKT 7</v>
      </c>
      <c r="K850" s="6">
        <f ca="1">SUMIF('CUST AND PROD REFS'!$H$7:$H$26,'DATA GENERATOR'!$H850,'CUST AND PROD REFS'!K$7:K$26)</f>
        <v>1355</v>
      </c>
      <c r="L850" s="6">
        <f ca="1">SUMIF('CUST AND PROD REFS'!$H$7:$H$26,'DATA GENERATOR'!$H850,'CUST AND PROD REFS'!L$7:L$26)</f>
        <v>840.1</v>
      </c>
      <c r="M850" s="7">
        <f t="shared" ca="1" si="146"/>
        <v>1</v>
      </c>
      <c r="N850" s="23">
        <f t="shared" ca="1" si="147"/>
        <v>1287.25</v>
      </c>
      <c r="O850" s="8">
        <f t="shared" ca="1" si="148"/>
        <v>1287.25</v>
      </c>
      <c r="P850" s="40" t="str">
        <f t="shared" ca="1" si="149"/>
        <v>SHIP REGION 7</v>
      </c>
    </row>
    <row r="851" spans="1:16" x14ac:dyDescent="0.35">
      <c r="A851" s="9">
        <f t="shared" si="150"/>
        <v>845</v>
      </c>
      <c r="B851" s="6">
        <f t="shared" si="150"/>
        <v>845</v>
      </c>
      <c r="C851" s="7" t="str">
        <f t="shared" ca="1" si="143"/>
        <v>CUSTID 59</v>
      </c>
      <c r="D851" s="7" t="str">
        <f ca="1">CONCATENATE(D$6," ",SUMIF('CUST AND PROD REFS'!$C$7:$C$206,'DATA GENERATOR'!$C851,'CUST AND PROD REFS'!D$7:D$206))</f>
        <v>CUSTTYPE 3</v>
      </c>
      <c r="E851" s="7" t="str">
        <f ca="1">CONCATENATE(E$6," ",SUMIF('CUST AND PROD REFS'!$C$7:$C$206,'DATA GENERATOR'!$C851,'CUST AND PROD REFS'!E$7:E$206))</f>
        <v>CUSTIND 4</v>
      </c>
      <c r="F851" s="7" t="str">
        <f ca="1">CONCATENATE(F$6," ",SUMIF('CUST AND PROD REFS'!$C$7:$C$206,'DATA GENERATOR'!$C851,'CUST AND PROD REFS'!F$7:F$206))</f>
        <v>REGION 4</v>
      </c>
      <c r="G851" s="6" t="str">
        <f t="shared" ca="1" si="144"/>
        <v>SALESMAN 2</v>
      </c>
      <c r="H851" s="6" t="str">
        <f t="shared" ca="1" si="145"/>
        <v>PRODID 5</v>
      </c>
      <c r="I851" s="6" t="str">
        <f ca="1">CONCATENATE(I$6," ",SUMIF('CUST AND PROD REFS'!$H$7:$H$26,'DATA GENERATOR'!$H851,'CUST AND PROD REFS'!I$7:I$26))</f>
        <v>PRODTYPE 3</v>
      </c>
      <c r="J851" s="6" t="str">
        <f ca="1">CONCATENATE(J$6," ",SUMIF('CUST AND PROD REFS'!$H$7:$H$26,'DATA GENERATOR'!$H851,'CUST AND PROD REFS'!J$7:J$26))</f>
        <v>PRODMKT 3</v>
      </c>
      <c r="K851" s="6">
        <f ca="1">SUMIF('CUST AND PROD REFS'!$H$7:$H$26,'DATA GENERATOR'!$H851,'CUST AND PROD REFS'!K$7:K$26)</f>
        <v>21215</v>
      </c>
      <c r="L851" s="6">
        <f ca="1">SUMIF('CUST AND PROD REFS'!$H$7:$H$26,'DATA GENERATOR'!$H851,'CUST AND PROD REFS'!L$7:L$26)</f>
        <v>14001.9</v>
      </c>
      <c r="M851" s="7">
        <f t="shared" ca="1" si="146"/>
        <v>2</v>
      </c>
      <c r="N851" s="23">
        <f t="shared" ca="1" si="147"/>
        <v>20366.399999999998</v>
      </c>
      <c r="O851" s="8">
        <f t="shared" ca="1" si="148"/>
        <v>40732.799999999996</v>
      </c>
      <c r="P851" s="40" t="str">
        <f t="shared" ca="1" si="149"/>
        <v>SHIP REGION 4</v>
      </c>
    </row>
    <row r="852" spans="1:16" x14ac:dyDescent="0.35">
      <c r="A852" s="9">
        <f t="shared" si="150"/>
        <v>846</v>
      </c>
      <c r="B852" s="6">
        <f t="shared" si="150"/>
        <v>846</v>
      </c>
      <c r="C852" s="7" t="str">
        <f t="shared" ca="1" si="143"/>
        <v>CUSTID 122</v>
      </c>
      <c r="D852" s="7" t="str">
        <f ca="1">CONCATENATE(D$6," ",SUMIF('CUST AND PROD REFS'!$C$7:$C$206,'DATA GENERATOR'!$C852,'CUST AND PROD REFS'!D$7:D$206))</f>
        <v>CUSTTYPE 3</v>
      </c>
      <c r="E852" s="7" t="str">
        <f ca="1">CONCATENATE(E$6," ",SUMIF('CUST AND PROD REFS'!$C$7:$C$206,'DATA GENERATOR'!$C852,'CUST AND PROD REFS'!E$7:E$206))</f>
        <v>CUSTIND 3</v>
      </c>
      <c r="F852" s="7" t="str">
        <f ca="1">CONCATENATE(F$6," ",SUMIF('CUST AND PROD REFS'!$C$7:$C$206,'DATA GENERATOR'!$C852,'CUST AND PROD REFS'!F$7:F$206))</f>
        <v>REGION 2</v>
      </c>
      <c r="G852" s="6" t="str">
        <f t="shared" ca="1" si="144"/>
        <v>SALESMAN 3</v>
      </c>
      <c r="H852" s="6" t="str">
        <f t="shared" ca="1" si="145"/>
        <v>PRODID 2</v>
      </c>
      <c r="I852" s="6" t="str">
        <f ca="1">CONCATENATE(I$6," ",SUMIF('CUST AND PROD REFS'!$H$7:$H$26,'DATA GENERATOR'!$H852,'CUST AND PROD REFS'!I$7:I$26))</f>
        <v>PRODTYPE 4</v>
      </c>
      <c r="J852" s="6" t="str">
        <f ca="1">CONCATENATE(J$6," ",SUMIF('CUST AND PROD REFS'!$H$7:$H$26,'DATA GENERATOR'!$H852,'CUST AND PROD REFS'!J$7:J$26))</f>
        <v>PRODMKT 6</v>
      </c>
      <c r="K852" s="6">
        <f ca="1">SUMIF('CUST AND PROD REFS'!$H$7:$H$26,'DATA GENERATOR'!$H852,'CUST AND PROD REFS'!K$7:K$26)</f>
        <v>5283</v>
      </c>
      <c r="L852" s="6">
        <f ca="1">SUMIF('CUST AND PROD REFS'!$H$7:$H$26,'DATA GENERATOR'!$H852,'CUST AND PROD REFS'!L$7:L$26)</f>
        <v>3169.8</v>
      </c>
      <c r="M852" s="7">
        <f t="shared" ca="1" si="146"/>
        <v>5</v>
      </c>
      <c r="N852" s="23">
        <f t="shared" ca="1" si="147"/>
        <v>4807.53</v>
      </c>
      <c r="O852" s="8">
        <f t="shared" ca="1" si="148"/>
        <v>24037.649999999998</v>
      </c>
      <c r="P852" s="40" t="str">
        <f t="shared" ca="1" si="149"/>
        <v>SHIP REGION 2</v>
      </c>
    </row>
    <row r="853" spans="1:16" x14ac:dyDescent="0.35">
      <c r="A853" s="9">
        <f t="shared" si="150"/>
        <v>847</v>
      </c>
      <c r="B853" s="6">
        <f t="shared" si="150"/>
        <v>847</v>
      </c>
      <c r="C853" s="7" t="str">
        <f t="shared" ca="1" si="143"/>
        <v>CUSTID 192</v>
      </c>
      <c r="D853" s="7" t="str">
        <f ca="1">CONCATENATE(D$6," ",SUMIF('CUST AND PROD REFS'!$C$7:$C$206,'DATA GENERATOR'!$C853,'CUST AND PROD REFS'!D$7:D$206))</f>
        <v>CUSTTYPE 3</v>
      </c>
      <c r="E853" s="7" t="str">
        <f ca="1">CONCATENATE(E$6," ",SUMIF('CUST AND PROD REFS'!$C$7:$C$206,'DATA GENERATOR'!$C853,'CUST AND PROD REFS'!E$7:E$206))</f>
        <v>CUSTIND 2</v>
      </c>
      <c r="F853" s="7" t="str">
        <f ca="1">CONCATENATE(F$6," ",SUMIF('CUST AND PROD REFS'!$C$7:$C$206,'DATA GENERATOR'!$C853,'CUST AND PROD REFS'!F$7:F$206))</f>
        <v>REGION 1</v>
      </c>
      <c r="G853" s="6" t="str">
        <f t="shared" ca="1" si="144"/>
        <v>SALESMAN 3</v>
      </c>
      <c r="H853" s="6" t="str">
        <f t="shared" ca="1" si="145"/>
        <v>PRODID 5</v>
      </c>
      <c r="I853" s="6" t="str">
        <f ca="1">CONCATENATE(I$6," ",SUMIF('CUST AND PROD REFS'!$H$7:$H$26,'DATA GENERATOR'!$H853,'CUST AND PROD REFS'!I$7:I$26))</f>
        <v>PRODTYPE 3</v>
      </c>
      <c r="J853" s="6" t="str">
        <f ca="1">CONCATENATE(J$6," ",SUMIF('CUST AND PROD REFS'!$H$7:$H$26,'DATA GENERATOR'!$H853,'CUST AND PROD REFS'!J$7:J$26))</f>
        <v>PRODMKT 3</v>
      </c>
      <c r="K853" s="6">
        <f ca="1">SUMIF('CUST AND PROD REFS'!$H$7:$H$26,'DATA GENERATOR'!$H853,'CUST AND PROD REFS'!K$7:K$26)</f>
        <v>21215</v>
      </c>
      <c r="L853" s="6">
        <f ca="1">SUMIF('CUST AND PROD REFS'!$H$7:$H$26,'DATA GENERATOR'!$H853,'CUST AND PROD REFS'!L$7:L$26)</f>
        <v>14001.9</v>
      </c>
      <c r="M853" s="7">
        <f t="shared" ca="1" si="146"/>
        <v>4</v>
      </c>
      <c r="N853" s="23">
        <f t="shared" ca="1" si="147"/>
        <v>20154.25</v>
      </c>
      <c r="O853" s="8">
        <f t="shared" ca="1" si="148"/>
        <v>80617</v>
      </c>
      <c r="P853" s="40" t="str">
        <f t="shared" ca="1" si="149"/>
        <v>SHIP REGION 5</v>
      </c>
    </row>
    <row r="854" spans="1:16" x14ac:dyDescent="0.35">
      <c r="A854" s="9">
        <f t="shared" si="150"/>
        <v>848</v>
      </c>
      <c r="B854" s="6">
        <f t="shared" si="150"/>
        <v>848</v>
      </c>
      <c r="C854" s="7" t="str">
        <f t="shared" ca="1" si="143"/>
        <v>CUSTID 85</v>
      </c>
      <c r="D854" s="7" t="str">
        <f ca="1">CONCATENATE(D$6," ",SUMIF('CUST AND PROD REFS'!$C$7:$C$206,'DATA GENERATOR'!$C854,'CUST AND PROD REFS'!D$7:D$206))</f>
        <v>CUSTTYPE 1</v>
      </c>
      <c r="E854" s="7" t="str">
        <f ca="1">CONCATENATE(E$6," ",SUMIF('CUST AND PROD REFS'!$C$7:$C$206,'DATA GENERATOR'!$C854,'CUST AND PROD REFS'!E$7:E$206))</f>
        <v>CUSTIND 5</v>
      </c>
      <c r="F854" s="7" t="str">
        <f ca="1">CONCATENATE(F$6," ",SUMIF('CUST AND PROD REFS'!$C$7:$C$206,'DATA GENERATOR'!$C854,'CUST AND PROD REFS'!F$7:F$206))</f>
        <v>REGION 8</v>
      </c>
      <c r="G854" s="6" t="str">
        <f t="shared" ca="1" si="144"/>
        <v>SALESMAN 2</v>
      </c>
      <c r="H854" s="6" t="str">
        <f t="shared" ca="1" si="145"/>
        <v>PRODID 6</v>
      </c>
      <c r="I854" s="6" t="str">
        <f ca="1">CONCATENATE(I$6," ",SUMIF('CUST AND PROD REFS'!$H$7:$H$26,'DATA GENERATOR'!$H854,'CUST AND PROD REFS'!I$7:I$26))</f>
        <v>PRODTYPE 1</v>
      </c>
      <c r="J854" s="6" t="str">
        <f ca="1">CONCATENATE(J$6," ",SUMIF('CUST AND PROD REFS'!$H$7:$H$26,'DATA GENERATOR'!$H854,'CUST AND PROD REFS'!J$7:J$26))</f>
        <v>PRODMKT 3</v>
      </c>
      <c r="K854" s="6">
        <f ca="1">SUMIF('CUST AND PROD REFS'!$H$7:$H$26,'DATA GENERATOR'!$H854,'CUST AND PROD REFS'!K$7:K$26)</f>
        <v>13657</v>
      </c>
      <c r="L854" s="6">
        <f ca="1">SUMIF('CUST AND PROD REFS'!$H$7:$H$26,'DATA GENERATOR'!$H854,'CUST AND PROD REFS'!L$7:L$26)</f>
        <v>9150.19</v>
      </c>
      <c r="M854" s="7">
        <f t="shared" ca="1" si="146"/>
        <v>4</v>
      </c>
      <c r="N854" s="23">
        <f t="shared" ca="1" si="147"/>
        <v>11745.02</v>
      </c>
      <c r="O854" s="8">
        <f t="shared" ca="1" si="148"/>
        <v>46980.08</v>
      </c>
      <c r="P854" s="40" t="str">
        <f t="shared" ca="1" si="149"/>
        <v>SHIP REGION 6</v>
      </c>
    </row>
    <row r="855" spans="1:16" x14ac:dyDescent="0.35">
      <c r="A855" s="9">
        <f t="shared" si="150"/>
        <v>849</v>
      </c>
      <c r="B855" s="6">
        <f t="shared" si="150"/>
        <v>849</v>
      </c>
      <c r="C855" s="7" t="str">
        <f t="shared" ca="1" si="143"/>
        <v>CUSTID 111</v>
      </c>
      <c r="D855" s="7" t="str">
        <f ca="1">CONCATENATE(D$6," ",SUMIF('CUST AND PROD REFS'!$C$7:$C$206,'DATA GENERATOR'!$C855,'CUST AND PROD REFS'!D$7:D$206))</f>
        <v>CUSTTYPE 3</v>
      </c>
      <c r="E855" s="7" t="str">
        <f ca="1">CONCATENATE(E$6," ",SUMIF('CUST AND PROD REFS'!$C$7:$C$206,'DATA GENERATOR'!$C855,'CUST AND PROD REFS'!E$7:E$206))</f>
        <v>CUSTIND 5</v>
      </c>
      <c r="F855" s="7" t="str">
        <f ca="1">CONCATENATE(F$6," ",SUMIF('CUST AND PROD REFS'!$C$7:$C$206,'DATA GENERATOR'!$C855,'CUST AND PROD REFS'!F$7:F$206))</f>
        <v>REGION 5</v>
      </c>
      <c r="G855" s="6" t="str">
        <f t="shared" ca="1" si="144"/>
        <v>SALESMAN 2</v>
      </c>
      <c r="H855" s="6" t="str">
        <f t="shared" ca="1" si="145"/>
        <v>PRODID 15</v>
      </c>
      <c r="I855" s="6" t="str">
        <f ca="1">CONCATENATE(I$6," ",SUMIF('CUST AND PROD REFS'!$H$7:$H$26,'DATA GENERATOR'!$H855,'CUST AND PROD REFS'!I$7:I$26))</f>
        <v>PRODTYPE 3</v>
      </c>
      <c r="J855" s="6" t="str">
        <f ca="1">CONCATENATE(J$6," ",SUMIF('CUST AND PROD REFS'!$H$7:$H$26,'DATA GENERATOR'!$H855,'CUST AND PROD REFS'!J$7:J$26))</f>
        <v>PRODMKT 3</v>
      </c>
      <c r="K855" s="6">
        <f ca="1">SUMIF('CUST AND PROD REFS'!$H$7:$H$26,'DATA GENERATOR'!$H855,'CUST AND PROD REFS'!K$7:K$26)</f>
        <v>1965</v>
      </c>
      <c r="L855" s="6">
        <f ca="1">SUMIF('CUST AND PROD REFS'!$H$7:$H$26,'DATA GENERATOR'!$H855,'CUST AND PROD REFS'!L$7:L$26)</f>
        <v>1257.5999999999999</v>
      </c>
      <c r="M855" s="7">
        <f t="shared" ca="1" si="146"/>
        <v>3</v>
      </c>
      <c r="N855" s="23">
        <f t="shared" ca="1" si="147"/>
        <v>1847.1</v>
      </c>
      <c r="O855" s="8">
        <f t="shared" ca="1" si="148"/>
        <v>5541.2999999999993</v>
      </c>
      <c r="P855" s="40" t="str">
        <f t="shared" ca="1" si="149"/>
        <v>SHIP REGION 4</v>
      </c>
    </row>
    <row r="856" spans="1:16" x14ac:dyDescent="0.35">
      <c r="A856" s="9">
        <f t="shared" si="150"/>
        <v>850</v>
      </c>
      <c r="B856" s="6">
        <f t="shared" si="150"/>
        <v>850</v>
      </c>
      <c r="C856" s="7" t="str">
        <f t="shared" ca="1" si="143"/>
        <v>CUSTID 113</v>
      </c>
      <c r="D856" s="7" t="str">
        <f ca="1">CONCATENATE(D$6," ",SUMIF('CUST AND PROD REFS'!$C$7:$C$206,'DATA GENERATOR'!$C856,'CUST AND PROD REFS'!D$7:D$206))</f>
        <v>CUSTTYPE 4</v>
      </c>
      <c r="E856" s="7" t="str">
        <f ca="1">CONCATENATE(E$6," ",SUMIF('CUST AND PROD REFS'!$C$7:$C$206,'DATA GENERATOR'!$C856,'CUST AND PROD REFS'!E$7:E$206))</f>
        <v>CUSTIND 3</v>
      </c>
      <c r="F856" s="7" t="str">
        <f ca="1">CONCATENATE(F$6," ",SUMIF('CUST AND PROD REFS'!$C$7:$C$206,'DATA GENERATOR'!$C856,'CUST AND PROD REFS'!F$7:F$206))</f>
        <v>REGION 1</v>
      </c>
      <c r="G856" s="6" t="str">
        <f t="shared" ca="1" si="144"/>
        <v>SALESMAN 3</v>
      </c>
      <c r="H856" s="6" t="str">
        <f t="shared" ca="1" si="145"/>
        <v>PRODID 16</v>
      </c>
      <c r="I856" s="6" t="str">
        <f ca="1">CONCATENATE(I$6," ",SUMIF('CUST AND PROD REFS'!$H$7:$H$26,'DATA GENERATOR'!$H856,'CUST AND PROD REFS'!I$7:I$26))</f>
        <v>PRODTYPE 4</v>
      </c>
      <c r="J856" s="6" t="str">
        <f ca="1">CONCATENATE(J$6," ",SUMIF('CUST AND PROD REFS'!$H$7:$H$26,'DATA GENERATOR'!$H856,'CUST AND PROD REFS'!J$7:J$26))</f>
        <v>PRODMKT 6</v>
      </c>
      <c r="K856" s="6">
        <f ca="1">SUMIF('CUST AND PROD REFS'!$H$7:$H$26,'DATA GENERATOR'!$H856,'CUST AND PROD REFS'!K$7:K$26)</f>
        <v>13342</v>
      </c>
      <c r="L856" s="6">
        <f ca="1">SUMIF('CUST AND PROD REFS'!$H$7:$H$26,'DATA GENERATOR'!$H856,'CUST AND PROD REFS'!L$7:L$26)</f>
        <v>7738.36</v>
      </c>
      <c r="M856" s="7">
        <f t="shared" ca="1" si="146"/>
        <v>4</v>
      </c>
      <c r="N856" s="23">
        <f t="shared" ca="1" si="147"/>
        <v>12007.800000000001</v>
      </c>
      <c r="O856" s="8">
        <f t="shared" ca="1" si="148"/>
        <v>48031.200000000004</v>
      </c>
      <c r="P856" s="40" t="str">
        <f t="shared" ca="1" si="149"/>
        <v>SHIP REGION 6</v>
      </c>
    </row>
    <row r="857" spans="1:16" x14ac:dyDescent="0.35">
      <c r="A857" s="9">
        <f t="shared" ref="A857:B872" si="151">A856+1</f>
        <v>851</v>
      </c>
      <c r="B857" s="6">
        <f t="shared" si="151"/>
        <v>851</v>
      </c>
      <c r="C857" s="7" t="str">
        <f t="shared" ca="1" si="143"/>
        <v>CUSTID 101</v>
      </c>
      <c r="D857" s="7" t="str">
        <f ca="1">CONCATENATE(D$6," ",SUMIF('CUST AND PROD REFS'!$C$7:$C$206,'DATA GENERATOR'!$C857,'CUST AND PROD REFS'!D$7:D$206))</f>
        <v>CUSTTYPE 1</v>
      </c>
      <c r="E857" s="7" t="str">
        <f ca="1">CONCATENATE(E$6," ",SUMIF('CUST AND PROD REFS'!$C$7:$C$206,'DATA GENERATOR'!$C857,'CUST AND PROD REFS'!E$7:E$206))</f>
        <v>CUSTIND 2</v>
      </c>
      <c r="F857" s="7" t="str">
        <f ca="1">CONCATENATE(F$6," ",SUMIF('CUST AND PROD REFS'!$C$7:$C$206,'DATA GENERATOR'!$C857,'CUST AND PROD REFS'!F$7:F$206))</f>
        <v>REGION 8</v>
      </c>
      <c r="G857" s="6" t="str">
        <f t="shared" ca="1" si="144"/>
        <v>SALESMAN 2</v>
      </c>
      <c r="H857" s="6" t="str">
        <f t="shared" ca="1" si="145"/>
        <v>PRODID 20</v>
      </c>
      <c r="I857" s="6" t="str">
        <f ca="1">CONCATENATE(I$6," ",SUMIF('CUST AND PROD REFS'!$H$7:$H$26,'DATA GENERATOR'!$H857,'CUST AND PROD REFS'!I$7:I$26))</f>
        <v>PRODTYPE 4</v>
      </c>
      <c r="J857" s="6" t="str">
        <f ca="1">CONCATENATE(J$6," ",SUMIF('CUST AND PROD REFS'!$H$7:$H$26,'DATA GENERATOR'!$H857,'CUST AND PROD REFS'!J$7:J$26))</f>
        <v>PRODMKT 1</v>
      </c>
      <c r="K857" s="6">
        <f ca="1">SUMIF('CUST AND PROD REFS'!$H$7:$H$26,'DATA GENERATOR'!$H857,'CUST AND PROD REFS'!K$7:K$26)</f>
        <v>2665</v>
      </c>
      <c r="L857" s="6">
        <f ca="1">SUMIF('CUST AND PROD REFS'!$H$7:$H$26,'DATA GENERATOR'!$H857,'CUST AND PROD REFS'!L$7:L$26)</f>
        <v>1732.25</v>
      </c>
      <c r="M857" s="7">
        <f t="shared" ca="1" si="146"/>
        <v>7</v>
      </c>
      <c r="N857" s="23">
        <f t="shared" ca="1" si="147"/>
        <v>2318.5500000000002</v>
      </c>
      <c r="O857" s="8">
        <f t="shared" ca="1" si="148"/>
        <v>16229.850000000002</v>
      </c>
      <c r="P857" s="40" t="str">
        <f t="shared" ca="1" si="149"/>
        <v>SHIP REGION 6</v>
      </c>
    </row>
    <row r="858" spans="1:16" x14ac:dyDescent="0.35">
      <c r="A858" s="9">
        <f t="shared" si="151"/>
        <v>852</v>
      </c>
      <c r="B858" s="6">
        <f t="shared" si="151"/>
        <v>852</v>
      </c>
      <c r="C858" s="7" t="str">
        <f t="shared" ca="1" si="143"/>
        <v>CUSTID 150</v>
      </c>
      <c r="D858" s="7" t="str">
        <f ca="1">CONCATENATE(D$6," ",SUMIF('CUST AND PROD REFS'!$C$7:$C$206,'DATA GENERATOR'!$C858,'CUST AND PROD REFS'!D$7:D$206))</f>
        <v>CUSTTYPE 4</v>
      </c>
      <c r="E858" s="7" t="str">
        <f ca="1">CONCATENATE(E$6," ",SUMIF('CUST AND PROD REFS'!$C$7:$C$206,'DATA GENERATOR'!$C858,'CUST AND PROD REFS'!E$7:E$206))</f>
        <v>CUSTIND 5</v>
      </c>
      <c r="F858" s="7" t="str">
        <f ca="1">CONCATENATE(F$6," ",SUMIF('CUST AND PROD REFS'!$C$7:$C$206,'DATA GENERATOR'!$C858,'CUST AND PROD REFS'!F$7:F$206))</f>
        <v>REGION 8</v>
      </c>
      <c r="G858" s="6" t="str">
        <f t="shared" ca="1" si="144"/>
        <v>SALESMAN 2</v>
      </c>
      <c r="H858" s="6" t="str">
        <f t="shared" ca="1" si="145"/>
        <v>PRODID 10</v>
      </c>
      <c r="I858" s="6" t="str">
        <f ca="1">CONCATENATE(I$6," ",SUMIF('CUST AND PROD REFS'!$H$7:$H$26,'DATA GENERATOR'!$H858,'CUST AND PROD REFS'!I$7:I$26))</f>
        <v>PRODTYPE 3</v>
      </c>
      <c r="J858" s="6" t="str">
        <f ca="1">CONCATENATE(J$6," ",SUMIF('CUST AND PROD REFS'!$H$7:$H$26,'DATA GENERATOR'!$H858,'CUST AND PROD REFS'!J$7:J$26))</f>
        <v>PRODMKT 3</v>
      </c>
      <c r="K858" s="6">
        <f ca="1">SUMIF('CUST AND PROD REFS'!$H$7:$H$26,'DATA GENERATOR'!$H858,'CUST AND PROD REFS'!K$7:K$26)</f>
        <v>21715</v>
      </c>
      <c r="L858" s="6">
        <f ca="1">SUMIF('CUST AND PROD REFS'!$H$7:$H$26,'DATA GENERATOR'!$H858,'CUST AND PROD REFS'!L$7:L$26)</f>
        <v>14549.05</v>
      </c>
      <c r="M858" s="7">
        <f t="shared" ca="1" si="146"/>
        <v>8</v>
      </c>
      <c r="N858" s="23">
        <f t="shared" ca="1" si="147"/>
        <v>20412.099999999999</v>
      </c>
      <c r="O858" s="8">
        <f t="shared" ca="1" si="148"/>
        <v>163296.79999999999</v>
      </c>
      <c r="P858" s="40" t="str">
        <f t="shared" ca="1" si="149"/>
        <v>SHIP REGION 1</v>
      </c>
    </row>
    <row r="859" spans="1:16" x14ac:dyDescent="0.35">
      <c r="A859" s="9">
        <f t="shared" si="151"/>
        <v>853</v>
      </c>
      <c r="B859" s="6">
        <f t="shared" si="151"/>
        <v>853</v>
      </c>
      <c r="C859" s="7" t="str">
        <f t="shared" ca="1" si="143"/>
        <v>CUSTID 191</v>
      </c>
      <c r="D859" s="7" t="str">
        <f ca="1">CONCATENATE(D$6," ",SUMIF('CUST AND PROD REFS'!$C$7:$C$206,'DATA GENERATOR'!$C859,'CUST AND PROD REFS'!D$7:D$206))</f>
        <v>CUSTTYPE 5</v>
      </c>
      <c r="E859" s="7" t="str">
        <f ca="1">CONCATENATE(E$6," ",SUMIF('CUST AND PROD REFS'!$C$7:$C$206,'DATA GENERATOR'!$C859,'CUST AND PROD REFS'!E$7:E$206))</f>
        <v>CUSTIND 1</v>
      </c>
      <c r="F859" s="7" t="str">
        <f ca="1">CONCATENATE(F$6," ",SUMIF('CUST AND PROD REFS'!$C$7:$C$206,'DATA GENERATOR'!$C859,'CUST AND PROD REFS'!F$7:F$206))</f>
        <v>REGION 2</v>
      </c>
      <c r="G859" s="6" t="str">
        <f t="shared" ca="1" si="144"/>
        <v>SALESMAN 4</v>
      </c>
      <c r="H859" s="6" t="str">
        <f t="shared" ca="1" si="145"/>
        <v>PRODID 11</v>
      </c>
      <c r="I859" s="6" t="str">
        <f ca="1">CONCATENATE(I$6," ",SUMIF('CUST AND PROD REFS'!$H$7:$H$26,'DATA GENERATOR'!$H859,'CUST AND PROD REFS'!I$7:I$26))</f>
        <v>PRODTYPE 1</v>
      </c>
      <c r="J859" s="6" t="str">
        <f ca="1">CONCATENATE(J$6," ",SUMIF('CUST AND PROD REFS'!$H$7:$H$26,'DATA GENERATOR'!$H859,'CUST AND PROD REFS'!J$7:J$26))</f>
        <v>PRODMKT 5</v>
      </c>
      <c r="K859" s="6">
        <f ca="1">SUMIF('CUST AND PROD REFS'!$H$7:$H$26,'DATA GENERATOR'!$H859,'CUST AND PROD REFS'!K$7:K$26)</f>
        <v>10318</v>
      </c>
      <c r="L859" s="6">
        <f ca="1">SUMIF('CUST AND PROD REFS'!$H$7:$H$26,'DATA GENERATOR'!$H859,'CUST AND PROD REFS'!L$7:L$26)</f>
        <v>6913.06</v>
      </c>
      <c r="M859" s="7">
        <f t="shared" ca="1" si="146"/>
        <v>6</v>
      </c>
      <c r="N859" s="23">
        <f t="shared" ca="1" si="147"/>
        <v>8976.66</v>
      </c>
      <c r="O859" s="8">
        <f t="shared" ca="1" si="148"/>
        <v>53859.96</v>
      </c>
      <c r="P859" s="40" t="str">
        <f t="shared" ca="1" si="149"/>
        <v>SHIP REGION 2</v>
      </c>
    </row>
    <row r="860" spans="1:16" x14ac:dyDescent="0.35">
      <c r="A860" s="9">
        <f t="shared" si="151"/>
        <v>854</v>
      </c>
      <c r="B860" s="6">
        <f t="shared" si="151"/>
        <v>854</v>
      </c>
      <c r="C860" s="7" t="str">
        <f t="shared" ca="1" si="143"/>
        <v>CUSTID 193</v>
      </c>
      <c r="D860" s="7" t="str">
        <f ca="1">CONCATENATE(D$6," ",SUMIF('CUST AND PROD REFS'!$C$7:$C$206,'DATA GENERATOR'!$C860,'CUST AND PROD REFS'!D$7:D$206))</f>
        <v>CUSTTYPE 5</v>
      </c>
      <c r="E860" s="7" t="str">
        <f ca="1">CONCATENATE(E$6," ",SUMIF('CUST AND PROD REFS'!$C$7:$C$206,'DATA GENERATOR'!$C860,'CUST AND PROD REFS'!E$7:E$206))</f>
        <v>CUSTIND 4</v>
      </c>
      <c r="F860" s="7" t="str">
        <f ca="1">CONCATENATE(F$6," ",SUMIF('CUST AND PROD REFS'!$C$7:$C$206,'DATA GENERATOR'!$C860,'CUST AND PROD REFS'!F$7:F$206))</f>
        <v>REGION 6</v>
      </c>
      <c r="G860" s="6" t="str">
        <f t="shared" ca="1" si="144"/>
        <v>SALESMAN 2</v>
      </c>
      <c r="H860" s="6" t="str">
        <f t="shared" ca="1" si="145"/>
        <v>PRODID 5</v>
      </c>
      <c r="I860" s="6" t="str">
        <f ca="1">CONCATENATE(I$6," ",SUMIF('CUST AND PROD REFS'!$H$7:$H$26,'DATA GENERATOR'!$H860,'CUST AND PROD REFS'!I$7:I$26))</f>
        <v>PRODTYPE 3</v>
      </c>
      <c r="J860" s="6" t="str">
        <f ca="1">CONCATENATE(J$6," ",SUMIF('CUST AND PROD REFS'!$H$7:$H$26,'DATA GENERATOR'!$H860,'CUST AND PROD REFS'!J$7:J$26))</f>
        <v>PRODMKT 3</v>
      </c>
      <c r="K860" s="6">
        <f ca="1">SUMIF('CUST AND PROD REFS'!$H$7:$H$26,'DATA GENERATOR'!$H860,'CUST AND PROD REFS'!K$7:K$26)</f>
        <v>21215</v>
      </c>
      <c r="L860" s="6">
        <f ca="1">SUMIF('CUST AND PROD REFS'!$H$7:$H$26,'DATA GENERATOR'!$H860,'CUST AND PROD REFS'!L$7:L$26)</f>
        <v>14001.9</v>
      </c>
      <c r="M860" s="7">
        <f t="shared" ca="1" si="146"/>
        <v>8</v>
      </c>
      <c r="N860" s="23">
        <f t="shared" ca="1" si="147"/>
        <v>19517.8</v>
      </c>
      <c r="O860" s="8">
        <f t="shared" ca="1" si="148"/>
        <v>156142.39999999999</v>
      </c>
      <c r="P860" s="40" t="str">
        <f t="shared" ca="1" si="149"/>
        <v>SHIP REGION 8</v>
      </c>
    </row>
    <row r="861" spans="1:16" x14ac:dyDescent="0.35">
      <c r="A861" s="9">
        <f t="shared" si="151"/>
        <v>855</v>
      </c>
      <c r="B861" s="6">
        <f t="shared" si="151"/>
        <v>855</v>
      </c>
      <c r="C861" s="7" t="str">
        <f t="shared" ca="1" si="143"/>
        <v>CUSTID 39</v>
      </c>
      <c r="D861" s="7" t="str">
        <f ca="1">CONCATENATE(D$6," ",SUMIF('CUST AND PROD REFS'!$C$7:$C$206,'DATA GENERATOR'!$C861,'CUST AND PROD REFS'!D$7:D$206))</f>
        <v>CUSTTYPE 3</v>
      </c>
      <c r="E861" s="7" t="str">
        <f ca="1">CONCATENATE(E$6," ",SUMIF('CUST AND PROD REFS'!$C$7:$C$206,'DATA GENERATOR'!$C861,'CUST AND PROD REFS'!E$7:E$206))</f>
        <v>CUSTIND 3</v>
      </c>
      <c r="F861" s="7" t="str">
        <f ca="1">CONCATENATE(F$6," ",SUMIF('CUST AND PROD REFS'!$C$7:$C$206,'DATA GENERATOR'!$C861,'CUST AND PROD REFS'!F$7:F$206))</f>
        <v>REGION 6</v>
      </c>
      <c r="G861" s="6" t="str">
        <f t="shared" ca="1" si="144"/>
        <v>SALESMAN 1</v>
      </c>
      <c r="H861" s="6" t="str">
        <f t="shared" ca="1" si="145"/>
        <v>PRODID 16</v>
      </c>
      <c r="I861" s="6" t="str">
        <f ca="1">CONCATENATE(I$6," ",SUMIF('CUST AND PROD REFS'!$H$7:$H$26,'DATA GENERATOR'!$H861,'CUST AND PROD REFS'!I$7:I$26))</f>
        <v>PRODTYPE 4</v>
      </c>
      <c r="J861" s="6" t="str">
        <f ca="1">CONCATENATE(J$6," ",SUMIF('CUST AND PROD REFS'!$H$7:$H$26,'DATA GENERATOR'!$H861,'CUST AND PROD REFS'!J$7:J$26))</f>
        <v>PRODMKT 6</v>
      </c>
      <c r="K861" s="6">
        <f ca="1">SUMIF('CUST AND PROD REFS'!$H$7:$H$26,'DATA GENERATOR'!$H861,'CUST AND PROD REFS'!K$7:K$26)</f>
        <v>13342</v>
      </c>
      <c r="L861" s="6">
        <f ca="1">SUMIF('CUST AND PROD REFS'!$H$7:$H$26,'DATA GENERATOR'!$H861,'CUST AND PROD REFS'!L$7:L$26)</f>
        <v>7738.36</v>
      </c>
      <c r="M861" s="7">
        <f t="shared" ca="1" si="146"/>
        <v>4</v>
      </c>
      <c r="N861" s="23">
        <f t="shared" ca="1" si="147"/>
        <v>12808.32</v>
      </c>
      <c r="O861" s="8">
        <f t="shared" ca="1" si="148"/>
        <v>51233.279999999999</v>
      </c>
      <c r="P861" s="40" t="str">
        <f t="shared" ca="1" si="149"/>
        <v>SHIP REGION 5</v>
      </c>
    </row>
    <row r="862" spans="1:16" x14ac:dyDescent="0.35">
      <c r="A862" s="9">
        <f t="shared" si="151"/>
        <v>856</v>
      </c>
      <c r="B862" s="6">
        <f t="shared" si="151"/>
        <v>856</v>
      </c>
      <c r="C862" s="7" t="str">
        <f t="shared" ca="1" si="143"/>
        <v>CUSTID 82</v>
      </c>
      <c r="D862" s="7" t="str">
        <f ca="1">CONCATENATE(D$6," ",SUMIF('CUST AND PROD REFS'!$C$7:$C$206,'DATA GENERATOR'!$C862,'CUST AND PROD REFS'!D$7:D$206))</f>
        <v>CUSTTYPE 3</v>
      </c>
      <c r="E862" s="7" t="str">
        <f ca="1">CONCATENATE(E$6," ",SUMIF('CUST AND PROD REFS'!$C$7:$C$206,'DATA GENERATOR'!$C862,'CUST AND PROD REFS'!E$7:E$206))</f>
        <v>CUSTIND 1</v>
      </c>
      <c r="F862" s="7" t="str">
        <f ca="1">CONCATENATE(F$6," ",SUMIF('CUST AND PROD REFS'!$C$7:$C$206,'DATA GENERATOR'!$C862,'CUST AND PROD REFS'!F$7:F$206))</f>
        <v>REGION 4</v>
      </c>
      <c r="G862" s="6" t="str">
        <f t="shared" ca="1" si="144"/>
        <v>SALESMAN 4</v>
      </c>
      <c r="H862" s="6" t="str">
        <f t="shared" ca="1" si="145"/>
        <v>PRODID 18</v>
      </c>
      <c r="I862" s="6" t="str">
        <f ca="1">CONCATENATE(I$6," ",SUMIF('CUST AND PROD REFS'!$H$7:$H$26,'DATA GENERATOR'!$H862,'CUST AND PROD REFS'!I$7:I$26))</f>
        <v>PRODTYPE 1</v>
      </c>
      <c r="J862" s="6" t="str">
        <f ca="1">CONCATENATE(J$6," ",SUMIF('CUST AND PROD REFS'!$H$7:$H$26,'DATA GENERATOR'!$H862,'CUST AND PROD REFS'!J$7:J$26))</f>
        <v>PRODMKT 2</v>
      </c>
      <c r="K862" s="6">
        <f ca="1">SUMIF('CUST AND PROD REFS'!$H$7:$H$26,'DATA GENERATOR'!$H862,'CUST AND PROD REFS'!K$7:K$26)</f>
        <v>5325</v>
      </c>
      <c r="L862" s="6">
        <f ca="1">SUMIF('CUST AND PROD REFS'!$H$7:$H$26,'DATA GENERATOR'!$H862,'CUST AND PROD REFS'!L$7:L$26)</f>
        <v>3408</v>
      </c>
      <c r="M862" s="7">
        <f t="shared" ca="1" si="146"/>
        <v>5</v>
      </c>
      <c r="N862" s="23">
        <f t="shared" ca="1" si="147"/>
        <v>4792.5</v>
      </c>
      <c r="O862" s="8">
        <f t="shared" ca="1" si="148"/>
        <v>23962.5</v>
      </c>
      <c r="P862" s="40" t="str">
        <f t="shared" ca="1" si="149"/>
        <v>SHIP REGION 8</v>
      </c>
    </row>
    <row r="863" spans="1:16" x14ac:dyDescent="0.35">
      <c r="A863" s="9">
        <f t="shared" si="151"/>
        <v>857</v>
      </c>
      <c r="B863" s="6">
        <f t="shared" si="151"/>
        <v>857</v>
      </c>
      <c r="C863" s="7" t="str">
        <f t="shared" ca="1" si="143"/>
        <v>CUSTID 50</v>
      </c>
      <c r="D863" s="7" t="str">
        <f ca="1">CONCATENATE(D$6," ",SUMIF('CUST AND PROD REFS'!$C$7:$C$206,'DATA GENERATOR'!$C863,'CUST AND PROD REFS'!D$7:D$206))</f>
        <v>CUSTTYPE 5</v>
      </c>
      <c r="E863" s="7" t="str">
        <f ca="1">CONCATENATE(E$6," ",SUMIF('CUST AND PROD REFS'!$C$7:$C$206,'DATA GENERATOR'!$C863,'CUST AND PROD REFS'!E$7:E$206))</f>
        <v>CUSTIND 4</v>
      </c>
      <c r="F863" s="7" t="str">
        <f ca="1">CONCATENATE(F$6," ",SUMIF('CUST AND PROD REFS'!$C$7:$C$206,'DATA GENERATOR'!$C863,'CUST AND PROD REFS'!F$7:F$206))</f>
        <v>REGION 1</v>
      </c>
      <c r="G863" s="6" t="str">
        <f t="shared" ca="1" si="144"/>
        <v>SALESMAN 4</v>
      </c>
      <c r="H863" s="6" t="str">
        <f t="shared" ca="1" si="145"/>
        <v>PRODID 10</v>
      </c>
      <c r="I863" s="6" t="str">
        <f ca="1">CONCATENATE(I$6," ",SUMIF('CUST AND PROD REFS'!$H$7:$H$26,'DATA GENERATOR'!$H863,'CUST AND PROD REFS'!I$7:I$26))</f>
        <v>PRODTYPE 3</v>
      </c>
      <c r="J863" s="6" t="str">
        <f ca="1">CONCATENATE(J$6," ",SUMIF('CUST AND PROD REFS'!$H$7:$H$26,'DATA GENERATOR'!$H863,'CUST AND PROD REFS'!J$7:J$26))</f>
        <v>PRODMKT 3</v>
      </c>
      <c r="K863" s="6">
        <f ca="1">SUMIF('CUST AND PROD REFS'!$H$7:$H$26,'DATA GENERATOR'!$H863,'CUST AND PROD REFS'!K$7:K$26)</f>
        <v>21715</v>
      </c>
      <c r="L863" s="6">
        <f ca="1">SUMIF('CUST AND PROD REFS'!$H$7:$H$26,'DATA GENERATOR'!$H863,'CUST AND PROD REFS'!L$7:L$26)</f>
        <v>14549.05</v>
      </c>
      <c r="M863" s="7">
        <f t="shared" ca="1" si="146"/>
        <v>6</v>
      </c>
      <c r="N863" s="23">
        <f t="shared" ca="1" si="147"/>
        <v>19760.650000000001</v>
      </c>
      <c r="O863" s="8">
        <f t="shared" ca="1" si="148"/>
        <v>118563.90000000001</v>
      </c>
      <c r="P863" s="40" t="str">
        <f t="shared" ca="1" si="149"/>
        <v>SHIP REGION 5</v>
      </c>
    </row>
    <row r="864" spans="1:16" x14ac:dyDescent="0.35">
      <c r="A864" s="9">
        <f t="shared" si="151"/>
        <v>858</v>
      </c>
      <c r="B864" s="6">
        <f t="shared" si="151"/>
        <v>858</v>
      </c>
      <c r="C864" s="7" t="str">
        <f t="shared" ca="1" si="143"/>
        <v>CUSTID 13</v>
      </c>
      <c r="D864" s="7" t="str">
        <f ca="1">CONCATENATE(D$6," ",SUMIF('CUST AND PROD REFS'!$C$7:$C$206,'DATA GENERATOR'!$C864,'CUST AND PROD REFS'!D$7:D$206))</f>
        <v>CUSTTYPE 1</v>
      </c>
      <c r="E864" s="7" t="str">
        <f ca="1">CONCATENATE(E$6," ",SUMIF('CUST AND PROD REFS'!$C$7:$C$206,'DATA GENERATOR'!$C864,'CUST AND PROD REFS'!E$7:E$206))</f>
        <v>CUSTIND 1</v>
      </c>
      <c r="F864" s="7" t="str">
        <f ca="1">CONCATENATE(F$6," ",SUMIF('CUST AND PROD REFS'!$C$7:$C$206,'DATA GENERATOR'!$C864,'CUST AND PROD REFS'!F$7:F$206))</f>
        <v>REGION 3</v>
      </c>
      <c r="G864" s="6" t="str">
        <f t="shared" ca="1" si="144"/>
        <v>SALESMAN 4</v>
      </c>
      <c r="H864" s="6" t="str">
        <f t="shared" ca="1" si="145"/>
        <v>PRODID 16</v>
      </c>
      <c r="I864" s="6" t="str">
        <f ca="1">CONCATENATE(I$6," ",SUMIF('CUST AND PROD REFS'!$H$7:$H$26,'DATA GENERATOR'!$H864,'CUST AND PROD REFS'!I$7:I$26))</f>
        <v>PRODTYPE 4</v>
      </c>
      <c r="J864" s="6" t="str">
        <f ca="1">CONCATENATE(J$6," ",SUMIF('CUST AND PROD REFS'!$H$7:$H$26,'DATA GENERATOR'!$H864,'CUST AND PROD REFS'!J$7:J$26))</f>
        <v>PRODMKT 6</v>
      </c>
      <c r="K864" s="6">
        <f ca="1">SUMIF('CUST AND PROD REFS'!$H$7:$H$26,'DATA GENERATOR'!$H864,'CUST AND PROD REFS'!K$7:K$26)</f>
        <v>13342</v>
      </c>
      <c r="L864" s="6">
        <f ca="1">SUMIF('CUST AND PROD REFS'!$H$7:$H$26,'DATA GENERATOR'!$H864,'CUST AND PROD REFS'!L$7:L$26)</f>
        <v>7738.36</v>
      </c>
      <c r="M864" s="7">
        <f t="shared" ca="1" si="146"/>
        <v>5</v>
      </c>
      <c r="N864" s="23">
        <f t="shared" ca="1" si="147"/>
        <v>12274.640000000001</v>
      </c>
      <c r="O864" s="8">
        <f t="shared" ca="1" si="148"/>
        <v>61373.200000000004</v>
      </c>
      <c r="P864" s="40" t="str">
        <f t="shared" ca="1" si="149"/>
        <v>SHIP REGION 6</v>
      </c>
    </row>
    <row r="865" spans="1:16" x14ac:dyDescent="0.35">
      <c r="A865" s="9">
        <f t="shared" si="151"/>
        <v>859</v>
      </c>
      <c r="B865" s="6">
        <f t="shared" si="151"/>
        <v>859</v>
      </c>
      <c r="C865" s="7" t="str">
        <f t="shared" ca="1" si="143"/>
        <v>CUSTID 173</v>
      </c>
      <c r="D865" s="7" t="str">
        <f ca="1">CONCATENATE(D$6," ",SUMIF('CUST AND PROD REFS'!$C$7:$C$206,'DATA GENERATOR'!$C865,'CUST AND PROD REFS'!D$7:D$206))</f>
        <v>CUSTTYPE 4</v>
      </c>
      <c r="E865" s="7" t="str">
        <f ca="1">CONCATENATE(E$6," ",SUMIF('CUST AND PROD REFS'!$C$7:$C$206,'DATA GENERATOR'!$C865,'CUST AND PROD REFS'!E$7:E$206))</f>
        <v>CUSTIND 1</v>
      </c>
      <c r="F865" s="7" t="str">
        <f ca="1">CONCATENATE(F$6," ",SUMIF('CUST AND PROD REFS'!$C$7:$C$206,'DATA GENERATOR'!$C865,'CUST AND PROD REFS'!F$7:F$206))</f>
        <v>REGION 2</v>
      </c>
      <c r="G865" s="6" t="str">
        <f t="shared" ca="1" si="144"/>
        <v>SALESMAN 2</v>
      </c>
      <c r="H865" s="6" t="str">
        <f t="shared" ca="1" si="145"/>
        <v>PRODID 16</v>
      </c>
      <c r="I865" s="6" t="str">
        <f ca="1">CONCATENATE(I$6," ",SUMIF('CUST AND PROD REFS'!$H$7:$H$26,'DATA GENERATOR'!$H865,'CUST AND PROD REFS'!I$7:I$26))</f>
        <v>PRODTYPE 4</v>
      </c>
      <c r="J865" s="6" t="str">
        <f ca="1">CONCATENATE(J$6," ",SUMIF('CUST AND PROD REFS'!$H$7:$H$26,'DATA GENERATOR'!$H865,'CUST AND PROD REFS'!J$7:J$26))</f>
        <v>PRODMKT 6</v>
      </c>
      <c r="K865" s="6">
        <f ca="1">SUMIF('CUST AND PROD REFS'!$H$7:$H$26,'DATA GENERATOR'!$H865,'CUST AND PROD REFS'!K$7:K$26)</f>
        <v>13342</v>
      </c>
      <c r="L865" s="6">
        <f ca="1">SUMIF('CUST AND PROD REFS'!$H$7:$H$26,'DATA GENERATOR'!$H865,'CUST AND PROD REFS'!L$7:L$26)</f>
        <v>7738.36</v>
      </c>
      <c r="M865" s="7">
        <f t="shared" ca="1" si="146"/>
        <v>1</v>
      </c>
      <c r="N865" s="23">
        <f t="shared" ca="1" si="147"/>
        <v>12941.74</v>
      </c>
      <c r="O865" s="8">
        <f t="shared" ca="1" si="148"/>
        <v>12941.74</v>
      </c>
      <c r="P865" s="40" t="str">
        <f t="shared" ca="1" si="149"/>
        <v>SHIP REGION 3</v>
      </c>
    </row>
    <row r="866" spans="1:16" x14ac:dyDescent="0.35">
      <c r="A866" s="9">
        <f t="shared" si="151"/>
        <v>860</v>
      </c>
      <c r="B866" s="6">
        <f t="shared" si="151"/>
        <v>860</v>
      </c>
      <c r="C866" s="7" t="str">
        <f t="shared" ca="1" si="143"/>
        <v>CUSTID 58</v>
      </c>
      <c r="D866" s="7" t="str">
        <f ca="1">CONCATENATE(D$6," ",SUMIF('CUST AND PROD REFS'!$C$7:$C$206,'DATA GENERATOR'!$C866,'CUST AND PROD REFS'!D$7:D$206))</f>
        <v>CUSTTYPE 1</v>
      </c>
      <c r="E866" s="7" t="str">
        <f ca="1">CONCATENATE(E$6," ",SUMIF('CUST AND PROD REFS'!$C$7:$C$206,'DATA GENERATOR'!$C866,'CUST AND PROD REFS'!E$7:E$206))</f>
        <v>CUSTIND 2</v>
      </c>
      <c r="F866" s="7" t="str">
        <f ca="1">CONCATENATE(F$6," ",SUMIF('CUST AND PROD REFS'!$C$7:$C$206,'DATA GENERATOR'!$C866,'CUST AND PROD REFS'!F$7:F$206))</f>
        <v>REGION 3</v>
      </c>
      <c r="G866" s="6" t="str">
        <f t="shared" ca="1" si="144"/>
        <v>SALESMAN 1</v>
      </c>
      <c r="H866" s="6" t="str">
        <f t="shared" ca="1" si="145"/>
        <v>PRODID 3</v>
      </c>
      <c r="I866" s="6" t="str">
        <f ca="1">CONCATENATE(I$6," ",SUMIF('CUST AND PROD REFS'!$H$7:$H$26,'DATA GENERATOR'!$H866,'CUST AND PROD REFS'!I$7:I$26))</f>
        <v>PRODTYPE 3</v>
      </c>
      <c r="J866" s="6" t="str">
        <f ca="1">CONCATENATE(J$6," ",SUMIF('CUST AND PROD REFS'!$H$7:$H$26,'DATA GENERATOR'!$H866,'CUST AND PROD REFS'!J$7:J$26))</f>
        <v>PRODMKT 6</v>
      </c>
      <c r="K866" s="6">
        <f ca="1">SUMIF('CUST AND PROD REFS'!$H$7:$H$26,'DATA GENERATOR'!$H866,'CUST AND PROD REFS'!K$7:K$26)</f>
        <v>18632</v>
      </c>
      <c r="L866" s="6">
        <f ca="1">SUMIF('CUST AND PROD REFS'!$H$7:$H$26,'DATA GENERATOR'!$H866,'CUST AND PROD REFS'!L$7:L$26)</f>
        <v>12110.8</v>
      </c>
      <c r="M866" s="7">
        <f t="shared" ca="1" si="146"/>
        <v>3</v>
      </c>
      <c r="N866" s="23">
        <f t="shared" ca="1" si="147"/>
        <v>16582.48</v>
      </c>
      <c r="O866" s="8">
        <f t="shared" ca="1" si="148"/>
        <v>49747.44</v>
      </c>
      <c r="P866" s="40" t="str">
        <f t="shared" ca="1" si="149"/>
        <v>SHIP REGION 8</v>
      </c>
    </row>
    <row r="867" spans="1:16" x14ac:dyDescent="0.35">
      <c r="A867" s="9">
        <f t="shared" si="151"/>
        <v>861</v>
      </c>
      <c r="B867" s="6">
        <f t="shared" si="151"/>
        <v>861</v>
      </c>
      <c r="C867" s="7" t="str">
        <f t="shared" ca="1" si="143"/>
        <v>CUSTID 185</v>
      </c>
      <c r="D867" s="7" t="str">
        <f ca="1">CONCATENATE(D$6," ",SUMIF('CUST AND PROD REFS'!$C$7:$C$206,'DATA GENERATOR'!$C867,'CUST AND PROD REFS'!D$7:D$206))</f>
        <v>CUSTTYPE 3</v>
      </c>
      <c r="E867" s="7" t="str">
        <f ca="1">CONCATENATE(E$6," ",SUMIF('CUST AND PROD REFS'!$C$7:$C$206,'DATA GENERATOR'!$C867,'CUST AND PROD REFS'!E$7:E$206))</f>
        <v>CUSTIND 3</v>
      </c>
      <c r="F867" s="7" t="str">
        <f ca="1">CONCATENATE(F$6," ",SUMIF('CUST AND PROD REFS'!$C$7:$C$206,'DATA GENERATOR'!$C867,'CUST AND PROD REFS'!F$7:F$206))</f>
        <v>REGION 6</v>
      </c>
      <c r="G867" s="6" t="str">
        <f t="shared" ca="1" si="144"/>
        <v>SALESMAN 2</v>
      </c>
      <c r="H867" s="6" t="str">
        <f t="shared" ca="1" si="145"/>
        <v>PRODID 6</v>
      </c>
      <c r="I867" s="6" t="str">
        <f ca="1">CONCATENATE(I$6," ",SUMIF('CUST AND PROD REFS'!$H$7:$H$26,'DATA GENERATOR'!$H867,'CUST AND PROD REFS'!I$7:I$26))</f>
        <v>PRODTYPE 1</v>
      </c>
      <c r="J867" s="6" t="str">
        <f ca="1">CONCATENATE(J$6," ",SUMIF('CUST AND PROD REFS'!$H$7:$H$26,'DATA GENERATOR'!$H867,'CUST AND PROD REFS'!J$7:J$26))</f>
        <v>PRODMKT 3</v>
      </c>
      <c r="K867" s="6">
        <f ca="1">SUMIF('CUST AND PROD REFS'!$H$7:$H$26,'DATA GENERATOR'!$H867,'CUST AND PROD REFS'!K$7:K$26)</f>
        <v>13657</v>
      </c>
      <c r="L867" s="6">
        <f ca="1">SUMIF('CUST AND PROD REFS'!$H$7:$H$26,'DATA GENERATOR'!$H867,'CUST AND PROD REFS'!L$7:L$26)</f>
        <v>9150.19</v>
      </c>
      <c r="M867" s="7">
        <f t="shared" ca="1" si="146"/>
        <v>8</v>
      </c>
      <c r="N867" s="23">
        <f t="shared" ca="1" si="147"/>
        <v>12018.16</v>
      </c>
      <c r="O867" s="8">
        <f t="shared" ca="1" si="148"/>
        <v>96145.279999999999</v>
      </c>
      <c r="P867" s="40" t="str">
        <f t="shared" ca="1" si="149"/>
        <v>SHIP REGION 4</v>
      </c>
    </row>
    <row r="868" spans="1:16" x14ac:dyDescent="0.35">
      <c r="A868" s="9">
        <f t="shared" si="151"/>
        <v>862</v>
      </c>
      <c r="B868" s="6">
        <f t="shared" si="151"/>
        <v>862</v>
      </c>
      <c r="C868" s="7" t="str">
        <f t="shared" ca="1" si="143"/>
        <v>CUSTID 195</v>
      </c>
      <c r="D868" s="7" t="str">
        <f ca="1">CONCATENATE(D$6," ",SUMIF('CUST AND PROD REFS'!$C$7:$C$206,'DATA GENERATOR'!$C868,'CUST AND PROD REFS'!D$7:D$206))</f>
        <v>CUSTTYPE 2</v>
      </c>
      <c r="E868" s="7" t="str">
        <f ca="1">CONCATENATE(E$6," ",SUMIF('CUST AND PROD REFS'!$C$7:$C$206,'DATA GENERATOR'!$C868,'CUST AND PROD REFS'!E$7:E$206))</f>
        <v>CUSTIND 3</v>
      </c>
      <c r="F868" s="7" t="str">
        <f ca="1">CONCATENATE(F$6," ",SUMIF('CUST AND PROD REFS'!$C$7:$C$206,'DATA GENERATOR'!$C868,'CUST AND PROD REFS'!F$7:F$206))</f>
        <v>REGION 3</v>
      </c>
      <c r="G868" s="6" t="str">
        <f t="shared" ca="1" si="144"/>
        <v>SALESMAN 4</v>
      </c>
      <c r="H868" s="6" t="str">
        <f t="shared" ca="1" si="145"/>
        <v>PRODID 12</v>
      </c>
      <c r="I868" s="6" t="str">
        <f ca="1">CONCATENATE(I$6," ",SUMIF('CUST AND PROD REFS'!$H$7:$H$26,'DATA GENERATOR'!$H868,'CUST AND PROD REFS'!I$7:I$26))</f>
        <v>PRODTYPE 3</v>
      </c>
      <c r="J868" s="6" t="str">
        <f ca="1">CONCATENATE(J$6," ",SUMIF('CUST AND PROD REFS'!$H$7:$H$26,'DATA GENERATOR'!$H868,'CUST AND PROD REFS'!J$7:J$26))</f>
        <v>PRODMKT 2</v>
      </c>
      <c r="K868" s="6">
        <f ca="1">SUMIF('CUST AND PROD REFS'!$H$7:$H$26,'DATA GENERATOR'!$H868,'CUST AND PROD REFS'!K$7:K$26)</f>
        <v>17347</v>
      </c>
      <c r="L868" s="6">
        <f ca="1">SUMIF('CUST AND PROD REFS'!$H$7:$H$26,'DATA GENERATOR'!$H868,'CUST AND PROD REFS'!L$7:L$26)</f>
        <v>10928.61</v>
      </c>
      <c r="M868" s="7">
        <f t="shared" ca="1" si="146"/>
        <v>3</v>
      </c>
      <c r="N868" s="23">
        <f t="shared" ca="1" si="147"/>
        <v>15612.300000000001</v>
      </c>
      <c r="O868" s="8">
        <f t="shared" ca="1" si="148"/>
        <v>46836.9</v>
      </c>
      <c r="P868" s="40" t="str">
        <f t="shared" ca="1" si="149"/>
        <v>SHIP REGION 6</v>
      </c>
    </row>
    <row r="869" spans="1:16" x14ac:dyDescent="0.35">
      <c r="A869" s="9">
        <f t="shared" si="151"/>
        <v>863</v>
      </c>
      <c r="B869" s="6">
        <f t="shared" si="151"/>
        <v>863</v>
      </c>
      <c r="C869" s="7" t="str">
        <f t="shared" ca="1" si="143"/>
        <v>CUSTID 72</v>
      </c>
      <c r="D869" s="7" t="str">
        <f ca="1">CONCATENATE(D$6," ",SUMIF('CUST AND PROD REFS'!$C$7:$C$206,'DATA GENERATOR'!$C869,'CUST AND PROD REFS'!D$7:D$206))</f>
        <v>CUSTTYPE 2</v>
      </c>
      <c r="E869" s="7" t="str">
        <f ca="1">CONCATENATE(E$6," ",SUMIF('CUST AND PROD REFS'!$C$7:$C$206,'DATA GENERATOR'!$C869,'CUST AND PROD REFS'!E$7:E$206))</f>
        <v>CUSTIND 4</v>
      </c>
      <c r="F869" s="7" t="str">
        <f ca="1">CONCATENATE(F$6," ",SUMIF('CUST AND PROD REFS'!$C$7:$C$206,'DATA GENERATOR'!$C869,'CUST AND PROD REFS'!F$7:F$206))</f>
        <v>REGION 2</v>
      </c>
      <c r="G869" s="6" t="str">
        <f t="shared" ca="1" si="144"/>
        <v>SALESMAN 4</v>
      </c>
      <c r="H869" s="6" t="str">
        <f t="shared" ca="1" si="145"/>
        <v>PRODID 19</v>
      </c>
      <c r="I869" s="6" t="str">
        <f ca="1">CONCATENATE(I$6," ",SUMIF('CUST AND PROD REFS'!$H$7:$H$26,'DATA GENERATOR'!$H869,'CUST AND PROD REFS'!I$7:I$26))</f>
        <v>PRODTYPE 2</v>
      </c>
      <c r="J869" s="6" t="str">
        <f ca="1">CONCATENATE(J$6," ",SUMIF('CUST AND PROD REFS'!$H$7:$H$26,'DATA GENERATOR'!$H869,'CUST AND PROD REFS'!J$7:J$26))</f>
        <v>PRODMKT 4</v>
      </c>
      <c r="K869" s="6">
        <f ca="1">SUMIF('CUST AND PROD REFS'!$H$7:$H$26,'DATA GENERATOR'!$H869,'CUST AND PROD REFS'!K$7:K$26)</f>
        <v>4862</v>
      </c>
      <c r="L869" s="6">
        <f ca="1">SUMIF('CUST AND PROD REFS'!$H$7:$H$26,'DATA GENERATOR'!$H869,'CUST AND PROD REFS'!L$7:L$26)</f>
        <v>3306.16</v>
      </c>
      <c r="M869" s="7">
        <f t="shared" ca="1" si="146"/>
        <v>6</v>
      </c>
      <c r="N869" s="23">
        <f t="shared" ca="1" si="147"/>
        <v>4278.5600000000004</v>
      </c>
      <c r="O869" s="8">
        <f t="shared" ca="1" si="148"/>
        <v>25671.360000000001</v>
      </c>
      <c r="P869" s="40" t="str">
        <f t="shared" ca="1" si="149"/>
        <v>SHIP REGION 3</v>
      </c>
    </row>
    <row r="870" spans="1:16" x14ac:dyDescent="0.35">
      <c r="A870" s="9">
        <f t="shared" si="151"/>
        <v>864</v>
      </c>
      <c r="B870" s="6">
        <f t="shared" si="151"/>
        <v>864</v>
      </c>
      <c r="C870" s="7" t="str">
        <f t="shared" ca="1" si="143"/>
        <v>CUSTID 103</v>
      </c>
      <c r="D870" s="7" t="str">
        <f ca="1">CONCATENATE(D$6," ",SUMIF('CUST AND PROD REFS'!$C$7:$C$206,'DATA GENERATOR'!$C870,'CUST AND PROD REFS'!D$7:D$206))</f>
        <v>CUSTTYPE 5</v>
      </c>
      <c r="E870" s="7" t="str">
        <f ca="1">CONCATENATE(E$6," ",SUMIF('CUST AND PROD REFS'!$C$7:$C$206,'DATA GENERATOR'!$C870,'CUST AND PROD REFS'!E$7:E$206))</f>
        <v>CUSTIND 3</v>
      </c>
      <c r="F870" s="7" t="str">
        <f ca="1">CONCATENATE(F$6," ",SUMIF('CUST AND PROD REFS'!$C$7:$C$206,'DATA GENERATOR'!$C870,'CUST AND PROD REFS'!F$7:F$206))</f>
        <v>REGION 4</v>
      </c>
      <c r="G870" s="6" t="str">
        <f t="shared" ca="1" si="144"/>
        <v>SALESMAN 2</v>
      </c>
      <c r="H870" s="6" t="str">
        <f t="shared" ca="1" si="145"/>
        <v>PRODID 6</v>
      </c>
      <c r="I870" s="6" t="str">
        <f ca="1">CONCATENATE(I$6," ",SUMIF('CUST AND PROD REFS'!$H$7:$H$26,'DATA GENERATOR'!$H870,'CUST AND PROD REFS'!I$7:I$26))</f>
        <v>PRODTYPE 1</v>
      </c>
      <c r="J870" s="6" t="str">
        <f ca="1">CONCATENATE(J$6," ",SUMIF('CUST AND PROD REFS'!$H$7:$H$26,'DATA GENERATOR'!$H870,'CUST AND PROD REFS'!J$7:J$26))</f>
        <v>PRODMKT 3</v>
      </c>
      <c r="K870" s="6">
        <f ca="1">SUMIF('CUST AND PROD REFS'!$H$7:$H$26,'DATA GENERATOR'!$H870,'CUST AND PROD REFS'!K$7:K$26)</f>
        <v>13657</v>
      </c>
      <c r="L870" s="6">
        <f ca="1">SUMIF('CUST AND PROD REFS'!$H$7:$H$26,'DATA GENERATOR'!$H870,'CUST AND PROD REFS'!L$7:L$26)</f>
        <v>9150.19</v>
      </c>
      <c r="M870" s="7">
        <f t="shared" ca="1" si="146"/>
        <v>1</v>
      </c>
      <c r="N870" s="23">
        <f t="shared" ca="1" si="147"/>
        <v>12427.87</v>
      </c>
      <c r="O870" s="8">
        <f t="shared" ca="1" si="148"/>
        <v>12427.87</v>
      </c>
      <c r="P870" s="40" t="str">
        <f t="shared" ca="1" si="149"/>
        <v>SHIP REGION 7</v>
      </c>
    </row>
    <row r="871" spans="1:16" x14ac:dyDescent="0.35">
      <c r="A871" s="9">
        <f t="shared" si="151"/>
        <v>865</v>
      </c>
      <c r="B871" s="6">
        <f t="shared" si="151"/>
        <v>865</v>
      </c>
      <c r="C871" s="7" t="str">
        <f t="shared" ca="1" si="143"/>
        <v>CUSTID 106</v>
      </c>
      <c r="D871" s="7" t="str">
        <f ca="1">CONCATENATE(D$6," ",SUMIF('CUST AND PROD REFS'!$C$7:$C$206,'DATA GENERATOR'!$C871,'CUST AND PROD REFS'!D$7:D$206))</f>
        <v>CUSTTYPE 3</v>
      </c>
      <c r="E871" s="7" t="str">
        <f ca="1">CONCATENATE(E$6," ",SUMIF('CUST AND PROD REFS'!$C$7:$C$206,'DATA GENERATOR'!$C871,'CUST AND PROD REFS'!E$7:E$206))</f>
        <v>CUSTIND 1</v>
      </c>
      <c r="F871" s="7" t="str">
        <f ca="1">CONCATENATE(F$6," ",SUMIF('CUST AND PROD REFS'!$C$7:$C$206,'DATA GENERATOR'!$C871,'CUST AND PROD REFS'!F$7:F$206))</f>
        <v>REGION 5</v>
      </c>
      <c r="G871" s="6" t="str">
        <f t="shared" ca="1" si="144"/>
        <v>SALESMAN 2</v>
      </c>
      <c r="H871" s="6" t="str">
        <f t="shared" ca="1" si="145"/>
        <v>PRODID 13</v>
      </c>
      <c r="I871" s="6" t="str">
        <f ca="1">CONCATENATE(I$6," ",SUMIF('CUST AND PROD REFS'!$H$7:$H$26,'DATA GENERATOR'!$H871,'CUST AND PROD REFS'!I$7:I$26))</f>
        <v>PRODTYPE 4</v>
      </c>
      <c r="J871" s="6" t="str">
        <f ca="1">CONCATENATE(J$6," ",SUMIF('CUST AND PROD REFS'!$H$7:$H$26,'DATA GENERATOR'!$H871,'CUST AND PROD REFS'!J$7:J$26))</f>
        <v>PRODMKT 4</v>
      </c>
      <c r="K871" s="6">
        <f ca="1">SUMIF('CUST AND PROD REFS'!$H$7:$H$26,'DATA GENERATOR'!$H871,'CUST AND PROD REFS'!K$7:K$26)</f>
        <v>12711</v>
      </c>
      <c r="L871" s="6">
        <f ca="1">SUMIF('CUST AND PROD REFS'!$H$7:$H$26,'DATA GENERATOR'!$H871,'CUST AND PROD REFS'!L$7:L$26)</f>
        <v>7245.27</v>
      </c>
      <c r="M871" s="7">
        <f t="shared" ca="1" si="146"/>
        <v>2</v>
      </c>
      <c r="N871" s="23">
        <f t="shared" ca="1" si="147"/>
        <v>12075.449999999999</v>
      </c>
      <c r="O871" s="8">
        <f t="shared" ca="1" si="148"/>
        <v>24150.899999999998</v>
      </c>
      <c r="P871" s="40" t="str">
        <f t="shared" ca="1" si="149"/>
        <v>SHIP REGION 2</v>
      </c>
    </row>
    <row r="872" spans="1:16" x14ac:dyDescent="0.35">
      <c r="A872" s="9">
        <f t="shared" si="151"/>
        <v>866</v>
      </c>
      <c r="B872" s="6">
        <f t="shared" si="151"/>
        <v>866</v>
      </c>
      <c r="C872" s="7" t="str">
        <f t="shared" ca="1" si="143"/>
        <v>CUSTID 80</v>
      </c>
      <c r="D872" s="7" t="str">
        <f ca="1">CONCATENATE(D$6," ",SUMIF('CUST AND PROD REFS'!$C$7:$C$206,'DATA GENERATOR'!$C872,'CUST AND PROD REFS'!D$7:D$206))</f>
        <v>CUSTTYPE 4</v>
      </c>
      <c r="E872" s="7" t="str">
        <f ca="1">CONCATENATE(E$6," ",SUMIF('CUST AND PROD REFS'!$C$7:$C$206,'DATA GENERATOR'!$C872,'CUST AND PROD REFS'!E$7:E$206))</f>
        <v>CUSTIND 3</v>
      </c>
      <c r="F872" s="7" t="str">
        <f ca="1">CONCATENATE(F$6," ",SUMIF('CUST AND PROD REFS'!$C$7:$C$206,'DATA GENERATOR'!$C872,'CUST AND PROD REFS'!F$7:F$206))</f>
        <v>REGION 4</v>
      </c>
      <c r="G872" s="6" t="str">
        <f t="shared" ca="1" si="144"/>
        <v>SALESMAN 4</v>
      </c>
      <c r="H872" s="6" t="str">
        <f t="shared" ca="1" si="145"/>
        <v>PRODID 17</v>
      </c>
      <c r="I872" s="6" t="str">
        <f ca="1">CONCATENATE(I$6," ",SUMIF('CUST AND PROD REFS'!$H$7:$H$26,'DATA GENERATOR'!$H872,'CUST AND PROD REFS'!I$7:I$26))</f>
        <v>PRODTYPE 3</v>
      </c>
      <c r="J872" s="6" t="str">
        <f ca="1">CONCATENATE(J$6," ",SUMIF('CUST AND PROD REFS'!$H$7:$H$26,'DATA GENERATOR'!$H872,'CUST AND PROD REFS'!J$7:J$26))</f>
        <v>PRODMKT 7</v>
      </c>
      <c r="K872" s="6">
        <f ca="1">SUMIF('CUST AND PROD REFS'!$H$7:$H$26,'DATA GENERATOR'!$H872,'CUST AND PROD REFS'!K$7:K$26)</f>
        <v>8017</v>
      </c>
      <c r="L872" s="6">
        <f ca="1">SUMIF('CUST AND PROD REFS'!$H$7:$H$26,'DATA GENERATOR'!$H872,'CUST AND PROD REFS'!L$7:L$26)</f>
        <v>4569.6899999999996</v>
      </c>
      <c r="M872" s="7">
        <f t="shared" ca="1" si="146"/>
        <v>3</v>
      </c>
      <c r="N872" s="23">
        <f t="shared" ca="1" si="147"/>
        <v>7135.13</v>
      </c>
      <c r="O872" s="8">
        <f t="shared" ca="1" si="148"/>
        <v>21405.39</v>
      </c>
      <c r="P872" s="40" t="str">
        <f t="shared" ca="1" si="149"/>
        <v>SHIP REGION 5</v>
      </c>
    </row>
    <row r="873" spans="1:16" x14ac:dyDescent="0.35">
      <c r="A873" s="9">
        <f t="shared" ref="A873:B888" si="152">A872+1</f>
        <v>867</v>
      </c>
      <c r="B873" s="6">
        <f t="shared" si="152"/>
        <v>867</v>
      </c>
      <c r="C873" s="7" t="str">
        <f t="shared" ca="1" si="143"/>
        <v>CUSTID 186</v>
      </c>
      <c r="D873" s="7" t="str">
        <f ca="1">CONCATENATE(D$6," ",SUMIF('CUST AND PROD REFS'!$C$7:$C$206,'DATA GENERATOR'!$C873,'CUST AND PROD REFS'!D$7:D$206))</f>
        <v>CUSTTYPE 5</v>
      </c>
      <c r="E873" s="7" t="str">
        <f ca="1">CONCATENATE(E$6," ",SUMIF('CUST AND PROD REFS'!$C$7:$C$206,'DATA GENERATOR'!$C873,'CUST AND PROD REFS'!E$7:E$206))</f>
        <v>CUSTIND 4</v>
      </c>
      <c r="F873" s="7" t="str">
        <f ca="1">CONCATENATE(F$6," ",SUMIF('CUST AND PROD REFS'!$C$7:$C$206,'DATA GENERATOR'!$C873,'CUST AND PROD REFS'!F$7:F$206))</f>
        <v>REGION 5</v>
      </c>
      <c r="G873" s="6" t="str">
        <f t="shared" ca="1" si="144"/>
        <v>SALESMAN 4</v>
      </c>
      <c r="H873" s="6" t="str">
        <f t="shared" ca="1" si="145"/>
        <v>PRODID 6</v>
      </c>
      <c r="I873" s="6" t="str">
        <f ca="1">CONCATENATE(I$6," ",SUMIF('CUST AND PROD REFS'!$H$7:$H$26,'DATA GENERATOR'!$H873,'CUST AND PROD REFS'!I$7:I$26))</f>
        <v>PRODTYPE 1</v>
      </c>
      <c r="J873" s="6" t="str">
        <f ca="1">CONCATENATE(J$6," ",SUMIF('CUST AND PROD REFS'!$H$7:$H$26,'DATA GENERATOR'!$H873,'CUST AND PROD REFS'!J$7:J$26))</f>
        <v>PRODMKT 3</v>
      </c>
      <c r="K873" s="6">
        <f ca="1">SUMIF('CUST AND PROD REFS'!$H$7:$H$26,'DATA GENERATOR'!$H873,'CUST AND PROD REFS'!K$7:K$26)</f>
        <v>13657</v>
      </c>
      <c r="L873" s="6">
        <f ca="1">SUMIF('CUST AND PROD REFS'!$H$7:$H$26,'DATA GENERATOR'!$H873,'CUST AND PROD REFS'!L$7:L$26)</f>
        <v>9150.19</v>
      </c>
      <c r="M873" s="7">
        <f t="shared" ca="1" si="146"/>
        <v>2</v>
      </c>
      <c r="N873" s="23">
        <f t="shared" ca="1" si="147"/>
        <v>12701.009999999998</v>
      </c>
      <c r="O873" s="8">
        <f t="shared" ca="1" si="148"/>
        <v>25402.019999999997</v>
      </c>
      <c r="P873" s="40" t="str">
        <f t="shared" ca="1" si="149"/>
        <v>SHIP REGION 4</v>
      </c>
    </row>
    <row r="874" spans="1:16" x14ac:dyDescent="0.35">
      <c r="A874" s="9">
        <f t="shared" si="152"/>
        <v>868</v>
      </c>
      <c r="B874" s="6">
        <f t="shared" si="152"/>
        <v>868</v>
      </c>
      <c r="C874" s="7" t="str">
        <f t="shared" ca="1" si="143"/>
        <v>CUSTID 173</v>
      </c>
      <c r="D874" s="7" t="str">
        <f ca="1">CONCATENATE(D$6," ",SUMIF('CUST AND PROD REFS'!$C$7:$C$206,'DATA GENERATOR'!$C874,'CUST AND PROD REFS'!D$7:D$206))</f>
        <v>CUSTTYPE 4</v>
      </c>
      <c r="E874" s="7" t="str">
        <f ca="1">CONCATENATE(E$6," ",SUMIF('CUST AND PROD REFS'!$C$7:$C$206,'DATA GENERATOR'!$C874,'CUST AND PROD REFS'!E$7:E$206))</f>
        <v>CUSTIND 1</v>
      </c>
      <c r="F874" s="7" t="str">
        <f ca="1">CONCATENATE(F$6," ",SUMIF('CUST AND PROD REFS'!$C$7:$C$206,'DATA GENERATOR'!$C874,'CUST AND PROD REFS'!F$7:F$206))</f>
        <v>REGION 2</v>
      </c>
      <c r="G874" s="6" t="str">
        <f t="shared" ca="1" si="144"/>
        <v>SALESMAN 3</v>
      </c>
      <c r="H874" s="6" t="str">
        <f t="shared" ca="1" si="145"/>
        <v>PRODID 17</v>
      </c>
      <c r="I874" s="6" t="str">
        <f ca="1">CONCATENATE(I$6," ",SUMIF('CUST AND PROD REFS'!$H$7:$H$26,'DATA GENERATOR'!$H874,'CUST AND PROD REFS'!I$7:I$26))</f>
        <v>PRODTYPE 3</v>
      </c>
      <c r="J874" s="6" t="str">
        <f ca="1">CONCATENATE(J$6," ",SUMIF('CUST AND PROD REFS'!$H$7:$H$26,'DATA GENERATOR'!$H874,'CUST AND PROD REFS'!J$7:J$26))</f>
        <v>PRODMKT 7</v>
      </c>
      <c r="K874" s="6">
        <f ca="1">SUMIF('CUST AND PROD REFS'!$H$7:$H$26,'DATA GENERATOR'!$H874,'CUST AND PROD REFS'!K$7:K$26)</f>
        <v>8017</v>
      </c>
      <c r="L874" s="6">
        <f ca="1">SUMIF('CUST AND PROD REFS'!$H$7:$H$26,'DATA GENERATOR'!$H874,'CUST AND PROD REFS'!L$7:L$26)</f>
        <v>4569.6899999999996</v>
      </c>
      <c r="M874" s="7">
        <f t="shared" ca="1" si="146"/>
        <v>9</v>
      </c>
      <c r="N874" s="23">
        <f t="shared" ca="1" si="147"/>
        <v>7696.32</v>
      </c>
      <c r="O874" s="8">
        <f t="shared" ca="1" si="148"/>
        <v>69266.880000000005</v>
      </c>
      <c r="P874" s="40" t="str">
        <f t="shared" ca="1" si="149"/>
        <v>SHIP REGION 4</v>
      </c>
    </row>
    <row r="875" spans="1:16" x14ac:dyDescent="0.35">
      <c r="A875" s="9">
        <f t="shared" si="152"/>
        <v>869</v>
      </c>
      <c r="B875" s="6">
        <f t="shared" si="152"/>
        <v>869</v>
      </c>
      <c r="C875" s="7" t="str">
        <f t="shared" ca="1" si="143"/>
        <v>CUSTID 91</v>
      </c>
      <c r="D875" s="7" t="str">
        <f ca="1">CONCATENATE(D$6," ",SUMIF('CUST AND PROD REFS'!$C$7:$C$206,'DATA GENERATOR'!$C875,'CUST AND PROD REFS'!D$7:D$206))</f>
        <v>CUSTTYPE 1</v>
      </c>
      <c r="E875" s="7" t="str">
        <f ca="1">CONCATENATE(E$6," ",SUMIF('CUST AND PROD REFS'!$C$7:$C$206,'DATA GENERATOR'!$C875,'CUST AND PROD REFS'!E$7:E$206))</f>
        <v>CUSTIND 3</v>
      </c>
      <c r="F875" s="7" t="str">
        <f ca="1">CONCATENATE(F$6," ",SUMIF('CUST AND PROD REFS'!$C$7:$C$206,'DATA GENERATOR'!$C875,'CUST AND PROD REFS'!F$7:F$206))</f>
        <v>REGION 4</v>
      </c>
      <c r="G875" s="6" t="str">
        <f t="shared" ca="1" si="144"/>
        <v>SALESMAN 3</v>
      </c>
      <c r="H875" s="6" t="str">
        <f t="shared" ca="1" si="145"/>
        <v>PRODID 19</v>
      </c>
      <c r="I875" s="6" t="str">
        <f ca="1">CONCATENATE(I$6," ",SUMIF('CUST AND PROD REFS'!$H$7:$H$26,'DATA GENERATOR'!$H875,'CUST AND PROD REFS'!I$7:I$26))</f>
        <v>PRODTYPE 2</v>
      </c>
      <c r="J875" s="6" t="str">
        <f ca="1">CONCATENATE(J$6," ",SUMIF('CUST AND PROD REFS'!$H$7:$H$26,'DATA GENERATOR'!$H875,'CUST AND PROD REFS'!J$7:J$26))</f>
        <v>PRODMKT 4</v>
      </c>
      <c r="K875" s="6">
        <f ca="1">SUMIF('CUST AND PROD REFS'!$H$7:$H$26,'DATA GENERATOR'!$H875,'CUST AND PROD REFS'!K$7:K$26)</f>
        <v>4862</v>
      </c>
      <c r="L875" s="6">
        <f ca="1">SUMIF('CUST AND PROD REFS'!$H$7:$H$26,'DATA GENERATOR'!$H875,'CUST AND PROD REFS'!L$7:L$26)</f>
        <v>3306.16</v>
      </c>
      <c r="M875" s="7">
        <f t="shared" ca="1" si="146"/>
        <v>4</v>
      </c>
      <c r="N875" s="23">
        <f t="shared" ca="1" si="147"/>
        <v>4132.7</v>
      </c>
      <c r="O875" s="8">
        <f t="shared" ca="1" si="148"/>
        <v>16530.8</v>
      </c>
      <c r="P875" s="40" t="str">
        <f t="shared" ca="1" si="149"/>
        <v>SHIP REGION 6</v>
      </c>
    </row>
    <row r="876" spans="1:16" x14ac:dyDescent="0.35">
      <c r="A876" s="9">
        <f t="shared" si="152"/>
        <v>870</v>
      </c>
      <c r="B876" s="6">
        <f t="shared" si="152"/>
        <v>870</v>
      </c>
      <c r="C876" s="7" t="str">
        <f t="shared" ca="1" si="143"/>
        <v>CUSTID 83</v>
      </c>
      <c r="D876" s="7" t="str">
        <f ca="1">CONCATENATE(D$6," ",SUMIF('CUST AND PROD REFS'!$C$7:$C$206,'DATA GENERATOR'!$C876,'CUST AND PROD REFS'!D$7:D$206))</f>
        <v>CUSTTYPE 3</v>
      </c>
      <c r="E876" s="7" t="str">
        <f ca="1">CONCATENATE(E$6," ",SUMIF('CUST AND PROD REFS'!$C$7:$C$206,'DATA GENERATOR'!$C876,'CUST AND PROD REFS'!E$7:E$206))</f>
        <v>CUSTIND 5</v>
      </c>
      <c r="F876" s="7" t="str">
        <f ca="1">CONCATENATE(F$6," ",SUMIF('CUST AND PROD REFS'!$C$7:$C$206,'DATA GENERATOR'!$C876,'CUST AND PROD REFS'!F$7:F$206))</f>
        <v>REGION 8</v>
      </c>
      <c r="G876" s="6" t="str">
        <f t="shared" ca="1" si="144"/>
        <v>SALESMAN 3</v>
      </c>
      <c r="H876" s="6" t="str">
        <f t="shared" ca="1" si="145"/>
        <v>PRODID 10</v>
      </c>
      <c r="I876" s="6" t="str">
        <f ca="1">CONCATENATE(I$6," ",SUMIF('CUST AND PROD REFS'!$H$7:$H$26,'DATA GENERATOR'!$H876,'CUST AND PROD REFS'!I$7:I$26))</f>
        <v>PRODTYPE 3</v>
      </c>
      <c r="J876" s="6" t="str">
        <f ca="1">CONCATENATE(J$6," ",SUMIF('CUST AND PROD REFS'!$H$7:$H$26,'DATA GENERATOR'!$H876,'CUST AND PROD REFS'!J$7:J$26))</f>
        <v>PRODMKT 3</v>
      </c>
      <c r="K876" s="6">
        <f ca="1">SUMIF('CUST AND PROD REFS'!$H$7:$H$26,'DATA GENERATOR'!$H876,'CUST AND PROD REFS'!K$7:K$26)</f>
        <v>21715</v>
      </c>
      <c r="L876" s="6">
        <f ca="1">SUMIF('CUST AND PROD REFS'!$H$7:$H$26,'DATA GENERATOR'!$H876,'CUST AND PROD REFS'!L$7:L$26)</f>
        <v>14549.05</v>
      </c>
      <c r="M876" s="7">
        <f t="shared" ca="1" si="146"/>
        <v>8</v>
      </c>
      <c r="N876" s="23">
        <f t="shared" ca="1" si="147"/>
        <v>20846.399999999998</v>
      </c>
      <c r="O876" s="8">
        <f t="shared" ca="1" si="148"/>
        <v>166771.19999999998</v>
      </c>
      <c r="P876" s="40" t="str">
        <f t="shared" ca="1" si="149"/>
        <v>SHIP REGION 3</v>
      </c>
    </row>
    <row r="877" spans="1:16" x14ac:dyDescent="0.35">
      <c r="A877" s="9">
        <f t="shared" si="152"/>
        <v>871</v>
      </c>
      <c r="B877" s="6">
        <f t="shared" si="152"/>
        <v>871</v>
      </c>
      <c r="C877" s="7" t="str">
        <f t="shared" ca="1" si="143"/>
        <v>CUSTID 47</v>
      </c>
      <c r="D877" s="7" t="str">
        <f ca="1">CONCATENATE(D$6," ",SUMIF('CUST AND PROD REFS'!$C$7:$C$206,'DATA GENERATOR'!$C877,'CUST AND PROD REFS'!D$7:D$206))</f>
        <v>CUSTTYPE 4</v>
      </c>
      <c r="E877" s="7" t="str">
        <f ca="1">CONCATENATE(E$6," ",SUMIF('CUST AND PROD REFS'!$C$7:$C$206,'DATA GENERATOR'!$C877,'CUST AND PROD REFS'!E$7:E$206))</f>
        <v>CUSTIND 3</v>
      </c>
      <c r="F877" s="7" t="str">
        <f ca="1">CONCATENATE(F$6," ",SUMIF('CUST AND PROD REFS'!$C$7:$C$206,'DATA GENERATOR'!$C877,'CUST AND PROD REFS'!F$7:F$206))</f>
        <v>REGION 6</v>
      </c>
      <c r="G877" s="6" t="str">
        <f t="shared" ca="1" si="144"/>
        <v>SALESMAN 1</v>
      </c>
      <c r="H877" s="6" t="str">
        <f t="shared" ca="1" si="145"/>
        <v>PRODID 18</v>
      </c>
      <c r="I877" s="6" t="str">
        <f ca="1">CONCATENATE(I$6," ",SUMIF('CUST AND PROD REFS'!$H$7:$H$26,'DATA GENERATOR'!$H877,'CUST AND PROD REFS'!I$7:I$26))</f>
        <v>PRODTYPE 1</v>
      </c>
      <c r="J877" s="6" t="str">
        <f ca="1">CONCATENATE(J$6," ",SUMIF('CUST AND PROD REFS'!$H$7:$H$26,'DATA GENERATOR'!$H877,'CUST AND PROD REFS'!J$7:J$26))</f>
        <v>PRODMKT 2</v>
      </c>
      <c r="K877" s="6">
        <f ca="1">SUMIF('CUST AND PROD REFS'!$H$7:$H$26,'DATA GENERATOR'!$H877,'CUST AND PROD REFS'!K$7:K$26)</f>
        <v>5325</v>
      </c>
      <c r="L877" s="6">
        <f ca="1">SUMIF('CUST AND PROD REFS'!$H$7:$H$26,'DATA GENERATOR'!$H877,'CUST AND PROD REFS'!L$7:L$26)</f>
        <v>3408</v>
      </c>
      <c r="M877" s="7">
        <f t="shared" ca="1" si="146"/>
        <v>4</v>
      </c>
      <c r="N877" s="23">
        <f t="shared" ca="1" si="147"/>
        <v>5058.75</v>
      </c>
      <c r="O877" s="8">
        <f t="shared" ca="1" si="148"/>
        <v>20235</v>
      </c>
      <c r="P877" s="40" t="str">
        <f t="shared" ca="1" si="149"/>
        <v>SHIP REGION 7</v>
      </c>
    </row>
    <row r="878" spans="1:16" x14ac:dyDescent="0.35">
      <c r="A878" s="9">
        <f t="shared" si="152"/>
        <v>872</v>
      </c>
      <c r="B878" s="6">
        <f t="shared" si="152"/>
        <v>872</v>
      </c>
      <c r="C878" s="7" t="str">
        <f t="shared" ca="1" si="143"/>
        <v>CUSTID 70</v>
      </c>
      <c r="D878" s="7" t="str">
        <f ca="1">CONCATENATE(D$6," ",SUMIF('CUST AND PROD REFS'!$C$7:$C$206,'DATA GENERATOR'!$C878,'CUST AND PROD REFS'!D$7:D$206))</f>
        <v>CUSTTYPE 3</v>
      </c>
      <c r="E878" s="7" t="str">
        <f ca="1">CONCATENATE(E$6," ",SUMIF('CUST AND PROD REFS'!$C$7:$C$206,'DATA GENERATOR'!$C878,'CUST AND PROD REFS'!E$7:E$206))</f>
        <v>CUSTIND 3</v>
      </c>
      <c r="F878" s="7" t="str">
        <f ca="1">CONCATENATE(F$6," ",SUMIF('CUST AND PROD REFS'!$C$7:$C$206,'DATA GENERATOR'!$C878,'CUST AND PROD REFS'!F$7:F$206))</f>
        <v>REGION 1</v>
      </c>
      <c r="G878" s="6" t="str">
        <f t="shared" ca="1" si="144"/>
        <v>SALESMAN 4</v>
      </c>
      <c r="H878" s="6" t="str">
        <f t="shared" ca="1" si="145"/>
        <v>PRODID 15</v>
      </c>
      <c r="I878" s="6" t="str">
        <f ca="1">CONCATENATE(I$6," ",SUMIF('CUST AND PROD REFS'!$H$7:$H$26,'DATA GENERATOR'!$H878,'CUST AND PROD REFS'!I$7:I$26))</f>
        <v>PRODTYPE 3</v>
      </c>
      <c r="J878" s="6" t="str">
        <f ca="1">CONCATENATE(J$6," ",SUMIF('CUST AND PROD REFS'!$H$7:$H$26,'DATA GENERATOR'!$H878,'CUST AND PROD REFS'!J$7:J$26))</f>
        <v>PRODMKT 3</v>
      </c>
      <c r="K878" s="6">
        <f ca="1">SUMIF('CUST AND PROD REFS'!$H$7:$H$26,'DATA GENERATOR'!$H878,'CUST AND PROD REFS'!K$7:K$26)</f>
        <v>1965</v>
      </c>
      <c r="L878" s="6">
        <f ca="1">SUMIF('CUST AND PROD REFS'!$H$7:$H$26,'DATA GENERATOR'!$H878,'CUST AND PROD REFS'!L$7:L$26)</f>
        <v>1257.5999999999999</v>
      </c>
      <c r="M878" s="7">
        <f t="shared" ca="1" si="146"/>
        <v>8</v>
      </c>
      <c r="N878" s="23">
        <f t="shared" ca="1" si="147"/>
        <v>1906.05</v>
      </c>
      <c r="O878" s="8">
        <f t="shared" ca="1" si="148"/>
        <v>15248.4</v>
      </c>
      <c r="P878" s="40" t="str">
        <f t="shared" ca="1" si="149"/>
        <v>SHIP REGION 1</v>
      </c>
    </row>
    <row r="879" spans="1:16" x14ac:dyDescent="0.35">
      <c r="A879" s="9">
        <f t="shared" si="152"/>
        <v>873</v>
      </c>
      <c r="B879" s="6">
        <f t="shared" si="152"/>
        <v>873</v>
      </c>
      <c r="C879" s="7" t="str">
        <f t="shared" ca="1" si="143"/>
        <v>CUSTID 35</v>
      </c>
      <c r="D879" s="7" t="str">
        <f ca="1">CONCATENATE(D$6," ",SUMIF('CUST AND PROD REFS'!$C$7:$C$206,'DATA GENERATOR'!$C879,'CUST AND PROD REFS'!D$7:D$206))</f>
        <v>CUSTTYPE 2</v>
      </c>
      <c r="E879" s="7" t="str">
        <f ca="1">CONCATENATE(E$6," ",SUMIF('CUST AND PROD REFS'!$C$7:$C$206,'DATA GENERATOR'!$C879,'CUST AND PROD REFS'!E$7:E$206))</f>
        <v>CUSTIND 5</v>
      </c>
      <c r="F879" s="7" t="str">
        <f ca="1">CONCATENATE(F$6," ",SUMIF('CUST AND PROD REFS'!$C$7:$C$206,'DATA GENERATOR'!$C879,'CUST AND PROD REFS'!F$7:F$206))</f>
        <v>REGION 6</v>
      </c>
      <c r="G879" s="6" t="str">
        <f t="shared" ca="1" si="144"/>
        <v>SALESMAN 1</v>
      </c>
      <c r="H879" s="6" t="str">
        <f t="shared" ca="1" si="145"/>
        <v>PRODID 2</v>
      </c>
      <c r="I879" s="6" t="str">
        <f ca="1">CONCATENATE(I$6," ",SUMIF('CUST AND PROD REFS'!$H$7:$H$26,'DATA GENERATOR'!$H879,'CUST AND PROD REFS'!I$7:I$26))</f>
        <v>PRODTYPE 4</v>
      </c>
      <c r="J879" s="6" t="str">
        <f ca="1">CONCATENATE(J$6," ",SUMIF('CUST AND PROD REFS'!$H$7:$H$26,'DATA GENERATOR'!$H879,'CUST AND PROD REFS'!J$7:J$26))</f>
        <v>PRODMKT 6</v>
      </c>
      <c r="K879" s="6">
        <f ca="1">SUMIF('CUST AND PROD REFS'!$H$7:$H$26,'DATA GENERATOR'!$H879,'CUST AND PROD REFS'!K$7:K$26)</f>
        <v>5283</v>
      </c>
      <c r="L879" s="6">
        <f ca="1">SUMIF('CUST AND PROD REFS'!$H$7:$H$26,'DATA GENERATOR'!$H879,'CUST AND PROD REFS'!L$7:L$26)</f>
        <v>3169.8</v>
      </c>
      <c r="M879" s="7">
        <f t="shared" ca="1" si="146"/>
        <v>2</v>
      </c>
      <c r="N879" s="23">
        <f t="shared" ca="1" si="147"/>
        <v>4754.7</v>
      </c>
      <c r="O879" s="8">
        <f t="shared" ca="1" si="148"/>
        <v>9509.4</v>
      </c>
      <c r="P879" s="40" t="str">
        <f t="shared" ca="1" si="149"/>
        <v>SHIP REGION 5</v>
      </c>
    </row>
    <row r="880" spans="1:16" x14ac:dyDescent="0.35">
      <c r="A880" s="9">
        <f t="shared" si="152"/>
        <v>874</v>
      </c>
      <c r="B880" s="6">
        <f t="shared" si="152"/>
        <v>874</v>
      </c>
      <c r="C880" s="7" t="str">
        <f t="shared" ca="1" si="143"/>
        <v>CUSTID 84</v>
      </c>
      <c r="D880" s="7" t="str">
        <f ca="1">CONCATENATE(D$6," ",SUMIF('CUST AND PROD REFS'!$C$7:$C$206,'DATA GENERATOR'!$C880,'CUST AND PROD REFS'!D$7:D$206))</f>
        <v>CUSTTYPE 2</v>
      </c>
      <c r="E880" s="7" t="str">
        <f ca="1">CONCATENATE(E$6," ",SUMIF('CUST AND PROD REFS'!$C$7:$C$206,'DATA GENERATOR'!$C880,'CUST AND PROD REFS'!E$7:E$206))</f>
        <v>CUSTIND 1</v>
      </c>
      <c r="F880" s="7" t="str">
        <f ca="1">CONCATENATE(F$6," ",SUMIF('CUST AND PROD REFS'!$C$7:$C$206,'DATA GENERATOR'!$C880,'CUST AND PROD REFS'!F$7:F$206))</f>
        <v>REGION 3</v>
      </c>
      <c r="G880" s="6" t="str">
        <f t="shared" ca="1" si="144"/>
        <v>SALESMAN 3</v>
      </c>
      <c r="H880" s="6" t="str">
        <f t="shared" ca="1" si="145"/>
        <v>PRODID 15</v>
      </c>
      <c r="I880" s="6" t="str">
        <f ca="1">CONCATENATE(I$6," ",SUMIF('CUST AND PROD REFS'!$H$7:$H$26,'DATA GENERATOR'!$H880,'CUST AND PROD REFS'!I$7:I$26))</f>
        <v>PRODTYPE 3</v>
      </c>
      <c r="J880" s="6" t="str">
        <f ca="1">CONCATENATE(J$6," ",SUMIF('CUST AND PROD REFS'!$H$7:$H$26,'DATA GENERATOR'!$H880,'CUST AND PROD REFS'!J$7:J$26))</f>
        <v>PRODMKT 3</v>
      </c>
      <c r="K880" s="6">
        <f ca="1">SUMIF('CUST AND PROD REFS'!$H$7:$H$26,'DATA GENERATOR'!$H880,'CUST AND PROD REFS'!K$7:K$26)</f>
        <v>1965</v>
      </c>
      <c r="L880" s="6">
        <f ca="1">SUMIF('CUST AND PROD REFS'!$H$7:$H$26,'DATA GENERATOR'!$H880,'CUST AND PROD REFS'!L$7:L$26)</f>
        <v>1257.5999999999999</v>
      </c>
      <c r="M880" s="7">
        <f t="shared" ca="1" si="146"/>
        <v>8</v>
      </c>
      <c r="N880" s="23">
        <f t="shared" ca="1" si="147"/>
        <v>1748.8500000000001</v>
      </c>
      <c r="O880" s="8">
        <f t="shared" ca="1" si="148"/>
        <v>13990.800000000001</v>
      </c>
      <c r="P880" s="40" t="str">
        <f t="shared" ca="1" si="149"/>
        <v>SHIP REGION 2</v>
      </c>
    </row>
    <row r="881" spans="1:16" x14ac:dyDescent="0.35">
      <c r="A881" s="9">
        <f t="shared" si="152"/>
        <v>875</v>
      </c>
      <c r="B881" s="6">
        <f t="shared" si="152"/>
        <v>875</v>
      </c>
      <c r="C881" s="7" t="str">
        <f t="shared" ca="1" si="143"/>
        <v>CUSTID 15</v>
      </c>
      <c r="D881" s="7" t="str">
        <f ca="1">CONCATENATE(D$6," ",SUMIF('CUST AND PROD REFS'!$C$7:$C$206,'DATA GENERATOR'!$C881,'CUST AND PROD REFS'!D$7:D$206))</f>
        <v>CUSTTYPE 3</v>
      </c>
      <c r="E881" s="7" t="str">
        <f ca="1">CONCATENATE(E$6," ",SUMIF('CUST AND PROD REFS'!$C$7:$C$206,'DATA GENERATOR'!$C881,'CUST AND PROD REFS'!E$7:E$206))</f>
        <v>CUSTIND 3</v>
      </c>
      <c r="F881" s="7" t="str">
        <f ca="1">CONCATENATE(F$6," ",SUMIF('CUST AND PROD REFS'!$C$7:$C$206,'DATA GENERATOR'!$C881,'CUST AND PROD REFS'!F$7:F$206))</f>
        <v>REGION 2</v>
      </c>
      <c r="G881" s="6" t="str">
        <f t="shared" ca="1" si="144"/>
        <v>SALESMAN 1</v>
      </c>
      <c r="H881" s="6" t="str">
        <f t="shared" ca="1" si="145"/>
        <v>PRODID 6</v>
      </c>
      <c r="I881" s="6" t="str">
        <f ca="1">CONCATENATE(I$6," ",SUMIF('CUST AND PROD REFS'!$H$7:$H$26,'DATA GENERATOR'!$H881,'CUST AND PROD REFS'!I$7:I$26))</f>
        <v>PRODTYPE 1</v>
      </c>
      <c r="J881" s="6" t="str">
        <f ca="1">CONCATENATE(J$6," ",SUMIF('CUST AND PROD REFS'!$H$7:$H$26,'DATA GENERATOR'!$H881,'CUST AND PROD REFS'!J$7:J$26))</f>
        <v>PRODMKT 3</v>
      </c>
      <c r="K881" s="6">
        <f ca="1">SUMIF('CUST AND PROD REFS'!$H$7:$H$26,'DATA GENERATOR'!$H881,'CUST AND PROD REFS'!K$7:K$26)</f>
        <v>13657</v>
      </c>
      <c r="L881" s="6">
        <f ca="1">SUMIF('CUST AND PROD REFS'!$H$7:$H$26,'DATA GENERATOR'!$H881,'CUST AND PROD REFS'!L$7:L$26)</f>
        <v>9150.19</v>
      </c>
      <c r="M881" s="7">
        <f t="shared" ca="1" si="146"/>
        <v>2</v>
      </c>
      <c r="N881" s="23">
        <f t="shared" ca="1" si="147"/>
        <v>12154.73</v>
      </c>
      <c r="O881" s="8">
        <f t="shared" ca="1" si="148"/>
        <v>24309.46</v>
      </c>
      <c r="P881" s="40" t="str">
        <f t="shared" ca="1" si="149"/>
        <v>SHIP REGION 3</v>
      </c>
    </row>
    <row r="882" spans="1:16" x14ac:dyDescent="0.35">
      <c r="A882" s="9">
        <f t="shared" si="152"/>
        <v>876</v>
      </c>
      <c r="B882" s="6">
        <f t="shared" si="152"/>
        <v>876</v>
      </c>
      <c r="C882" s="7" t="str">
        <f t="shared" ca="1" si="143"/>
        <v>CUSTID 104</v>
      </c>
      <c r="D882" s="7" t="str">
        <f ca="1">CONCATENATE(D$6," ",SUMIF('CUST AND PROD REFS'!$C$7:$C$206,'DATA GENERATOR'!$C882,'CUST AND PROD REFS'!D$7:D$206))</f>
        <v>CUSTTYPE 1</v>
      </c>
      <c r="E882" s="7" t="str">
        <f ca="1">CONCATENATE(E$6," ",SUMIF('CUST AND PROD REFS'!$C$7:$C$206,'DATA GENERATOR'!$C882,'CUST AND PROD REFS'!E$7:E$206))</f>
        <v>CUSTIND 3</v>
      </c>
      <c r="F882" s="7" t="str">
        <f ca="1">CONCATENATE(F$6," ",SUMIF('CUST AND PROD REFS'!$C$7:$C$206,'DATA GENERATOR'!$C882,'CUST AND PROD REFS'!F$7:F$206))</f>
        <v>REGION 7</v>
      </c>
      <c r="G882" s="6" t="str">
        <f t="shared" ca="1" si="144"/>
        <v>SALESMAN 2</v>
      </c>
      <c r="H882" s="6" t="str">
        <f t="shared" ca="1" si="145"/>
        <v>PRODID 6</v>
      </c>
      <c r="I882" s="6" t="str">
        <f ca="1">CONCATENATE(I$6," ",SUMIF('CUST AND PROD REFS'!$H$7:$H$26,'DATA GENERATOR'!$H882,'CUST AND PROD REFS'!I$7:I$26))</f>
        <v>PRODTYPE 1</v>
      </c>
      <c r="J882" s="6" t="str">
        <f ca="1">CONCATENATE(J$6," ",SUMIF('CUST AND PROD REFS'!$H$7:$H$26,'DATA GENERATOR'!$H882,'CUST AND PROD REFS'!J$7:J$26))</f>
        <v>PRODMKT 3</v>
      </c>
      <c r="K882" s="6">
        <f ca="1">SUMIF('CUST AND PROD REFS'!$H$7:$H$26,'DATA GENERATOR'!$H882,'CUST AND PROD REFS'!K$7:K$26)</f>
        <v>13657</v>
      </c>
      <c r="L882" s="6">
        <f ca="1">SUMIF('CUST AND PROD REFS'!$H$7:$H$26,'DATA GENERATOR'!$H882,'CUST AND PROD REFS'!L$7:L$26)</f>
        <v>9150.19</v>
      </c>
      <c r="M882" s="7">
        <f t="shared" ca="1" si="146"/>
        <v>9</v>
      </c>
      <c r="N882" s="23">
        <f t="shared" ca="1" si="147"/>
        <v>12018.16</v>
      </c>
      <c r="O882" s="8">
        <f t="shared" ca="1" si="148"/>
        <v>108163.44</v>
      </c>
      <c r="P882" s="40" t="str">
        <f t="shared" ca="1" si="149"/>
        <v>SHIP REGION 6</v>
      </c>
    </row>
    <row r="883" spans="1:16" x14ac:dyDescent="0.35">
      <c r="A883" s="9">
        <f t="shared" si="152"/>
        <v>877</v>
      </c>
      <c r="B883" s="6">
        <f t="shared" si="152"/>
        <v>877</v>
      </c>
      <c r="C883" s="7" t="str">
        <f t="shared" ca="1" si="143"/>
        <v>CUSTID 154</v>
      </c>
      <c r="D883" s="7" t="str">
        <f ca="1">CONCATENATE(D$6," ",SUMIF('CUST AND PROD REFS'!$C$7:$C$206,'DATA GENERATOR'!$C883,'CUST AND PROD REFS'!D$7:D$206))</f>
        <v>CUSTTYPE 3</v>
      </c>
      <c r="E883" s="7" t="str">
        <f ca="1">CONCATENATE(E$6," ",SUMIF('CUST AND PROD REFS'!$C$7:$C$206,'DATA GENERATOR'!$C883,'CUST AND PROD REFS'!E$7:E$206))</f>
        <v>CUSTIND 2</v>
      </c>
      <c r="F883" s="7" t="str">
        <f ca="1">CONCATENATE(F$6," ",SUMIF('CUST AND PROD REFS'!$C$7:$C$206,'DATA GENERATOR'!$C883,'CUST AND PROD REFS'!F$7:F$206))</f>
        <v>REGION 8</v>
      </c>
      <c r="G883" s="6" t="str">
        <f t="shared" ca="1" si="144"/>
        <v>SALESMAN 1</v>
      </c>
      <c r="H883" s="6" t="str">
        <f t="shared" ca="1" si="145"/>
        <v>PRODID 10</v>
      </c>
      <c r="I883" s="6" t="str">
        <f ca="1">CONCATENATE(I$6," ",SUMIF('CUST AND PROD REFS'!$H$7:$H$26,'DATA GENERATOR'!$H883,'CUST AND PROD REFS'!I$7:I$26))</f>
        <v>PRODTYPE 3</v>
      </c>
      <c r="J883" s="6" t="str">
        <f ca="1">CONCATENATE(J$6," ",SUMIF('CUST AND PROD REFS'!$H$7:$H$26,'DATA GENERATOR'!$H883,'CUST AND PROD REFS'!J$7:J$26))</f>
        <v>PRODMKT 3</v>
      </c>
      <c r="K883" s="6">
        <f ca="1">SUMIF('CUST AND PROD REFS'!$H$7:$H$26,'DATA GENERATOR'!$H883,'CUST AND PROD REFS'!K$7:K$26)</f>
        <v>21715</v>
      </c>
      <c r="L883" s="6">
        <f ca="1">SUMIF('CUST AND PROD REFS'!$H$7:$H$26,'DATA GENERATOR'!$H883,'CUST AND PROD REFS'!L$7:L$26)</f>
        <v>14549.05</v>
      </c>
      <c r="M883" s="7">
        <f t="shared" ca="1" si="146"/>
        <v>6</v>
      </c>
      <c r="N883" s="23">
        <f t="shared" ca="1" si="147"/>
        <v>20629.25</v>
      </c>
      <c r="O883" s="8">
        <f t="shared" ca="1" si="148"/>
        <v>123775.5</v>
      </c>
      <c r="P883" s="40" t="str">
        <f t="shared" ca="1" si="149"/>
        <v>SHIP REGION 1</v>
      </c>
    </row>
    <row r="884" spans="1:16" x14ac:dyDescent="0.35">
      <c r="A884" s="9">
        <f t="shared" si="152"/>
        <v>878</v>
      </c>
      <c r="B884" s="6">
        <f t="shared" si="152"/>
        <v>878</v>
      </c>
      <c r="C884" s="7" t="str">
        <f t="shared" ca="1" si="143"/>
        <v>CUSTID 167</v>
      </c>
      <c r="D884" s="7" t="str">
        <f ca="1">CONCATENATE(D$6," ",SUMIF('CUST AND PROD REFS'!$C$7:$C$206,'DATA GENERATOR'!$C884,'CUST AND PROD REFS'!D$7:D$206))</f>
        <v>CUSTTYPE 2</v>
      </c>
      <c r="E884" s="7" t="str">
        <f ca="1">CONCATENATE(E$6," ",SUMIF('CUST AND PROD REFS'!$C$7:$C$206,'DATA GENERATOR'!$C884,'CUST AND PROD REFS'!E$7:E$206))</f>
        <v>CUSTIND 4</v>
      </c>
      <c r="F884" s="7" t="str">
        <f ca="1">CONCATENATE(F$6," ",SUMIF('CUST AND PROD REFS'!$C$7:$C$206,'DATA GENERATOR'!$C884,'CUST AND PROD REFS'!F$7:F$206))</f>
        <v>REGION 5</v>
      </c>
      <c r="G884" s="6" t="str">
        <f t="shared" ca="1" si="144"/>
        <v>SALESMAN 1</v>
      </c>
      <c r="H884" s="6" t="str">
        <f t="shared" ca="1" si="145"/>
        <v>PRODID 1</v>
      </c>
      <c r="I884" s="6" t="str">
        <f ca="1">CONCATENATE(I$6," ",SUMIF('CUST AND PROD REFS'!$H$7:$H$26,'DATA GENERATOR'!$H884,'CUST AND PROD REFS'!I$7:I$26))</f>
        <v>PRODTYPE 2</v>
      </c>
      <c r="J884" s="6" t="str">
        <f ca="1">CONCATENATE(J$6," ",SUMIF('CUST AND PROD REFS'!$H$7:$H$26,'DATA GENERATOR'!$H884,'CUST AND PROD REFS'!J$7:J$26))</f>
        <v>PRODMKT 7</v>
      </c>
      <c r="K884" s="6">
        <f ca="1">SUMIF('CUST AND PROD REFS'!$H$7:$H$26,'DATA GENERATOR'!$H884,'CUST AND PROD REFS'!K$7:K$26)</f>
        <v>1355</v>
      </c>
      <c r="L884" s="6">
        <f ca="1">SUMIF('CUST AND PROD REFS'!$H$7:$H$26,'DATA GENERATOR'!$H884,'CUST AND PROD REFS'!L$7:L$26)</f>
        <v>840.1</v>
      </c>
      <c r="M884" s="7">
        <f t="shared" ca="1" si="146"/>
        <v>2</v>
      </c>
      <c r="N884" s="23">
        <f t="shared" ca="1" si="147"/>
        <v>1233.05</v>
      </c>
      <c r="O884" s="8">
        <f t="shared" ca="1" si="148"/>
        <v>2466.1</v>
      </c>
      <c r="P884" s="40" t="str">
        <f t="shared" ca="1" si="149"/>
        <v>SHIP REGION 7</v>
      </c>
    </row>
    <row r="885" spans="1:16" x14ac:dyDescent="0.35">
      <c r="A885" s="9">
        <f t="shared" si="152"/>
        <v>879</v>
      </c>
      <c r="B885" s="6">
        <f t="shared" si="152"/>
        <v>879</v>
      </c>
      <c r="C885" s="7" t="str">
        <f t="shared" ca="1" si="143"/>
        <v>CUSTID 113</v>
      </c>
      <c r="D885" s="7" t="str">
        <f ca="1">CONCATENATE(D$6," ",SUMIF('CUST AND PROD REFS'!$C$7:$C$206,'DATA GENERATOR'!$C885,'CUST AND PROD REFS'!D$7:D$206))</f>
        <v>CUSTTYPE 4</v>
      </c>
      <c r="E885" s="7" t="str">
        <f ca="1">CONCATENATE(E$6," ",SUMIF('CUST AND PROD REFS'!$C$7:$C$206,'DATA GENERATOR'!$C885,'CUST AND PROD REFS'!E$7:E$206))</f>
        <v>CUSTIND 3</v>
      </c>
      <c r="F885" s="7" t="str">
        <f ca="1">CONCATENATE(F$6," ",SUMIF('CUST AND PROD REFS'!$C$7:$C$206,'DATA GENERATOR'!$C885,'CUST AND PROD REFS'!F$7:F$206))</f>
        <v>REGION 1</v>
      </c>
      <c r="G885" s="6" t="str">
        <f t="shared" ca="1" si="144"/>
        <v>SALESMAN 2</v>
      </c>
      <c r="H885" s="6" t="str">
        <f t="shared" ca="1" si="145"/>
        <v>PRODID 12</v>
      </c>
      <c r="I885" s="6" t="str">
        <f ca="1">CONCATENATE(I$6," ",SUMIF('CUST AND PROD REFS'!$H$7:$H$26,'DATA GENERATOR'!$H885,'CUST AND PROD REFS'!I$7:I$26))</f>
        <v>PRODTYPE 3</v>
      </c>
      <c r="J885" s="6" t="str">
        <f ca="1">CONCATENATE(J$6," ",SUMIF('CUST AND PROD REFS'!$H$7:$H$26,'DATA GENERATOR'!$H885,'CUST AND PROD REFS'!J$7:J$26))</f>
        <v>PRODMKT 2</v>
      </c>
      <c r="K885" s="6">
        <f ca="1">SUMIF('CUST AND PROD REFS'!$H$7:$H$26,'DATA GENERATOR'!$H885,'CUST AND PROD REFS'!K$7:K$26)</f>
        <v>17347</v>
      </c>
      <c r="L885" s="6">
        <f ca="1">SUMIF('CUST AND PROD REFS'!$H$7:$H$26,'DATA GENERATOR'!$H885,'CUST AND PROD REFS'!L$7:L$26)</f>
        <v>10928.61</v>
      </c>
      <c r="M885" s="7">
        <f t="shared" ca="1" si="146"/>
        <v>1</v>
      </c>
      <c r="N885" s="23">
        <f t="shared" ca="1" si="147"/>
        <v>16653.12</v>
      </c>
      <c r="O885" s="8">
        <f t="shared" ca="1" si="148"/>
        <v>16653.12</v>
      </c>
      <c r="P885" s="40" t="str">
        <f t="shared" ca="1" si="149"/>
        <v>SHIP REGION 7</v>
      </c>
    </row>
    <row r="886" spans="1:16" x14ac:dyDescent="0.35">
      <c r="A886" s="9">
        <f t="shared" si="152"/>
        <v>880</v>
      </c>
      <c r="B886" s="6">
        <f t="shared" si="152"/>
        <v>880</v>
      </c>
      <c r="C886" s="7" t="str">
        <f t="shared" ca="1" si="143"/>
        <v>CUSTID 67</v>
      </c>
      <c r="D886" s="7" t="str">
        <f ca="1">CONCATENATE(D$6," ",SUMIF('CUST AND PROD REFS'!$C$7:$C$206,'DATA GENERATOR'!$C886,'CUST AND PROD REFS'!D$7:D$206))</f>
        <v>CUSTTYPE 3</v>
      </c>
      <c r="E886" s="7" t="str">
        <f ca="1">CONCATENATE(E$6," ",SUMIF('CUST AND PROD REFS'!$C$7:$C$206,'DATA GENERATOR'!$C886,'CUST AND PROD REFS'!E$7:E$206))</f>
        <v>CUSTIND 5</v>
      </c>
      <c r="F886" s="7" t="str">
        <f ca="1">CONCATENATE(F$6," ",SUMIF('CUST AND PROD REFS'!$C$7:$C$206,'DATA GENERATOR'!$C886,'CUST AND PROD REFS'!F$7:F$206))</f>
        <v>REGION 3</v>
      </c>
      <c r="G886" s="6" t="str">
        <f t="shared" ca="1" si="144"/>
        <v>SALESMAN 4</v>
      </c>
      <c r="H886" s="6" t="str">
        <f t="shared" ca="1" si="145"/>
        <v>PRODID 7</v>
      </c>
      <c r="I886" s="6" t="str">
        <f ca="1">CONCATENATE(I$6," ",SUMIF('CUST AND PROD REFS'!$H$7:$H$26,'DATA GENERATOR'!$H886,'CUST AND PROD REFS'!I$7:I$26))</f>
        <v>PRODTYPE 4</v>
      </c>
      <c r="J886" s="6" t="str">
        <f ca="1">CONCATENATE(J$6," ",SUMIF('CUST AND PROD REFS'!$H$7:$H$26,'DATA GENERATOR'!$H886,'CUST AND PROD REFS'!J$7:J$26))</f>
        <v>PRODMKT 2</v>
      </c>
      <c r="K886" s="6">
        <f ca="1">SUMIF('CUST AND PROD REFS'!$H$7:$H$26,'DATA GENERATOR'!$H886,'CUST AND PROD REFS'!K$7:K$26)</f>
        <v>19973</v>
      </c>
      <c r="L886" s="6">
        <f ca="1">SUMIF('CUST AND PROD REFS'!$H$7:$H$26,'DATA GENERATOR'!$H886,'CUST AND PROD REFS'!L$7:L$26)</f>
        <v>10985.15</v>
      </c>
      <c r="M886" s="7">
        <f t="shared" ca="1" si="146"/>
        <v>1</v>
      </c>
      <c r="N886" s="23">
        <f t="shared" ca="1" si="147"/>
        <v>19573.54</v>
      </c>
      <c r="O886" s="8">
        <f t="shared" ca="1" si="148"/>
        <v>19573.54</v>
      </c>
      <c r="P886" s="40" t="str">
        <f t="shared" ca="1" si="149"/>
        <v>SHIP REGION 2</v>
      </c>
    </row>
    <row r="887" spans="1:16" x14ac:dyDescent="0.35">
      <c r="A887" s="9">
        <f t="shared" si="152"/>
        <v>881</v>
      </c>
      <c r="B887" s="6">
        <f t="shared" si="152"/>
        <v>881</v>
      </c>
      <c r="C887" s="7" t="str">
        <f t="shared" ca="1" si="143"/>
        <v>CUSTID 153</v>
      </c>
      <c r="D887" s="7" t="str">
        <f ca="1">CONCATENATE(D$6," ",SUMIF('CUST AND PROD REFS'!$C$7:$C$206,'DATA GENERATOR'!$C887,'CUST AND PROD REFS'!D$7:D$206))</f>
        <v>CUSTTYPE 1</v>
      </c>
      <c r="E887" s="7" t="str">
        <f ca="1">CONCATENATE(E$6," ",SUMIF('CUST AND PROD REFS'!$C$7:$C$206,'DATA GENERATOR'!$C887,'CUST AND PROD REFS'!E$7:E$206))</f>
        <v>CUSTIND 2</v>
      </c>
      <c r="F887" s="7" t="str">
        <f ca="1">CONCATENATE(F$6," ",SUMIF('CUST AND PROD REFS'!$C$7:$C$206,'DATA GENERATOR'!$C887,'CUST AND PROD REFS'!F$7:F$206))</f>
        <v>REGION 1</v>
      </c>
      <c r="G887" s="6" t="str">
        <f t="shared" ca="1" si="144"/>
        <v>SALESMAN 4</v>
      </c>
      <c r="H887" s="6" t="str">
        <f t="shared" ca="1" si="145"/>
        <v>PRODID 6</v>
      </c>
      <c r="I887" s="6" t="str">
        <f ca="1">CONCATENATE(I$6," ",SUMIF('CUST AND PROD REFS'!$H$7:$H$26,'DATA GENERATOR'!$H887,'CUST AND PROD REFS'!I$7:I$26))</f>
        <v>PRODTYPE 1</v>
      </c>
      <c r="J887" s="6" t="str">
        <f ca="1">CONCATENATE(J$6," ",SUMIF('CUST AND PROD REFS'!$H$7:$H$26,'DATA GENERATOR'!$H887,'CUST AND PROD REFS'!J$7:J$26))</f>
        <v>PRODMKT 3</v>
      </c>
      <c r="K887" s="6">
        <f ca="1">SUMIF('CUST AND PROD REFS'!$H$7:$H$26,'DATA GENERATOR'!$H887,'CUST AND PROD REFS'!K$7:K$26)</f>
        <v>13657</v>
      </c>
      <c r="L887" s="6">
        <f ca="1">SUMIF('CUST AND PROD REFS'!$H$7:$H$26,'DATA GENERATOR'!$H887,'CUST AND PROD REFS'!L$7:L$26)</f>
        <v>9150.19</v>
      </c>
      <c r="M887" s="7">
        <f t="shared" ca="1" si="146"/>
        <v>3</v>
      </c>
      <c r="N887" s="23">
        <f t="shared" ca="1" si="147"/>
        <v>11608.449999999999</v>
      </c>
      <c r="O887" s="8">
        <f t="shared" ca="1" si="148"/>
        <v>34825.35</v>
      </c>
      <c r="P887" s="40" t="str">
        <f t="shared" ca="1" si="149"/>
        <v>SHIP REGION 2</v>
      </c>
    </row>
    <row r="888" spans="1:16" x14ac:dyDescent="0.35">
      <c r="A888" s="9">
        <f t="shared" si="152"/>
        <v>882</v>
      </c>
      <c r="B888" s="6">
        <f t="shared" si="152"/>
        <v>882</v>
      </c>
      <c r="C888" s="7" t="str">
        <f t="shared" ca="1" si="143"/>
        <v>CUSTID 76</v>
      </c>
      <c r="D888" s="7" t="str">
        <f ca="1">CONCATENATE(D$6," ",SUMIF('CUST AND PROD REFS'!$C$7:$C$206,'DATA GENERATOR'!$C888,'CUST AND PROD REFS'!D$7:D$206))</f>
        <v>CUSTTYPE 5</v>
      </c>
      <c r="E888" s="7" t="str">
        <f ca="1">CONCATENATE(E$6," ",SUMIF('CUST AND PROD REFS'!$C$7:$C$206,'DATA GENERATOR'!$C888,'CUST AND PROD REFS'!E$7:E$206))</f>
        <v>CUSTIND 3</v>
      </c>
      <c r="F888" s="7" t="str">
        <f ca="1">CONCATENATE(F$6," ",SUMIF('CUST AND PROD REFS'!$C$7:$C$206,'DATA GENERATOR'!$C888,'CUST AND PROD REFS'!F$7:F$206))</f>
        <v>REGION 8</v>
      </c>
      <c r="G888" s="6" t="str">
        <f t="shared" ca="1" si="144"/>
        <v>SALESMAN 3</v>
      </c>
      <c r="H888" s="6" t="str">
        <f t="shared" ca="1" si="145"/>
        <v>PRODID 6</v>
      </c>
      <c r="I888" s="6" t="str">
        <f ca="1">CONCATENATE(I$6," ",SUMIF('CUST AND PROD REFS'!$H$7:$H$26,'DATA GENERATOR'!$H888,'CUST AND PROD REFS'!I$7:I$26))</f>
        <v>PRODTYPE 1</v>
      </c>
      <c r="J888" s="6" t="str">
        <f ca="1">CONCATENATE(J$6," ",SUMIF('CUST AND PROD REFS'!$H$7:$H$26,'DATA GENERATOR'!$H888,'CUST AND PROD REFS'!J$7:J$26))</f>
        <v>PRODMKT 3</v>
      </c>
      <c r="K888" s="6">
        <f ca="1">SUMIF('CUST AND PROD REFS'!$H$7:$H$26,'DATA GENERATOR'!$H888,'CUST AND PROD REFS'!K$7:K$26)</f>
        <v>13657</v>
      </c>
      <c r="L888" s="6">
        <f ca="1">SUMIF('CUST AND PROD REFS'!$H$7:$H$26,'DATA GENERATOR'!$H888,'CUST AND PROD REFS'!L$7:L$26)</f>
        <v>9150.19</v>
      </c>
      <c r="M888" s="7">
        <f t="shared" ca="1" si="146"/>
        <v>3</v>
      </c>
      <c r="N888" s="23">
        <f t="shared" ca="1" si="147"/>
        <v>13110.72</v>
      </c>
      <c r="O888" s="8">
        <f t="shared" ca="1" si="148"/>
        <v>39332.159999999996</v>
      </c>
      <c r="P888" s="40" t="str">
        <f t="shared" ca="1" si="149"/>
        <v>SHIP REGION 7</v>
      </c>
    </row>
    <row r="889" spans="1:16" x14ac:dyDescent="0.35">
      <c r="A889" s="9">
        <f t="shared" ref="A889:B904" si="153">A888+1</f>
        <v>883</v>
      </c>
      <c r="B889" s="6">
        <f t="shared" si="153"/>
        <v>883</v>
      </c>
      <c r="C889" s="7" t="str">
        <f t="shared" ca="1" si="143"/>
        <v>CUSTID 63</v>
      </c>
      <c r="D889" s="7" t="str">
        <f ca="1">CONCATENATE(D$6," ",SUMIF('CUST AND PROD REFS'!$C$7:$C$206,'DATA GENERATOR'!$C889,'CUST AND PROD REFS'!D$7:D$206))</f>
        <v>CUSTTYPE 4</v>
      </c>
      <c r="E889" s="7" t="str">
        <f ca="1">CONCATENATE(E$6," ",SUMIF('CUST AND PROD REFS'!$C$7:$C$206,'DATA GENERATOR'!$C889,'CUST AND PROD REFS'!E$7:E$206))</f>
        <v>CUSTIND 2</v>
      </c>
      <c r="F889" s="7" t="str">
        <f ca="1">CONCATENATE(F$6," ",SUMIF('CUST AND PROD REFS'!$C$7:$C$206,'DATA GENERATOR'!$C889,'CUST AND PROD REFS'!F$7:F$206))</f>
        <v>REGION 3</v>
      </c>
      <c r="G889" s="6" t="str">
        <f t="shared" ca="1" si="144"/>
        <v>SALESMAN 1</v>
      </c>
      <c r="H889" s="6" t="str">
        <f t="shared" ca="1" si="145"/>
        <v>PRODID 6</v>
      </c>
      <c r="I889" s="6" t="str">
        <f ca="1">CONCATENATE(I$6," ",SUMIF('CUST AND PROD REFS'!$H$7:$H$26,'DATA GENERATOR'!$H889,'CUST AND PROD REFS'!I$7:I$26))</f>
        <v>PRODTYPE 1</v>
      </c>
      <c r="J889" s="6" t="str">
        <f ca="1">CONCATENATE(J$6," ",SUMIF('CUST AND PROD REFS'!$H$7:$H$26,'DATA GENERATOR'!$H889,'CUST AND PROD REFS'!J$7:J$26))</f>
        <v>PRODMKT 3</v>
      </c>
      <c r="K889" s="6">
        <f ca="1">SUMIF('CUST AND PROD REFS'!$H$7:$H$26,'DATA GENERATOR'!$H889,'CUST AND PROD REFS'!K$7:K$26)</f>
        <v>13657</v>
      </c>
      <c r="L889" s="6">
        <f ca="1">SUMIF('CUST AND PROD REFS'!$H$7:$H$26,'DATA GENERATOR'!$H889,'CUST AND PROD REFS'!L$7:L$26)</f>
        <v>9150.19</v>
      </c>
      <c r="M889" s="7">
        <f t="shared" ca="1" si="146"/>
        <v>4</v>
      </c>
      <c r="N889" s="23">
        <f t="shared" ca="1" si="147"/>
        <v>12154.73</v>
      </c>
      <c r="O889" s="8">
        <f t="shared" ca="1" si="148"/>
        <v>48618.92</v>
      </c>
      <c r="P889" s="40" t="str">
        <f t="shared" ca="1" si="149"/>
        <v>SHIP REGION 1</v>
      </c>
    </row>
    <row r="890" spans="1:16" x14ac:dyDescent="0.35">
      <c r="A890" s="9">
        <f t="shared" si="153"/>
        <v>884</v>
      </c>
      <c r="B890" s="6">
        <f t="shared" si="153"/>
        <v>884</v>
      </c>
      <c r="C890" s="7" t="str">
        <f t="shared" ca="1" si="143"/>
        <v>CUSTID 107</v>
      </c>
      <c r="D890" s="7" t="str">
        <f ca="1">CONCATENATE(D$6," ",SUMIF('CUST AND PROD REFS'!$C$7:$C$206,'DATA GENERATOR'!$C890,'CUST AND PROD REFS'!D$7:D$206))</f>
        <v>CUSTTYPE 3</v>
      </c>
      <c r="E890" s="7" t="str">
        <f ca="1">CONCATENATE(E$6," ",SUMIF('CUST AND PROD REFS'!$C$7:$C$206,'DATA GENERATOR'!$C890,'CUST AND PROD REFS'!E$7:E$206))</f>
        <v>CUSTIND 5</v>
      </c>
      <c r="F890" s="7" t="str">
        <f ca="1">CONCATENATE(F$6," ",SUMIF('CUST AND PROD REFS'!$C$7:$C$206,'DATA GENERATOR'!$C890,'CUST AND PROD REFS'!F$7:F$206))</f>
        <v>REGION 3</v>
      </c>
      <c r="G890" s="6" t="str">
        <f t="shared" ca="1" si="144"/>
        <v>SALESMAN 4</v>
      </c>
      <c r="H890" s="6" t="str">
        <f t="shared" ca="1" si="145"/>
        <v>PRODID 3</v>
      </c>
      <c r="I890" s="6" t="str">
        <f ca="1">CONCATENATE(I$6," ",SUMIF('CUST AND PROD REFS'!$H$7:$H$26,'DATA GENERATOR'!$H890,'CUST AND PROD REFS'!I$7:I$26))</f>
        <v>PRODTYPE 3</v>
      </c>
      <c r="J890" s="6" t="str">
        <f ca="1">CONCATENATE(J$6," ",SUMIF('CUST AND PROD REFS'!$H$7:$H$26,'DATA GENERATOR'!$H890,'CUST AND PROD REFS'!J$7:J$26))</f>
        <v>PRODMKT 6</v>
      </c>
      <c r="K890" s="6">
        <f ca="1">SUMIF('CUST AND PROD REFS'!$H$7:$H$26,'DATA GENERATOR'!$H890,'CUST AND PROD REFS'!K$7:K$26)</f>
        <v>18632</v>
      </c>
      <c r="L890" s="6">
        <f ca="1">SUMIF('CUST AND PROD REFS'!$H$7:$H$26,'DATA GENERATOR'!$H890,'CUST AND PROD REFS'!L$7:L$26)</f>
        <v>12110.8</v>
      </c>
      <c r="M890" s="7">
        <f t="shared" ca="1" si="146"/>
        <v>6</v>
      </c>
      <c r="N890" s="23">
        <f t="shared" ca="1" si="147"/>
        <v>16582.48</v>
      </c>
      <c r="O890" s="8">
        <f t="shared" ca="1" si="148"/>
        <v>99494.88</v>
      </c>
      <c r="P890" s="40" t="str">
        <f t="shared" ca="1" si="149"/>
        <v>SHIP REGION 1</v>
      </c>
    </row>
    <row r="891" spans="1:16" x14ac:dyDescent="0.35">
      <c r="A891" s="9">
        <f t="shared" si="153"/>
        <v>885</v>
      </c>
      <c r="B891" s="6">
        <f t="shared" si="153"/>
        <v>885</v>
      </c>
      <c r="C891" s="7" t="str">
        <f t="shared" ca="1" si="143"/>
        <v>CUSTID 108</v>
      </c>
      <c r="D891" s="7" t="str">
        <f ca="1">CONCATENATE(D$6," ",SUMIF('CUST AND PROD REFS'!$C$7:$C$206,'DATA GENERATOR'!$C891,'CUST AND PROD REFS'!D$7:D$206))</f>
        <v>CUSTTYPE 5</v>
      </c>
      <c r="E891" s="7" t="str">
        <f ca="1">CONCATENATE(E$6," ",SUMIF('CUST AND PROD REFS'!$C$7:$C$206,'DATA GENERATOR'!$C891,'CUST AND PROD REFS'!E$7:E$206))</f>
        <v>CUSTIND 1</v>
      </c>
      <c r="F891" s="7" t="str">
        <f ca="1">CONCATENATE(F$6," ",SUMIF('CUST AND PROD REFS'!$C$7:$C$206,'DATA GENERATOR'!$C891,'CUST AND PROD REFS'!F$7:F$206))</f>
        <v>REGION 8</v>
      </c>
      <c r="G891" s="6" t="str">
        <f t="shared" ca="1" si="144"/>
        <v>SALESMAN 4</v>
      </c>
      <c r="H891" s="6" t="str">
        <f t="shared" ca="1" si="145"/>
        <v>PRODID 17</v>
      </c>
      <c r="I891" s="6" t="str">
        <f ca="1">CONCATENATE(I$6," ",SUMIF('CUST AND PROD REFS'!$H$7:$H$26,'DATA GENERATOR'!$H891,'CUST AND PROD REFS'!I$7:I$26))</f>
        <v>PRODTYPE 3</v>
      </c>
      <c r="J891" s="6" t="str">
        <f ca="1">CONCATENATE(J$6," ",SUMIF('CUST AND PROD REFS'!$H$7:$H$26,'DATA GENERATOR'!$H891,'CUST AND PROD REFS'!J$7:J$26))</f>
        <v>PRODMKT 7</v>
      </c>
      <c r="K891" s="6">
        <f ca="1">SUMIF('CUST AND PROD REFS'!$H$7:$H$26,'DATA GENERATOR'!$H891,'CUST AND PROD REFS'!K$7:K$26)</f>
        <v>8017</v>
      </c>
      <c r="L891" s="6">
        <f ca="1">SUMIF('CUST AND PROD REFS'!$H$7:$H$26,'DATA GENERATOR'!$H891,'CUST AND PROD REFS'!L$7:L$26)</f>
        <v>4569.6899999999996</v>
      </c>
      <c r="M891" s="7">
        <f t="shared" ca="1" si="146"/>
        <v>3</v>
      </c>
      <c r="N891" s="23">
        <f t="shared" ca="1" si="147"/>
        <v>6974.79</v>
      </c>
      <c r="O891" s="8">
        <f t="shared" ca="1" si="148"/>
        <v>20924.37</v>
      </c>
      <c r="P891" s="40" t="str">
        <f t="shared" ca="1" si="149"/>
        <v>SHIP REGION 6</v>
      </c>
    </row>
    <row r="892" spans="1:16" x14ac:dyDescent="0.35">
      <c r="A892" s="9">
        <f t="shared" si="153"/>
        <v>886</v>
      </c>
      <c r="B892" s="6">
        <f t="shared" si="153"/>
        <v>886</v>
      </c>
      <c r="C892" s="7" t="str">
        <f t="shared" ca="1" si="143"/>
        <v>CUSTID 187</v>
      </c>
      <c r="D892" s="7" t="str">
        <f ca="1">CONCATENATE(D$6," ",SUMIF('CUST AND PROD REFS'!$C$7:$C$206,'DATA GENERATOR'!$C892,'CUST AND PROD REFS'!D$7:D$206))</f>
        <v>CUSTTYPE 4</v>
      </c>
      <c r="E892" s="7" t="str">
        <f ca="1">CONCATENATE(E$6," ",SUMIF('CUST AND PROD REFS'!$C$7:$C$206,'DATA GENERATOR'!$C892,'CUST AND PROD REFS'!E$7:E$206))</f>
        <v>CUSTIND 1</v>
      </c>
      <c r="F892" s="7" t="str">
        <f ca="1">CONCATENATE(F$6," ",SUMIF('CUST AND PROD REFS'!$C$7:$C$206,'DATA GENERATOR'!$C892,'CUST AND PROD REFS'!F$7:F$206))</f>
        <v>REGION 2</v>
      </c>
      <c r="G892" s="6" t="str">
        <f t="shared" ca="1" si="144"/>
        <v>SALESMAN 1</v>
      </c>
      <c r="H892" s="6" t="str">
        <f t="shared" ca="1" si="145"/>
        <v>PRODID 13</v>
      </c>
      <c r="I892" s="6" t="str">
        <f ca="1">CONCATENATE(I$6," ",SUMIF('CUST AND PROD REFS'!$H$7:$H$26,'DATA GENERATOR'!$H892,'CUST AND PROD REFS'!I$7:I$26))</f>
        <v>PRODTYPE 4</v>
      </c>
      <c r="J892" s="6" t="str">
        <f ca="1">CONCATENATE(J$6," ",SUMIF('CUST AND PROD REFS'!$H$7:$H$26,'DATA GENERATOR'!$H892,'CUST AND PROD REFS'!J$7:J$26))</f>
        <v>PRODMKT 4</v>
      </c>
      <c r="K892" s="6">
        <f ca="1">SUMIF('CUST AND PROD REFS'!$H$7:$H$26,'DATA GENERATOR'!$H892,'CUST AND PROD REFS'!K$7:K$26)</f>
        <v>12711</v>
      </c>
      <c r="L892" s="6">
        <f ca="1">SUMIF('CUST AND PROD REFS'!$H$7:$H$26,'DATA GENERATOR'!$H892,'CUST AND PROD REFS'!L$7:L$26)</f>
        <v>7245.27</v>
      </c>
      <c r="M892" s="7">
        <f t="shared" ca="1" si="146"/>
        <v>8</v>
      </c>
      <c r="N892" s="23">
        <f t="shared" ca="1" si="147"/>
        <v>11312.79</v>
      </c>
      <c r="O892" s="8">
        <f t="shared" ca="1" si="148"/>
        <v>90502.32</v>
      </c>
      <c r="P892" s="40" t="str">
        <f t="shared" ca="1" si="149"/>
        <v>SHIP REGION 4</v>
      </c>
    </row>
    <row r="893" spans="1:16" x14ac:dyDescent="0.35">
      <c r="A893" s="9">
        <f t="shared" si="153"/>
        <v>887</v>
      </c>
      <c r="B893" s="6">
        <f t="shared" si="153"/>
        <v>887</v>
      </c>
      <c r="C893" s="7" t="str">
        <f t="shared" ca="1" si="143"/>
        <v>CUSTID 125</v>
      </c>
      <c r="D893" s="7" t="str">
        <f ca="1">CONCATENATE(D$6," ",SUMIF('CUST AND PROD REFS'!$C$7:$C$206,'DATA GENERATOR'!$C893,'CUST AND PROD REFS'!D$7:D$206))</f>
        <v>CUSTTYPE 2</v>
      </c>
      <c r="E893" s="7" t="str">
        <f ca="1">CONCATENATE(E$6," ",SUMIF('CUST AND PROD REFS'!$C$7:$C$206,'DATA GENERATOR'!$C893,'CUST AND PROD REFS'!E$7:E$206))</f>
        <v>CUSTIND 5</v>
      </c>
      <c r="F893" s="7" t="str">
        <f ca="1">CONCATENATE(F$6," ",SUMIF('CUST AND PROD REFS'!$C$7:$C$206,'DATA GENERATOR'!$C893,'CUST AND PROD REFS'!F$7:F$206))</f>
        <v>REGION 1</v>
      </c>
      <c r="G893" s="6" t="str">
        <f t="shared" ca="1" si="144"/>
        <v>SALESMAN 2</v>
      </c>
      <c r="H893" s="6" t="str">
        <f t="shared" ca="1" si="145"/>
        <v>PRODID 12</v>
      </c>
      <c r="I893" s="6" t="str">
        <f ca="1">CONCATENATE(I$6," ",SUMIF('CUST AND PROD REFS'!$H$7:$H$26,'DATA GENERATOR'!$H893,'CUST AND PROD REFS'!I$7:I$26))</f>
        <v>PRODTYPE 3</v>
      </c>
      <c r="J893" s="6" t="str">
        <f ca="1">CONCATENATE(J$6," ",SUMIF('CUST AND PROD REFS'!$H$7:$H$26,'DATA GENERATOR'!$H893,'CUST AND PROD REFS'!J$7:J$26))</f>
        <v>PRODMKT 2</v>
      </c>
      <c r="K893" s="6">
        <f ca="1">SUMIF('CUST AND PROD REFS'!$H$7:$H$26,'DATA GENERATOR'!$H893,'CUST AND PROD REFS'!K$7:K$26)</f>
        <v>17347</v>
      </c>
      <c r="L893" s="6">
        <f ca="1">SUMIF('CUST AND PROD REFS'!$H$7:$H$26,'DATA GENERATOR'!$H893,'CUST AND PROD REFS'!L$7:L$26)</f>
        <v>10928.61</v>
      </c>
      <c r="M893" s="7">
        <f t="shared" ca="1" si="146"/>
        <v>3</v>
      </c>
      <c r="N893" s="23">
        <f t="shared" ca="1" si="147"/>
        <v>16306.179999999998</v>
      </c>
      <c r="O893" s="8">
        <f t="shared" ca="1" si="148"/>
        <v>48918.539999999994</v>
      </c>
      <c r="P893" s="40" t="str">
        <f t="shared" ca="1" si="149"/>
        <v>SHIP REGION 1</v>
      </c>
    </row>
    <row r="894" spans="1:16" x14ac:dyDescent="0.35">
      <c r="A894" s="9">
        <f t="shared" si="153"/>
        <v>888</v>
      </c>
      <c r="B894" s="6">
        <f t="shared" si="153"/>
        <v>888</v>
      </c>
      <c r="C894" s="7" t="str">
        <f t="shared" ca="1" si="143"/>
        <v>CUSTID 14</v>
      </c>
      <c r="D894" s="7" t="str">
        <f ca="1">CONCATENATE(D$6," ",SUMIF('CUST AND PROD REFS'!$C$7:$C$206,'DATA GENERATOR'!$C894,'CUST AND PROD REFS'!D$7:D$206))</f>
        <v>CUSTTYPE 3</v>
      </c>
      <c r="E894" s="7" t="str">
        <f ca="1">CONCATENATE(E$6," ",SUMIF('CUST AND PROD REFS'!$C$7:$C$206,'DATA GENERATOR'!$C894,'CUST AND PROD REFS'!E$7:E$206))</f>
        <v>CUSTIND 5</v>
      </c>
      <c r="F894" s="7" t="str">
        <f ca="1">CONCATENATE(F$6," ",SUMIF('CUST AND PROD REFS'!$C$7:$C$206,'DATA GENERATOR'!$C894,'CUST AND PROD REFS'!F$7:F$206))</f>
        <v>REGION 5</v>
      </c>
      <c r="G894" s="6" t="str">
        <f t="shared" ca="1" si="144"/>
        <v>SALESMAN 4</v>
      </c>
      <c r="H894" s="6" t="str">
        <f t="shared" ca="1" si="145"/>
        <v>PRODID 12</v>
      </c>
      <c r="I894" s="6" t="str">
        <f ca="1">CONCATENATE(I$6," ",SUMIF('CUST AND PROD REFS'!$H$7:$H$26,'DATA GENERATOR'!$H894,'CUST AND PROD REFS'!I$7:I$26))</f>
        <v>PRODTYPE 3</v>
      </c>
      <c r="J894" s="6" t="str">
        <f ca="1">CONCATENATE(J$6," ",SUMIF('CUST AND PROD REFS'!$H$7:$H$26,'DATA GENERATOR'!$H894,'CUST AND PROD REFS'!J$7:J$26))</f>
        <v>PRODMKT 2</v>
      </c>
      <c r="K894" s="6">
        <f ca="1">SUMIF('CUST AND PROD REFS'!$H$7:$H$26,'DATA GENERATOR'!$H894,'CUST AND PROD REFS'!K$7:K$26)</f>
        <v>17347</v>
      </c>
      <c r="L894" s="6">
        <f ca="1">SUMIF('CUST AND PROD REFS'!$H$7:$H$26,'DATA GENERATOR'!$H894,'CUST AND PROD REFS'!L$7:L$26)</f>
        <v>10928.61</v>
      </c>
      <c r="M894" s="7">
        <f t="shared" ca="1" si="146"/>
        <v>4</v>
      </c>
      <c r="N894" s="23">
        <f t="shared" ca="1" si="147"/>
        <v>17173.53</v>
      </c>
      <c r="O894" s="8">
        <f t="shared" ca="1" si="148"/>
        <v>68694.12</v>
      </c>
      <c r="P894" s="40" t="str">
        <f t="shared" ca="1" si="149"/>
        <v>SHIP REGION 5</v>
      </c>
    </row>
    <row r="895" spans="1:16" x14ac:dyDescent="0.35">
      <c r="A895" s="9">
        <f t="shared" si="153"/>
        <v>889</v>
      </c>
      <c r="B895" s="6">
        <f t="shared" si="153"/>
        <v>889</v>
      </c>
      <c r="C895" s="7" t="str">
        <f t="shared" ca="1" si="143"/>
        <v>CUSTID 17</v>
      </c>
      <c r="D895" s="7" t="str">
        <f ca="1">CONCATENATE(D$6," ",SUMIF('CUST AND PROD REFS'!$C$7:$C$206,'DATA GENERATOR'!$C895,'CUST AND PROD REFS'!D$7:D$206))</f>
        <v>CUSTTYPE 5</v>
      </c>
      <c r="E895" s="7" t="str">
        <f ca="1">CONCATENATE(E$6," ",SUMIF('CUST AND PROD REFS'!$C$7:$C$206,'DATA GENERATOR'!$C895,'CUST AND PROD REFS'!E$7:E$206))</f>
        <v>CUSTIND 3</v>
      </c>
      <c r="F895" s="7" t="str">
        <f ca="1">CONCATENATE(F$6," ",SUMIF('CUST AND PROD REFS'!$C$7:$C$206,'DATA GENERATOR'!$C895,'CUST AND PROD REFS'!F$7:F$206))</f>
        <v>REGION 4</v>
      </c>
      <c r="G895" s="6" t="str">
        <f t="shared" ca="1" si="144"/>
        <v>SALESMAN 1</v>
      </c>
      <c r="H895" s="6" t="str">
        <f t="shared" ca="1" si="145"/>
        <v>PRODID 18</v>
      </c>
      <c r="I895" s="6" t="str">
        <f ca="1">CONCATENATE(I$6," ",SUMIF('CUST AND PROD REFS'!$H$7:$H$26,'DATA GENERATOR'!$H895,'CUST AND PROD REFS'!I$7:I$26))</f>
        <v>PRODTYPE 1</v>
      </c>
      <c r="J895" s="6" t="str">
        <f ca="1">CONCATENATE(J$6," ",SUMIF('CUST AND PROD REFS'!$H$7:$H$26,'DATA GENERATOR'!$H895,'CUST AND PROD REFS'!J$7:J$26))</f>
        <v>PRODMKT 2</v>
      </c>
      <c r="K895" s="6">
        <f ca="1">SUMIF('CUST AND PROD REFS'!$H$7:$H$26,'DATA GENERATOR'!$H895,'CUST AND PROD REFS'!K$7:K$26)</f>
        <v>5325</v>
      </c>
      <c r="L895" s="6">
        <f ca="1">SUMIF('CUST AND PROD REFS'!$H$7:$H$26,'DATA GENERATOR'!$H895,'CUST AND PROD REFS'!L$7:L$26)</f>
        <v>3408</v>
      </c>
      <c r="M895" s="7">
        <f t="shared" ca="1" si="146"/>
        <v>9</v>
      </c>
      <c r="N895" s="23">
        <f t="shared" ca="1" si="147"/>
        <v>5112</v>
      </c>
      <c r="O895" s="8">
        <f t="shared" ca="1" si="148"/>
        <v>46008</v>
      </c>
      <c r="P895" s="40" t="str">
        <f t="shared" ca="1" si="149"/>
        <v>SHIP REGION 5</v>
      </c>
    </row>
    <row r="896" spans="1:16" x14ac:dyDescent="0.35">
      <c r="A896" s="9">
        <f t="shared" si="153"/>
        <v>890</v>
      </c>
      <c r="B896" s="6">
        <f t="shared" si="153"/>
        <v>890</v>
      </c>
      <c r="C896" s="7" t="str">
        <f t="shared" ca="1" si="143"/>
        <v>CUSTID 67</v>
      </c>
      <c r="D896" s="7" t="str">
        <f ca="1">CONCATENATE(D$6," ",SUMIF('CUST AND PROD REFS'!$C$7:$C$206,'DATA GENERATOR'!$C896,'CUST AND PROD REFS'!D$7:D$206))</f>
        <v>CUSTTYPE 3</v>
      </c>
      <c r="E896" s="7" t="str">
        <f ca="1">CONCATENATE(E$6," ",SUMIF('CUST AND PROD REFS'!$C$7:$C$206,'DATA GENERATOR'!$C896,'CUST AND PROD REFS'!E$7:E$206))</f>
        <v>CUSTIND 5</v>
      </c>
      <c r="F896" s="7" t="str">
        <f ca="1">CONCATENATE(F$6," ",SUMIF('CUST AND PROD REFS'!$C$7:$C$206,'DATA GENERATOR'!$C896,'CUST AND PROD REFS'!F$7:F$206))</f>
        <v>REGION 3</v>
      </c>
      <c r="G896" s="6" t="str">
        <f t="shared" ca="1" si="144"/>
        <v>SALESMAN 1</v>
      </c>
      <c r="H896" s="6" t="str">
        <f t="shared" ca="1" si="145"/>
        <v>PRODID 12</v>
      </c>
      <c r="I896" s="6" t="str">
        <f ca="1">CONCATENATE(I$6," ",SUMIF('CUST AND PROD REFS'!$H$7:$H$26,'DATA GENERATOR'!$H896,'CUST AND PROD REFS'!I$7:I$26))</f>
        <v>PRODTYPE 3</v>
      </c>
      <c r="J896" s="6" t="str">
        <f ca="1">CONCATENATE(J$6," ",SUMIF('CUST AND PROD REFS'!$H$7:$H$26,'DATA GENERATOR'!$H896,'CUST AND PROD REFS'!J$7:J$26))</f>
        <v>PRODMKT 2</v>
      </c>
      <c r="K896" s="6">
        <f ca="1">SUMIF('CUST AND PROD REFS'!$H$7:$H$26,'DATA GENERATOR'!$H896,'CUST AND PROD REFS'!K$7:K$26)</f>
        <v>17347</v>
      </c>
      <c r="L896" s="6">
        <f ca="1">SUMIF('CUST AND PROD REFS'!$H$7:$H$26,'DATA GENERATOR'!$H896,'CUST AND PROD REFS'!L$7:L$26)</f>
        <v>10928.61</v>
      </c>
      <c r="M896" s="7">
        <f t="shared" ca="1" si="146"/>
        <v>9</v>
      </c>
      <c r="N896" s="23">
        <f t="shared" ca="1" si="147"/>
        <v>15438.83</v>
      </c>
      <c r="O896" s="8">
        <f t="shared" ca="1" si="148"/>
        <v>138949.47</v>
      </c>
      <c r="P896" s="40" t="str">
        <f t="shared" ca="1" si="149"/>
        <v>SHIP REGION 4</v>
      </c>
    </row>
    <row r="897" spans="1:16" x14ac:dyDescent="0.35">
      <c r="A897" s="9">
        <f t="shared" si="153"/>
        <v>891</v>
      </c>
      <c r="B897" s="6">
        <f t="shared" si="153"/>
        <v>891</v>
      </c>
      <c r="C897" s="7" t="str">
        <f t="shared" ca="1" si="143"/>
        <v>CUSTID 194</v>
      </c>
      <c r="D897" s="7" t="str">
        <f ca="1">CONCATENATE(D$6," ",SUMIF('CUST AND PROD REFS'!$C$7:$C$206,'DATA GENERATOR'!$C897,'CUST AND PROD REFS'!D$7:D$206))</f>
        <v>CUSTTYPE 5</v>
      </c>
      <c r="E897" s="7" t="str">
        <f ca="1">CONCATENATE(E$6," ",SUMIF('CUST AND PROD REFS'!$C$7:$C$206,'DATA GENERATOR'!$C897,'CUST AND PROD REFS'!E$7:E$206))</f>
        <v>CUSTIND 4</v>
      </c>
      <c r="F897" s="7" t="str">
        <f ca="1">CONCATENATE(F$6," ",SUMIF('CUST AND PROD REFS'!$C$7:$C$206,'DATA GENERATOR'!$C897,'CUST AND PROD REFS'!F$7:F$206))</f>
        <v>REGION 1</v>
      </c>
      <c r="G897" s="6" t="str">
        <f t="shared" ca="1" si="144"/>
        <v>SALESMAN 3</v>
      </c>
      <c r="H897" s="6" t="str">
        <f t="shared" ca="1" si="145"/>
        <v>PRODID 15</v>
      </c>
      <c r="I897" s="6" t="str">
        <f ca="1">CONCATENATE(I$6," ",SUMIF('CUST AND PROD REFS'!$H$7:$H$26,'DATA GENERATOR'!$H897,'CUST AND PROD REFS'!I$7:I$26))</f>
        <v>PRODTYPE 3</v>
      </c>
      <c r="J897" s="6" t="str">
        <f ca="1">CONCATENATE(J$6," ",SUMIF('CUST AND PROD REFS'!$H$7:$H$26,'DATA GENERATOR'!$H897,'CUST AND PROD REFS'!J$7:J$26))</f>
        <v>PRODMKT 3</v>
      </c>
      <c r="K897" s="6">
        <f ca="1">SUMIF('CUST AND PROD REFS'!$H$7:$H$26,'DATA GENERATOR'!$H897,'CUST AND PROD REFS'!K$7:K$26)</f>
        <v>1965</v>
      </c>
      <c r="L897" s="6">
        <f ca="1">SUMIF('CUST AND PROD REFS'!$H$7:$H$26,'DATA GENERATOR'!$H897,'CUST AND PROD REFS'!L$7:L$26)</f>
        <v>1257.5999999999999</v>
      </c>
      <c r="M897" s="7">
        <f t="shared" ca="1" si="146"/>
        <v>1</v>
      </c>
      <c r="N897" s="23">
        <f t="shared" ca="1" si="147"/>
        <v>1748.8500000000001</v>
      </c>
      <c r="O897" s="8">
        <f t="shared" ca="1" si="148"/>
        <v>1748.8500000000001</v>
      </c>
      <c r="P897" s="40" t="str">
        <f t="shared" ca="1" si="149"/>
        <v>SHIP REGION 3</v>
      </c>
    </row>
    <row r="898" spans="1:16" x14ac:dyDescent="0.35">
      <c r="A898" s="9">
        <f t="shared" si="153"/>
        <v>892</v>
      </c>
      <c r="B898" s="6">
        <f t="shared" si="153"/>
        <v>892</v>
      </c>
      <c r="C898" s="7" t="str">
        <f t="shared" ca="1" si="143"/>
        <v>CUSTID 69</v>
      </c>
      <c r="D898" s="7" t="str">
        <f ca="1">CONCATENATE(D$6," ",SUMIF('CUST AND PROD REFS'!$C$7:$C$206,'DATA GENERATOR'!$C898,'CUST AND PROD REFS'!D$7:D$206))</f>
        <v>CUSTTYPE 4</v>
      </c>
      <c r="E898" s="7" t="str">
        <f ca="1">CONCATENATE(E$6," ",SUMIF('CUST AND PROD REFS'!$C$7:$C$206,'DATA GENERATOR'!$C898,'CUST AND PROD REFS'!E$7:E$206))</f>
        <v>CUSTIND 2</v>
      </c>
      <c r="F898" s="7" t="str">
        <f ca="1">CONCATENATE(F$6," ",SUMIF('CUST AND PROD REFS'!$C$7:$C$206,'DATA GENERATOR'!$C898,'CUST AND PROD REFS'!F$7:F$206))</f>
        <v>REGION 4</v>
      </c>
      <c r="G898" s="6" t="str">
        <f t="shared" ca="1" si="144"/>
        <v>SALESMAN 2</v>
      </c>
      <c r="H898" s="6" t="str">
        <f t="shared" ca="1" si="145"/>
        <v>PRODID 18</v>
      </c>
      <c r="I898" s="6" t="str">
        <f ca="1">CONCATENATE(I$6," ",SUMIF('CUST AND PROD REFS'!$H$7:$H$26,'DATA GENERATOR'!$H898,'CUST AND PROD REFS'!I$7:I$26))</f>
        <v>PRODTYPE 1</v>
      </c>
      <c r="J898" s="6" t="str">
        <f ca="1">CONCATENATE(J$6," ",SUMIF('CUST AND PROD REFS'!$H$7:$H$26,'DATA GENERATOR'!$H898,'CUST AND PROD REFS'!J$7:J$26))</f>
        <v>PRODMKT 2</v>
      </c>
      <c r="K898" s="6">
        <f ca="1">SUMIF('CUST AND PROD REFS'!$H$7:$H$26,'DATA GENERATOR'!$H898,'CUST AND PROD REFS'!K$7:K$26)</f>
        <v>5325</v>
      </c>
      <c r="L898" s="6">
        <f ca="1">SUMIF('CUST AND PROD REFS'!$H$7:$H$26,'DATA GENERATOR'!$H898,'CUST AND PROD REFS'!L$7:L$26)</f>
        <v>3408</v>
      </c>
      <c r="M898" s="7">
        <f t="shared" ca="1" si="146"/>
        <v>2</v>
      </c>
      <c r="N898" s="23">
        <f t="shared" ca="1" si="147"/>
        <v>5112</v>
      </c>
      <c r="O898" s="8">
        <f t="shared" ca="1" si="148"/>
        <v>10224</v>
      </c>
      <c r="P898" s="40" t="str">
        <f t="shared" ca="1" si="149"/>
        <v>SHIP REGION 6</v>
      </c>
    </row>
    <row r="899" spans="1:16" x14ac:dyDescent="0.35">
      <c r="A899" s="9">
        <f t="shared" si="153"/>
        <v>893</v>
      </c>
      <c r="B899" s="6">
        <f t="shared" si="153"/>
        <v>893</v>
      </c>
      <c r="C899" s="7" t="str">
        <f t="shared" ca="1" si="143"/>
        <v>CUSTID 103</v>
      </c>
      <c r="D899" s="7" t="str">
        <f ca="1">CONCATENATE(D$6," ",SUMIF('CUST AND PROD REFS'!$C$7:$C$206,'DATA GENERATOR'!$C899,'CUST AND PROD REFS'!D$7:D$206))</f>
        <v>CUSTTYPE 5</v>
      </c>
      <c r="E899" s="7" t="str">
        <f ca="1">CONCATENATE(E$6," ",SUMIF('CUST AND PROD REFS'!$C$7:$C$206,'DATA GENERATOR'!$C899,'CUST AND PROD REFS'!E$7:E$206))</f>
        <v>CUSTIND 3</v>
      </c>
      <c r="F899" s="7" t="str">
        <f ca="1">CONCATENATE(F$6," ",SUMIF('CUST AND PROD REFS'!$C$7:$C$206,'DATA GENERATOR'!$C899,'CUST AND PROD REFS'!F$7:F$206))</f>
        <v>REGION 4</v>
      </c>
      <c r="G899" s="6" t="str">
        <f t="shared" ca="1" si="144"/>
        <v>SALESMAN 3</v>
      </c>
      <c r="H899" s="6" t="str">
        <f t="shared" ca="1" si="145"/>
        <v>PRODID 14</v>
      </c>
      <c r="I899" s="6" t="str">
        <f ca="1">CONCATENATE(I$6," ",SUMIF('CUST AND PROD REFS'!$H$7:$H$26,'DATA GENERATOR'!$H899,'CUST AND PROD REFS'!I$7:I$26))</f>
        <v>PRODTYPE 2</v>
      </c>
      <c r="J899" s="6" t="str">
        <f ca="1">CONCATENATE(J$6," ",SUMIF('CUST AND PROD REFS'!$H$7:$H$26,'DATA GENERATOR'!$H899,'CUST AND PROD REFS'!J$7:J$26))</f>
        <v>PRODMKT 7</v>
      </c>
      <c r="K899" s="6">
        <f ca="1">SUMIF('CUST AND PROD REFS'!$H$7:$H$26,'DATA GENERATOR'!$H899,'CUST AND PROD REFS'!K$7:K$26)</f>
        <v>20943</v>
      </c>
      <c r="L899" s="6">
        <f ca="1">SUMIF('CUST AND PROD REFS'!$H$7:$H$26,'DATA GENERATOR'!$H899,'CUST AND PROD REFS'!L$7:L$26)</f>
        <v>12984.66</v>
      </c>
      <c r="M899" s="7">
        <f t="shared" ca="1" si="146"/>
        <v>7</v>
      </c>
      <c r="N899" s="23">
        <f t="shared" ca="1" si="147"/>
        <v>20314.71</v>
      </c>
      <c r="O899" s="8">
        <f t="shared" ca="1" si="148"/>
        <v>142202.97</v>
      </c>
      <c r="P899" s="40" t="str">
        <f t="shared" ca="1" si="149"/>
        <v>SHIP REGION 1</v>
      </c>
    </row>
    <row r="900" spans="1:16" x14ac:dyDescent="0.35">
      <c r="A900" s="9">
        <f t="shared" si="153"/>
        <v>894</v>
      </c>
      <c r="B900" s="6">
        <f t="shared" si="153"/>
        <v>894</v>
      </c>
      <c r="C900" s="7" t="str">
        <f t="shared" ca="1" si="143"/>
        <v>CUSTID 142</v>
      </c>
      <c r="D900" s="7" t="str">
        <f ca="1">CONCATENATE(D$6," ",SUMIF('CUST AND PROD REFS'!$C$7:$C$206,'DATA GENERATOR'!$C900,'CUST AND PROD REFS'!D$7:D$206))</f>
        <v>CUSTTYPE 3</v>
      </c>
      <c r="E900" s="7" t="str">
        <f ca="1">CONCATENATE(E$6," ",SUMIF('CUST AND PROD REFS'!$C$7:$C$206,'DATA GENERATOR'!$C900,'CUST AND PROD REFS'!E$7:E$206))</f>
        <v>CUSTIND 5</v>
      </c>
      <c r="F900" s="7" t="str">
        <f ca="1">CONCATENATE(F$6," ",SUMIF('CUST AND PROD REFS'!$C$7:$C$206,'DATA GENERATOR'!$C900,'CUST AND PROD REFS'!F$7:F$206))</f>
        <v>REGION 7</v>
      </c>
      <c r="G900" s="6" t="str">
        <f t="shared" ca="1" si="144"/>
        <v>SALESMAN 4</v>
      </c>
      <c r="H900" s="6" t="str">
        <f t="shared" ca="1" si="145"/>
        <v>PRODID 9</v>
      </c>
      <c r="I900" s="6" t="str">
        <f ca="1">CONCATENATE(I$6," ",SUMIF('CUST AND PROD REFS'!$H$7:$H$26,'DATA GENERATOR'!$H900,'CUST AND PROD REFS'!I$7:I$26))</f>
        <v>PRODTYPE 2</v>
      </c>
      <c r="J900" s="6" t="str">
        <f ca="1">CONCATENATE(J$6," ",SUMIF('CUST AND PROD REFS'!$H$7:$H$26,'DATA GENERATOR'!$H900,'CUST AND PROD REFS'!J$7:J$26))</f>
        <v>PRODMKT 2</v>
      </c>
      <c r="K900" s="6">
        <f ca="1">SUMIF('CUST AND PROD REFS'!$H$7:$H$26,'DATA GENERATOR'!$H900,'CUST AND PROD REFS'!K$7:K$26)</f>
        <v>15689</v>
      </c>
      <c r="L900" s="6">
        <f ca="1">SUMIF('CUST AND PROD REFS'!$H$7:$H$26,'DATA GENERATOR'!$H900,'CUST AND PROD REFS'!L$7:L$26)</f>
        <v>10668.52</v>
      </c>
      <c r="M900" s="7">
        <f t="shared" ca="1" si="146"/>
        <v>5</v>
      </c>
      <c r="N900" s="23">
        <f t="shared" ca="1" si="147"/>
        <v>13649.43</v>
      </c>
      <c r="O900" s="8">
        <f t="shared" ca="1" si="148"/>
        <v>68247.149999999994</v>
      </c>
      <c r="P900" s="40" t="str">
        <f t="shared" ca="1" si="149"/>
        <v>SHIP REGION 8</v>
      </c>
    </row>
    <row r="901" spans="1:16" x14ac:dyDescent="0.35">
      <c r="A901" s="9">
        <f t="shared" si="153"/>
        <v>895</v>
      </c>
      <c r="B901" s="6">
        <f t="shared" si="153"/>
        <v>895</v>
      </c>
      <c r="C901" s="7" t="str">
        <f t="shared" ca="1" si="143"/>
        <v>CUSTID 188</v>
      </c>
      <c r="D901" s="7" t="str">
        <f ca="1">CONCATENATE(D$6," ",SUMIF('CUST AND PROD REFS'!$C$7:$C$206,'DATA GENERATOR'!$C901,'CUST AND PROD REFS'!D$7:D$206))</f>
        <v>CUSTTYPE 1</v>
      </c>
      <c r="E901" s="7" t="str">
        <f ca="1">CONCATENATE(E$6," ",SUMIF('CUST AND PROD REFS'!$C$7:$C$206,'DATA GENERATOR'!$C901,'CUST AND PROD REFS'!E$7:E$206))</f>
        <v>CUSTIND 5</v>
      </c>
      <c r="F901" s="7" t="str">
        <f ca="1">CONCATENATE(F$6," ",SUMIF('CUST AND PROD REFS'!$C$7:$C$206,'DATA GENERATOR'!$C901,'CUST AND PROD REFS'!F$7:F$206))</f>
        <v>REGION 2</v>
      </c>
      <c r="G901" s="6" t="str">
        <f t="shared" ca="1" si="144"/>
        <v>SALESMAN 4</v>
      </c>
      <c r="H901" s="6" t="str">
        <f t="shared" ca="1" si="145"/>
        <v>PRODID 6</v>
      </c>
      <c r="I901" s="6" t="str">
        <f ca="1">CONCATENATE(I$6," ",SUMIF('CUST AND PROD REFS'!$H$7:$H$26,'DATA GENERATOR'!$H901,'CUST AND PROD REFS'!I$7:I$26))</f>
        <v>PRODTYPE 1</v>
      </c>
      <c r="J901" s="6" t="str">
        <f ca="1">CONCATENATE(J$6," ",SUMIF('CUST AND PROD REFS'!$H$7:$H$26,'DATA GENERATOR'!$H901,'CUST AND PROD REFS'!J$7:J$26))</f>
        <v>PRODMKT 3</v>
      </c>
      <c r="K901" s="6">
        <f ca="1">SUMIF('CUST AND PROD REFS'!$H$7:$H$26,'DATA GENERATOR'!$H901,'CUST AND PROD REFS'!K$7:K$26)</f>
        <v>13657</v>
      </c>
      <c r="L901" s="6">
        <f ca="1">SUMIF('CUST AND PROD REFS'!$H$7:$H$26,'DATA GENERATOR'!$H901,'CUST AND PROD REFS'!L$7:L$26)</f>
        <v>9150.19</v>
      </c>
      <c r="M901" s="7">
        <f t="shared" ca="1" si="146"/>
        <v>4</v>
      </c>
      <c r="N901" s="23">
        <f t="shared" ca="1" si="147"/>
        <v>11608.449999999999</v>
      </c>
      <c r="O901" s="8">
        <f t="shared" ca="1" si="148"/>
        <v>46433.799999999996</v>
      </c>
      <c r="P901" s="40" t="str">
        <f t="shared" ca="1" si="149"/>
        <v>SHIP REGION 2</v>
      </c>
    </row>
    <row r="902" spans="1:16" x14ac:dyDescent="0.35">
      <c r="A902" s="9">
        <f t="shared" si="153"/>
        <v>896</v>
      </c>
      <c r="B902" s="6">
        <f t="shared" si="153"/>
        <v>896</v>
      </c>
      <c r="C902" s="7" t="str">
        <f t="shared" ca="1" si="143"/>
        <v>CUSTID 197</v>
      </c>
      <c r="D902" s="7" t="str">
        <f ca="1">CONCATENATE(D$6," ",SUMIF('CUST AND PROD REFS'!$C$7:$C$206,'DATA GENERATOR'!$C902,'CUST AND PROD REFS'!D$7:D$206))</f>
        <v>CUSTTYPE 1</v>
      </c>
      <c r="E902" s="7" t="str">
        <f ca="1">CONCATENATE(E$6," ",SUMIF('CUST AND PROD REFS'!$C$7:$C$206,'DATA GENERATOR'!$C902,'CUST AND PROD REFS'!E$7:E$206))</f>
        <v>CUSTIND 5</v>
      </c>
      <c r="F902" s="7" t="str">
        <f ca="1">CONCATENATE(F$6," ",SUMIF('CUST AND PROD REFS'!$C$7:$C$206,'DATA GENERATOR'!$C902,'CUST AND PROD REFS'!F$7:F$206))</f>
        <v>REGION 6</v>
      </c>
      <c r="G902" s="6" t="str">
        <f t="shared" ca="1" si="144"/>
        <v>SALESMAN 1</v>
      </c>
      <c r="H902" s="6" t="str">
        <f t="shared" ca="1" si="145"/>
        <v>PRODID 10</v>
      </c>
      <c r="I902" s="6" t="str">
        <f ca="1">CONCATENATE(I$6," ",SUMIF('CUST AND PROD REFS'!$H$7:$H$26,'DATA GENERATOR'!$H902,'CUST AND PROD REFS'!I$7:I$26))</f>
        <v>PRODTYPE 3</v>
      </c>
      <c r="J902" s="6" t="str">
        <f ca="1">CONCATENATE(J$6," ",SUMIF('CUST AND PROD REFS'!$H$7:$H$26,'DATA GENERATOR'!$H902,'CUST AND PROD REFS'!J$7:J$26))</f>
        <v>PRODMKT 3</v>
      </c>
      <c r="K902" s="6">
        <f ca="1">SUMIF('CUST AND PROD REFS'!$H$7:$H$26,'DATA GENERATOR'!$H902,'CUST AND PROD REFS'!K$7:K$26)</f>
        <v>21715</v>
      </c>
      <c r="L902" s="6">
        <f ca="1">SUMIF('CUST AND PROD REFS'!$H$7:$H$26,'DATA GENERATOR'!$H902,'CUST AND PROD REFS'!L$7:L$26)</f>
        <v>14549.05</v>
      </c>
      <c r="M902" s="7">
        <f t="shared" ca="1" si="146"/>
        <v>3</v>
      </c>
      <c r="N902" s="23">
        <f t="shared" ca="1" si="147"/>
        <v>19977.8</v>
      </c>
      <c r="O902" s="8">
        <f t="shared" ca="1" si="148"/>
        <v>59933.399999999994</v>
      </c>
      <c r="P902" s="40" t="str">
        <f t="shared" ca="1" si="149"/>
        <v>SHIP REGION 2</v>
      </c>
    </row>
    <row r="903" spans="1:16" x14ac:dyDescent="0.35">
      <c r="A903" s="9">
        <f t="shared" si="153"/>
        <v>897</v>
      </c>
      <c r="B903" s="6">
        <f t="shared" si="153"/>
        <v>897</v>
      </c>
      <c r="C903" s="7" t="str">
        <f t="shared" ca="1" si="143"/>
        <v>CUSTID 197</v>
      </c>
      <c r="D903" s="7" t="str">
        <f ca="1">CONCATENATE(D$6," ",SUMIF('CUST AND PROD REFS'!$C$7:$C$206,'DATA GENERATOR'!$C903,'CUST AND PROD REFS'!D$7:D$206))</f>
        <v>CUSTTYPE 1</v>
      </c>
      <c r="E903" s="7" t="str">
        <f ca="1">CONCATENATE(E$6," ",SUMIF('CUST AND PROD REFS'!$C$7:$C$206,'DATA GENERATOR'!$C903,'CUST AND PROD REFS'!E$7:E$206))</f>
        <v>CUSTIND 5</v>
      </c>
      <c r="F903" s="7" t="str">
        <f ca="1">CONCATENATE(F$6," ",SUMIF('CUST AND PROD REFS'!$C$7:$C$206,'DATA GENERATOR'!$C903,'CUST AND PROD REFS'!F$7:F$206))</f>
        <v>REGION 6</v>
      </c>
      <c r="G903" s="6" t="str">
        <f t="shared" ca="1" si="144"/>
        <v>SALESMAN 1</v>
      </c>
      <c r="H903" s="6" t="str">
        <f t="shared" ca="1" si="145"/>
        <v>PRODID 7</v>
      </c>
      <c r="I903" s="6" t="str">
        <f ca="1">CONCATENATE(I$6," ",SUMIF('CUST AND PROD REFS'!$H$7:$H$26,'DATA GENERATOR'!$H903,'CUST AND PROD REFS'!I$7:I$26))</f>
        <v>PRODTYPE 4</v>
      </c>
      <c r="J903" s="6" t="str">
        <f ca="1">CONCATENATE(J$6," ",SUMIF('CUST AND PROD REFS'!$H$7:$H$26,'DATA GENERATOR'!$H903,'CUST AND PROD REFS'!J$7:J$26))</f>
        <v>PRODMKT 2</v>
      </c>
      <c r="K903" s="6">
        <f ca="1">SUMIF('CUST AND PROD REFS'!$H$7:$H$26,'DATA GENERATOR'!$H903,'CUST AND PROD REFS'!K$7:K$26)</f>
        <v>19973</v>
      </c>
      <c r="L903" s="6">
        <f ca="1">SUMIF('CUST AND PROD REFS'!$H$7:$H$26,'DATA GENERATOR'!$H903,'CUST AND PROD REFS'!L$7:L$26)</f>
        <v>10985.15</v>
      </c>
      <c r="M903" s="7">
        <f t="shared" ca="1" si="146"/>
        <v>3</v>
      </c>
      <c r="N903" s="23">
        <f t="shared" ca="1" si="147"/>
        <v>17376.509999999998</v>
      </c>
      <c r="O903" s="8">
        <f t="shared" ca="1" si="148"/>
        <v>52129.53</v>
      </c>
      <c r="P903" s="40" t="str">
        <f t="shared" ca="1" si="149"/>
        <v>SHIP REGION 5</v>
      </c>
    </row>
    <row r="904" spans="1:16" x14ac:dyDescent="0.35">
      <c r="A904" s="9">
        <f t="shared" si="153"/>
        <v>898</v>
      </c>
      <c r="B904" s="6">
        <f t="shared" si="153"/>
        <v>898</v>
      </c>
      <c r="C904" s="7" t="str">
        <f t="shared" ref="C904:C967" ca="1" si="154">CONCATENATE(C$6," ",INT(RAND()*(C$3-C$2)+C$2))</f>
        <v>CUSTID 140</v>
      </c>
      <c r="D904" s="7" t="str">
        <f ca="1">CONCATENATE(D$6," ",SUMIF('CUST AND PROD REFS'!$C$7:$C$206,'DATA GENERATOR'!$C904,'CUST AND PROD REFS'!D$7:D$206))</f>
        <v>CUSTTYPE 2</v>
      </c>
      <c r="E904" s="7" t="str">
        <f ca="1">CONCATENATE(E$6," ",SUMIF('CUST AND PROD REFS'!$C$7:$C$206,'DATA GENERATOR'!$C904,'CUST AND PROD REFS'!E$7:E$206))</f>
        <v>CUSTIND 5</v>
      </c>
      <c r="F904" s="7" t="str">
        <f ca="1">CONCATENATE(F$6," ",SUMIF('CUST AND PROD REFS'!$C$7:$C$206,'DATA GENERATOR'!$C904,'CUST AND PROD REFS'!F$7:F$206))</f>
        <v>REGION 7</v>
      </c>
      <c r="G904" s="6" t="str">
        <f t="shared" ref="G904:G967" ca="1" si="155">CONCATENATE(G$6," ",INT(RAND()*(G$3-G$2)+G$2))</f>
        <v>SALESMAN 3</v>
      </c>
      <c r="H904" s="6" t="str">
        <f t="shared" ref="H904:H967" ca="1" si="156">CONCATENATE(H$6," ",INT(RAND()*(H$3+1-H$2)+H$2))</f>
        <v>PRODID 10</v>
      </c>
      <c r="I904" s="6" t="str">
        <f ca="1">CONCATENATE(I$6," ",SUMIF('CUST AND PROD REFS'!$H$7:$H$26,'DATA GENERATOR'!$H904,'CUST AND PROD REFS'!I$7:I$26))</f>
        <v>PRODTYPE 3</v>
      </c>
      <c r="J904" s="6" t="str">
        <f ca="1">CONCATENATE(J$6," ",SUMIF('CUST AND PROD REFS'!$H$7:$H$26,'DATA GENERATOR'!$H904,'CUST AND PROD REFS'!J$7:J$26))</f>
        <v>PRODMKT 3</v>
      </c>
      <c r="K904" s="6">
        <f ca="1">SUMIF('CUST AND PROD REFS'!$H$7:$H$26,'DATA GENERATOR'!$H904,'CUST AND PROD REFS'!K$7:K$26)</f>
        <v>21715</v>
      </c>
      <c r="L904" s="6">
        <f ca="1">SUMIF('CUST AND PROD REFS'!$H$7:$H$26,'DATA GENERATOR'!$H904,'CUST AND PROD REFS'!L$7:L$26)</f>
        <v>14549.05</v>
      </c>
      <c r="M904" s="7">
        <f t="shared" ref="M904:M967" ca="1" si="157">INT(RAND()*(M$3-M$2)+M$2)</f>
        <v>6</v>
      </c>
      <c r="N904" s="23">
        <f t="shared" ref="N904:N967" ca="1" si="158">K904*(1-(INT(RAND()*(N$3+1-N$2)+N$2)/100))</f>
        <v>18892.05</v>
      </c>
      <c r="O904" s="8">
        <f t="shared" ref="O904:O967" ca="1" si="159">M904*N904</f>
        <v>113352.29999999999</v>
      </c>
      <c r="P904" s="40" t="str">
        <f t="shared" ref="P904:P967" ca="1" si="160">CONCATENATE(P$6," ",INT(RAND()*(P$3+1-P$2)+P$2))</f>
        <v>SHIP REGION 4</v>
      </c>
    </row>
    <row r="905" spans="1:16" x14ac:dyDescent="0.35">
      <c r="A905" s="9">
        <f t="shared" ref="A905:B920" si="161">A904+1</f>
        <v>899</v>
      </c>
      <c r="B905" s="6">
        <f t="shared" si="161"/>
        <v>899</v>
      </c>
      <c r="C905" s="7" t="str">
        <f t="shared" ca="1" si="154"/>
        <v>CUSTID 103</v>
      </c>
      <c r="D905" s="7" t="str">
        <f ca="1">CONCATENATE(D$6," ",SUMIF('CUST AND PROD REFS'!$C$7:$C$206,'DATA GENERATOR'!$C905,'CUST AND PROD REFS'!D$7:D$206))</f>
        <v>CUSTTYPE 5</v>
      </c>
      <c r="E905" s="7" t="str">
        <f ca="1">CONCATENATE(E$6," ",SUMIF('CUST AND PROD REFS'!$C$7:$C$206,'DATA GENERATOR'!$C905,'CUST AND PROD REFS'!E$7:E$206))</f>
        <v>CUSTIND 3</v>
      </c>
      <c r="F905" s="7" t="str">
        <f ca="1">CONCATENATE(F$6," ",SUMIF('CUST AND PROD REFS'!$C$7:$C$206,'DATA GENERATOR'!$C905,'CUST AND PROD REFS'!F$7:F$206))</f>
        <v>REGION 4</v>
      </c>
      <c r="G905" s="6" t="str">
        <f t="shared" ca="1" si="155"/>
        <v>SALESMAN 1</v>
      </c>
      <c r="H905" s="6" t="str">
        <f t="shared" ca="1" si="156"/>
        <v>PRODID 19</v>
      </c>
      <c r="I905" s="6" t="str">
        <f ca="1">CONCATENATE(I$6," ",SUMIF('CUST AND PROD REFS'!$H$7:$H$26,'DATA GENERATOR'!$H905,'CUST AND PROD REFS'!I$7:I$26))</f>
        <v>PRODTYPE 2</v>
      </c>
      <c r="J905" s="6" t="str">
        <f ca="1">CONCATENATE(J$6," ",SUMIF('CUST AND PROD REFS'!$H$7:$H$26,'DATA GENERATOR'!$H905,'CUST AND PROD REFS'!J$7:J$26))</f>
        <v>PRODMKT 4</v>
      </c>
      <c r="K905" s="6">
        <f ca="1">SUMIF('CUST AND PROD REFS'!$H$7:$H$26,'DATA GENERATOR'!$H905,'CUST AND PROD REFS'!K$7:K$26)</f>
        <v>4862</v>
      </c>
      <c r="L905" s="6">
        <f ca="1">SUMIF('CUST AND PROD REFS'!$H$7:$H$26,'DATA GENERATOR'!$H905,'CUST AND PROD REFS'!L$7:L$26)</f>
        <v>3306.16</v>
      </c>
      <c r="M905" s="7">
        <f t="shared" ca="1" si="157"/>
        <v>9</v>
      </c>
      <c r="N905" s="23">
        <f t="shared" ca="1" si="158"/>
        <v>4278.5600000000004</v>
      </c>
      <c r="O905" s="8">
        <f t="shared" ca="1" si="159"/>
        <v>38507.040000000001</v>
      </c>
      <c r="P905" s="40" t="str">
        <f t="shared" ca="1" si="160"/>
        <v>SHIP REGION 7</v>
      </c>
    </row>
    <row r="906" spans="1:16" x14ac:dyDescent="0.35">
      <c r="A906" s="9">
        <f t="shared" si="161"/>
        <v>900</v>
      </c>
      <c r="B906" s="6">
        <f t="shared" si="161"/>
        <v>900</v>
      </c>
      <c r="C906" s="7" t="str">
        <f t="shared" ca="1" si="154"/>
        <v>CUSTID 158</v>
      </c>
      <c r="D906" s="7" t="str">
        <f ca="1">CONCATENATE(D$6," ",SUMIF('CUST AND PROD REFS'!$C$7:$C$206,'DATA GENERATOR'!$C906,'CUST AND PROD REFS'!D$7:D$206))</f>
        <v>CUSTTYPE 3</v>
      </c>
      <c r="E906" s="7" t="str">
        <f ca="1">CONCATENATE(E$6," ",SUMIF('CUST AND PROD REFS'!$C$7:$C$206,'DATA GENERATOR'!$C906,'CUST AND PROD REFS'!E$7:E$206))</f>
        <v>CUSTIND 1</v>
      </c>
      <c r="F906" s="7" t="str">
        <f ca="1">CONCATENATE(F$6," ",SUMIF('CUST AND PROD REFS'!$C$7:$C$206,'DATA GENERATOR'!$C906,'CUST AND PROD REFS'!F$7:F$206))</f>
        <v>REGION 7</v>
      </c>
      <c r="G906" s="6" t="str">
        <f t="shared" ca="1" si="155"/>
        <v>SALESMAN 2</v>
      </c>
      <c r="H906" s="6" t="str">
        <f t="shared" ca="1" si="156"/>
        <v>PRODID 8</v>
      </c>
      <c r="I906" s="6" t="str">
        <f ca="1">CONCATENATE(I$6," ",SUMIF('CUST AND PROD REFS'!$H$7:$H$26,'DATA GENERATOR'!$H906,'CUST AND PROD REFS'!I$7:I$26))</f>
        <v>PRODTYPE 1</v>
      </c>
      <c r="J906" s="6" t="str">
        <f ca="1">CONCATENATE(J$6," ",SUMIF('CUST AND PROD REFS'!$H$7:$H$26,'DATA GENERATOR'!$H906,'CUST AND PROD REFS'!J$7:J$26))</f>
        <v>PRODMKT 7</v>
      </c>
      <c r="K906" s="6">
        <f ca="1">SUMIF('CUST AND PROD REFS'!$H$7:$H$26,'DATA GENERATOR'!$H906,'CUST AND PROD REFS'!K$7:K$26)</f>
        <v>9424</v>
      </c>
      <c r="L906" s="6">
        <f ca="1">SUMIF('CUST AND PROD REFS'!$H$7:$H$26,'DATA GENERATOR'!$H906,'CUST AND PROD REFS'!L$7:L$26)</f>
        <v>6031.36</v>
      </c>
      <c r="M906" s="7">
        <f t="shared" ca="1" si="157"/>
        <v>8</v>
      </c>
      <c r="N906" s="23">
        <f t="shared" ca="1" si="158"/>
        <v>8670.08</v>
      </c>
      <c r="O906" s="8">
        <f t="shared" ca="1" si="159"/>
        <v>69360.639999999999</v>
      </c>
      <c r="P906" s="40" t="str">
        <f t="shared" ca="1" si="160"/>
        <v>SHIP REGION 7</v>
      </c>
    </row>
    <row r="907" spans="1:16" x14ac:dyDescent="0.35">
      <c r="A907" s="9">
        <f t="shared" si="161"/>
        <v>901</v>
      </c>
      <c r="B907" s="6">
        <f t="shared" si="161"/>
        <v>901</v>
      </c>
      <c r="C907" s="7" t="str">
        <f t="shared" ca="1" si="154"/>
        <v>CUSTID 22</v>
      </c>
      <c r="D907" s="7" t="str">
        <f ca="1">CONCATENATE(D$6," ",SUMIF('CUST AND PROD REFS'!$C$7:$C$206,'DATA GENERATOR'!$C907,'CUST AND PROD REFS'!D$7:D$206))</f>
        <v>CUSTTYPE 1</v>
      </c>
      <c r="E907" s="7" t="str">
        <f ca="1">CONCATENATE(E$6," ",SUMIF('CUST AND PROD REFS'!$C$7:$C$206,'DATA GENERATOR'!$C907,'CUST AND PROD REFS'!E$7:E$206))</f>
        <v>CUSTIND 4</v>
      </c>
      <c r="F907" s="7" t="str">
        <f ca="1">CONCATENATE(F$6," ",SUMIF('CUST AND PROD REFS'!$C$7:$C$206,'DATA GENERATOR'!$C907,'CUST AND PROD REFS'!F$7:F$206))</f>
        <v>REGION 2</v>
      </c>
      <c r="G907" s="6" t="str">
        <f t="shared" ca="1" si="155"/>
        <v>SALESMAN 3</v>
      </c>
      <c r="H907" s="6" t="str">
        <f t="shared" ca="1" si="156"/>
        <v>PRODID 5</v>
      </c>
      <c r="I907" s="6" t="str">
        <f ca="1">CONCATENATE(I$6," ",SUMIF('CUST AND PROD REFS'!$H$7:$H$26,'DATA GENERATOR'!$H907,'CUST AND PROD REFS'!I$7:I$26))</f>
        <v>PRODTYPE 3</v>
      </c>
      <c r="J907" s="6" t="str">
        <f ca="1">CONCATENATE(J$6," ",SUMIF('CUST AND PROD REFS'!$H$7:$H$26,'DATA GENERATOR'!$H907,'CUST AND PROD REFS'!J$7:J$26))</f>
        <v>PRODMKT 3</v>
      </c>
      <c r="K907" s="6">
        <f ca="1">SUMIF('CUST AND PROD REFS'!$H$7:$H$26,'DATA GENERATOR'!$H907,'CUST AND PROD REFS'!K$7:K$26)</f>
        <v>21215</v>
      </c>
      <c r="L907" s="6">
        <f ca="1">SUMIF('CUST AND PROD REFS'!$H$7:$H$26,'DATA GENERATOR'!$H907,'CUST AND PROD REFS'!L$7:L$26)</f>
        <v>14001.9</v>
      </c>
      <c r="M907" s="7">
        <f t="shared" ca="1" si="157"/>
        <v>2</v>
      </c>
      <c r="N907" s="23">
        <f t="shared" ca="1" si="158"/>
        <v>20578.55</v>
      </c>
      <c r="O907" s="8">
        <f t="shared" ca="1" si="159"/>
        <v>41157.1</v>
      </c>
      <c r="P907" s="40" t="str">
        <f t="shared" ca="1" si="160"/>
        <v>SHIP REGION 2</v>
      </c>
    </row>
    <row r="908" spans="1:16" x14ac:dyDescent="0.35">
      <c r="A908" s="9">
        <f t="shared" si="161"/>
        <v>902</v>
      </c>
      <c r="B908" s="6">
        <f t="shared" si="161"/>
        <v>902</v>
      </c>
      <c r="C908" s="7" t="str">
        <f t="shared" ca="1" si="154"/>
        <v>CUSTID 102</v>
      </c>
      <c r="D908" s="7" t="str">
        <f ca="1">CONCATENATE(D$6," ",SUMIF('CUST AND PROD REFS'!$C$7:$C$206,'DATA GENERATOR'!$C908,'CUST AND PROD REFS'!D$7:D$206))</f>
        <v>CUSTTYPE 3</v>
      </c>
      <c r="E908" s="7" t="str">
        <f ca="1">CONCATENATE(E$6," ",SUMIF('CUST AND PROD REFS'!$C$7:$C$206,'DATA GENERATOR'!$C908,'CUST AND PROD REFS'!E$7:E$206))</f>
        <v>CUSTIND 3</v>
      </c>
      <c r="F908" s="7" t="str">
        <f ca="1">CONCATENATE(F$6," ",SUMIF('CUST AND PROD REFS'!$C$7:$C$206,'DATA GENERATOR'!$C908,'CUST AND PROD REFS'!F$7:F$206))</f>
        <v>REGION 4</v>
      </c>
      <c r="G908" s="6" t="str">
        <f t="shared" ca="1" si="155"/>
        <v>SALESMAN 2</v>
      </c>
      <c r="H908" s="6" t="str">
        <f t="shared" ca="1" si="156"/>
        <v>PRODID 20</v>
      </c>
      <c r="I908" s="6" t="str">
        <f ca="1">CONCATENATE(I$6," ",SUMIF('CUST AND PROD REFS'!$H$7:$H$26,'DATA GENERATOR'!$H908,'CUST AND PROD REFS'!I$7:I$26))</f>
        <v>PRODTYPE 4</v>
      </c>
      <c r="J908" s="6" t="str">
        <f ca="1">CONCATENATE(J$6," ",SUMIF('CUST AND PROD REFS'!$H$7:$H$26,'DATA GENERATOR'!$H908,'CUST AND PROD REFS'!J$7:J$26))</f>
        <v>PRODMKT 1</v>
      </c>
      <c r="K908" s="6">
        <f ca="1">SUMIF('CUST AND PROD REFS'!$H$7:$H$26,'DATA GENERATOR'!$H908,'CUST AND PROD REFS'!K$7:K$26)</f>
        <v>2665</v>
      </c>
      <c r="L908" s="6">
        <f ca="1">SUMIF('CUST AND PROD REFS'!$H$7:$H$26,'DATA GENERATOR'!$H908,'CUST AND PROD REFS'!L$7:L$26)</f>
        <v>1732.25</v>
      </c>
      <c r="M908" s="7">
        <f t="shared" ca="1" si="157"/>
        <v>1</v>
      </c>
      <c r="N908" s="23">
        <f t="shared" ca="1" si="158"/>
        <v>2318.5500000000002</v>
      </c>
      <c r="O908" s="8">
        <f t="shared" ca="1" si="159"/>
        <v>2318.5500000000002</v>
      </c>
      <c r="P908" s="40" t="str">
        <f t="shared" ca="1" si="160"/>
        <v>SHIP REGION 6</v>
      </c>
    </row>
    <row r="909" spans="1:16" x14ac:dyDescent="0.35">
      <c r="A909" s="9">
        <f t="shared" si="161"/>
        <v>903</v>
      </c>
      <c r="B909" s="6">
        <f t="shared" si="161"/>
        <v>903</v>
      </c>
      <c r="C909" s="7" t="str">
        <f t="shared" ca="1" si="154"/>
        <v>CUSTID 5</v>
      </c>
      <c r="D909" s="7" t="str">
        <f ca="1">CONCATENATE(D$6," ",SUMIF('CUST AND PROD REFS'!$C$7:$C$206,'DATA GENERATOR'!$C909,'CUST AND PROD REFS'!D$7:D$206))</f>
        <v>CUSTTYPE 4</v>
      </c>
      <c r="E909" s="7" t="str">
        <f ca="1">CONCATENATE(E$6," ",SUMIF('CUST AND PROD REFS'!$C$7:$C$206,'DATA GENERATOR'!$C909,'CUST AND PROD REFS'!E$7:E$206))</f>
        <v>CUSTIND 1</v>
      </c>
      <c r="F909" s="7" t="str">
        <f ca="1">CONCATENATE(F$6," ",SUMIF('CUST AND PROD REFS'!$C$7:$C$206,'DATA GENERATOR'!$C909,'CUST AND PROD REFS'!F$7:F$206))</f>
        <v>REGION 1</v>
      </c>
      <c r="G909" s="6" t="str">
        <f t="shared" ca="1" si="155"/>
        <v>SALESMAN 1</v>
      </c>
      <c r="H909" s="6" t="str">
        <f t="shared" ca="1" si="156"/>
        <v>PRODID 4</v>
      </c>
      <c r="I909" s="6" t="str">
        <f ca="1">CONCATENATE(I$6," ",SUMIF('CUST AND PROD REFS'!$H$7:$H$26,'DATA GENERATOR'!$H909,'CUST AND PROD REFS'!I$7:I$26))</f>
        <v>PRODTYPE 2</v>
      </c>
      <c r="J909" s="6" t="str">
        <f ca="1">CONCATENATE(J$6," ",SUMIF('CUST AND PROD REFS'!$H$7:$H$26,'DATA GENERATOR'!$H909,'CUST AND PROD REFS'!J$7:J$26))</f>
        <v>PRODMKT 4</v>
      </c>
      <c r="K909" s="6">
        <f ca="1">SUMIF('CUST AND PROD REFS'!$H$7:$H$26,'DATA GENERATOR'!$H909,'CUST AND PROD REFS'!K$7:K$26)</f>
        <v>6175</v>
      </c>
      <c r="L909" s="6">
        <f ca="1">SUMIF('CUST AND PROD REFS'!$H$7:$H$26,'DATA GENERATOR'!$H909,'CUST AND PROD REFS'!L$7:L$26)</f>
        <v>3828.5</v>
      </c>
      <c r="M909" s="7">
        <f t="shared" ca="1" si="157"/>
        <v>1</v>
      </c>
      <c r="N909" s="23">
        <f t="shared" ca="1" si="158"/>
        <v>5866.25</v>
      </c>
      <c r="O909" s="8">
        <f t="shared" ca="1" si="159"/>
        <v>5866.25</v>
      </c>
      <c r="P909" s="40" t="str">
        <f t="shared" ca="1" si="160"/>
        <v>SHIP REGION 4</v>
      </c>
    </row>
    <row r="910" spans="1:16" x14ac:dyDescent="0.35">
      <c r="A910" s="9">
        <f t="shared" si="161"/>
        <v>904</v>
      </c>
      <c r="B910" s="6">
        <f t="shared" si="161"/>
        <v>904</v>
      </c>
      <c r="C910" s="7" t="str">
        <f t="shared" ca="1" si="154"/>
        <v>CUSTID 95</v>
      </c>
      <c r="D910" s="7" t="str">
        <f ca="1">CONCATENATE(D$6," ",SUMIF('CUST AND PROD REFS'!$C$7:$C$206,'DATA GENERATOR'!$C910,'CUST AND PROD REFS'!D$7:D$206))</f>
        <v>CUSTTYPE 2</v>
      </c>
      <c r="E910" s="7" t="str">
        <f ca="1">CONCATENATE(E$6," ",SUMIF('CUST AND PROD REFS'!$C$7:$C$206,'DATA GENERATOR'!$C910,'CUST AND PROD REFS'!E$7:E$206))</f>
        <v>CUSTIND 1</v>
      </c>
      <c r="F910" s="7" t="str">
        <f ca="1">CONCATENATE(F$6," ",SUMIF('CUST AND PROD REFS'!$C$7:$C$206,'DATA GENERATOR'!$C910,'CUST AND PROD REFS'!F$7:F$206))</f>
        <v>REGION 3</v>
      </c>
      <c r="G910" s="6" t="str">
        <f t="shared" ca="1" si="155"/>
        <v>SALESMAN 1</v>
      </c>
      <c r="H910" s="6" t="str">
        <f t="shared" ca="1" si="156"/>
        <v>PRODID 20</v>
      </c>
      <c r="I910" s="6" t="str">
        <f ca="1">CONCATENATE(I$6," ",SUMIF('CUST AND PROD REFS'!$H$7:$H$26,'DATA GENERATOR'!$H910,'CUST AND PROD REFS'!I$7:I$26))</f>
        <v>PRODTYPE 4</v>
      </c>
      <c r="J910" s="6" t="str">
        <f ca="1">CONCATENATE(J$6," ",SUMIF('CUST AND PROD REFS'!$H$7:$H$26,'DATA GENERATOR'!$H910,'CUST AND PROD REFS'!J$7:J$26))</f>
        <v>PRODMKT 1</v>
      </c>
      <c r="K910" s="6">
        <f ca="1">SUMIF('CUST AND PROD REFS'!$H$7:$H$26,'DATA GENERATOR'!$H910,'CUST AND PROD REFS'!K$7:K$26)</f>
        <v>2665</v>
      </c>
      <c r="L910" s="6">
        <f ca="1">SUMIF('CUST AND PROD REFS'!$H$7:$H$26,'DATA GENERATOR'!$H910,'CUST AND PROD REFS'!L$7:L$26)</f>
        <v>1732.25</v>
      </c>
      <c r="M910" s="7">
        <f t="shared" ca="1" si="157"/>
        <v>2</v>
      </c>
      <c r="N910" s="23">
        <f t="shared" ca="1" si="158"/>
        <v>2611.6999999999998</v>
      </c>
      <c r="O910" s="8">
        <f t="shared" ca="1" si="159"/>
        <v>5223.3999999999996</v>
      </c>
      <c r="P910" s="40" t="str">
        <f t="shared" ca="1" si="160"/>
        <v>SHIP REGION 2</v>
      </c>
    </row>
    <row r="911" spans="1:16" x14ac:dyDescent="0.35">
      <c r="A911" s="9">
        <f t="shared" si="161"/>
        <v>905</v>
      </c>
      <c r="B911" s="6">
        <f t="shared" si="161"/>
        <v>905</v>
      </c>
      <c r="C911" s="7" t="str">
        <f t="shared" ca="1" si="154"/>
        <v>CUSTID 123</v>
      </c>
      <c r="D911" s="7" t="str">
        <f ca="1">CONCATENATE(D$6," ",SUMIF('CUST AND PROD REFS'!$C$7:$C$206,'DATA GENERATOR'!$C911,'CUST AND PROD REFS'!D$7:D$206))</f>
        <v>CUSTTYPE 2</v>
      </c>
      <c r="E911" s="7" t="str">
        <f ca="1">CONCATENATE(E$6," ",SUMIF('CUST AND PROD REFS'!$C$7:$C$206,'DATA GENERATOR'!$C911,'CUST AND PROD REFS'!E$7:E$206))</f>
        <v>CUSTIND 2</v>
      </c>
      <c r="F911" s="7" t="str">
        <f ca="1">CONCATENATE(F$6," ",SUMIF('CUST AND PROD REFS'!$C$7:$C$206,'DATA GENERATOR'!$C911,'CUST AND PROD REFS'!F$7:F$206))</f>
        <v>REGION 3</v>
      </c>
      <c r="G911" s="6" t="str">
        <f t="shared" ca="1" si="155"/>
        <v>SALESMAN 3</v>
      </c>
      <c r="H911" s="6" t="str">
        <f t="shared" ca="1" si="156"/>
        <v>PRODID 11</v>
      </c>
      <c r="I911" s="6" t="str">
        <f ca="1">CONCATENATE(I$6," ",SUMIF('CUST AND PROD REFS'!$H$7:$H$26,'DATA GENERATOR'!$H911,'CUST AND PROD REFS'!I$7:I$26))</f>
        <v>PRODTYPE 1</v>
      </c>
      <c r="J911" s="6" t="str">
        <f ca="1">CONCATENATE(J$6," ",SUMIF('CUST AND PROD REFS'!$H$7:$H$26,'DATA GENERATOR'!$H911,'CUST AND PROD REFS'!J$7:J$26))</f>
        <v>PRODMKT 5</v>
      </c>
      <c r="K911" s="6">
        <f ca="1">SUMIF('CUST AND PROD REFS'!$H$7:$H$26,'DATA GENERATOR'!$H911,'CUST AND PROD REFS'!K$7:K$26)</f>
        <v>10318</v>
      </c>
      <c r="L911" s="6">
        <f ca="1">SUMIF('CUST AND PROD REFS'!$H$7:$H$26,'DATA GENERATOR'!$H911,'CUST AND PROD REFS'!L$7:L$26)</f>
        <v>6913.06</v>
      </c>
      <c r="M911" s="7">
        <f t="shared" ca="1" si="157"/>
        <v>2</v>
      </c>
      <c r="N911" s="23">
        <f t="shared" ca="1" si="158"/>
        <v>9286.2000000000007</v>
      </c>
      <c r="O911" s="8">
        <f t="shared" ca="1" si="159"/>
        <v>18572.400000000001</v>
      </c>
      <c r="P911" s="40" t="str">
        <f t="shared" ca="1" si="160"/>
        <v>SHIP REGION 1</v>
      </c>
    </row>
    <row r="912" spans="1:16" x14ac:dyDescent="0.35">
      <c r="A912" s="9">
        <f t="shared" si="161"/>
        <v>906</v>
      </c>
      <c r="B912" s="6">
        <f t="shared" si="161"/>
        <v>906</v>
      </c>
      <c r="C912" s="7" t="str">
        <f t="shared" ca="1" si="154"/>
        <v>CUSTID 53</v>
      </c>
      <c r="D912" s="7" t="str">
        <f ca="1">CONCATENATE(D$6," ",SUMIF('CUST AND PROD REFS'!$C$7:$C$206,'DATA GENERATOR'!$C912,'CUST AND PROD REFS'!D$7:D$206))</f>
        <v>CUSTTYPE 3</v>
      </c>
      <c r="E912" s="7" t="str">
        <f ca="1">CONCATENATE(E$6," ",SUMIF('CUST AND PROD REFS'!$C$7:$C$206,'DATA GENERATOR'!$C912,'CUST AND PROD REFS'!E$7:E$206))</f>
        <v>CUSTIND 4</v>
      </c>
      <c r="F912" s="7" t="str">
        <f ca="1">CONCATENATE(F$6," ",SUMIF('CUST AND PROD REFS'!$C$7:$C$206,'DATA GENERATOR'!$C912,'CUST AND PROD REFS'!F$7:F$206))</f>
        <v>REGION 1</v>
      </c>
      <c r="G912" s="6" t="str">
        <f t="shared" ca="1" si="155"/>
        <v>SALESMAN 4</v>
      </c>
      <c r="H912" s="6" t="str">
        <f t="shared" ca="1" si="156"/>
        <v>PRODID 17</v>
      </c>
      <c r="I912" s="6" t="str">
        <f ca="1">CONCATENATE(I$6," ",SUMIF('CUST AND PROD REFS'!$H$7:$H$26,'DATA GENERATOR'!$H912,'CUST AND PROD REFS'!I$7:I$26))</f>
        <v>PRODTYPE 3</v>
      </c>
      <c r="J912" s="6" t="str">
        <f ca="1">CONCATENATE(J$6," ",SUMIF('CUST AND PROD REFS'!$H$7:$H$26,'DATA GENERATOR'!$H912,'CUST AND PROD REFS'!J$7:J$26))</f>
        <v>PRODMKT 7</v>
      </c>
      <c r="K912" s="6">
        <f ca="1">SUMIF('CUST AND PROD REFS'!$H$7:$H$26,'DATA GENERATOR'!$H912,'CUST AND PROD REFS'!K$7:K$26)</f>
        <v>8017</v>
      </c>
      <c r="L912" s="6">
        <f ca="1">SUMIF('CUST AND PROD REFS'!$H$7:$H$26,'DATA GENERATOR'!$H912,'CUST AND PROD REFS'!L$7:L$26)</f>
        <v>4569.6899999999996</v>
      </c>
      <c r="M912" s="7">
        <f t="shared" ca="1" si="157"/>
        <v>9</v>
      </c>
      <c r="N912" s="23">
        <f t="shared" ca="1" si="158"/>
        <v>7696.32</v>
      </c>
      <c r="O912" s="8">
        <f t="shared" ca="1" si="159"/>
        <v>69266.880000000005</v>
      </c>
      <c r="P912" s="40" t="str">
        <f t="shared" ca="1" si="160"/>
        <v>SHIP REGION 5</v>
      </c>
    </row>
    <row r="913" spans="1:16" x14ac:dyDescent="0.35">
      <c r="A913" s="9">
        <f t="shared" si="161"/>
        <v>907</v>
      </c>
      <c r="B913" s="6">
        <f t="shared" si="161"/>
        <v>907</v>
      </c>
      <c r="C913" s="7" t="str">
        <f t="shared" ca="1" si="154"/>
        <v>CUSTID 82</v>
      </c>
      <c r="D913" s="7" t="str">
        <f ca="1">CONCATENATE(D$6," ",SUMIF('CUST AND PROD REFS'!$C$7:$C$206,'DATA GENERATOR'!$C913,'CUST AND PROD REFS'!D$7:D$206))</f>
        <v>CUSTTYPE 3</v>
      </c>
      <c r="E913" s="7" t="str">
        <f ca="1">CONCATENATE(E$6," ",SUMIF('CUST AND PROD REFS'!$C$7:$C$206,'DATA GENERATOR'!$C913,'CUST AND PROD REFS'!E$7:E$206))</f>
        <v>CUSTIND 1</v>
      </c>
      <c r="F913" s="7" t="str">
        <f ca="1">CONCATENATE(F$6," ",SUMIF('CUST AND PROD REFS'!$C$7:$C$206,'DATA GENERATOR'!$C913,'CUST AND PROD REFS'!F$7:F$206))</f>
        <v>REGION 4</v>
      </c>
      <c r="G913" s="6" t="str">
        <f t="shared" ca="1" si="155"/>
        <v>SALESMAN 4</v>
      </c>
      <c r="H913" s="6" t="str">
        <f t="shared" ca="1" si="156"/>
        <v>PRODID 2</v>
      </c>
      <c r="I913" s="6" t="str">
        <f ca="1">CONCATENATE(I$6," ",SUMIF('CUST AND PROD REFS'!$H$7:$H$26,'DATA GENERATOR'!$H913,'CUST AND PROD REFS'!I$7:I$26))</f>
        <v>PRODTYPE 4</v>
      </c>
      <c r="J913" s="6" t="str">
        <f ca="1">CONCATENATE(J$6," ",SUMIF('CUST AND PROD REFS'!$H$7:$H$26,'DATA GENERATOR'!$H913,'CUST AND PROD REFS'!J$7:J$26))</f>
        <v>PRODMKT 6</v>
      </c>
      <c r="K913" s="6">
        <f ca="1">SUMIF('CUST AND PROD REFS'!$H$7:$H$26,'DATA GENERATOR'!$H913,'CUST AND PROD REFS'!K$7:K$26)</f>
        <v>5283</v>
      </c>
      <c r="L913" s="6">
        <f ca="1">SUMIF('CUST AND PROD REFS'!$H$7:$H$26,'DATA GENERATOR'!$H913,'CUST AND PROD REFS'!L$7:L$26)</f>
        <v>3169.8</v>
      </c>
      <c r="M913" s="7">
        <f t="shared" ca="1" si="157"/>
        <v>2</v>
      </c>
      <c r="N913" s="23">
        <f t="shared" ca="1" si="158"/>
        <v>4649.04</v>
      </c>
      <c r="O913" s="8">
        <f t="shared" ca="1" si="159"/>
        <v>9298.08</v>
      </c>
      <c r="P913" s="40" t="str">
        <f t="shared" ca="1" si="160"/>
        <v>SHIP REGION 7</v>
      </c>
    </row>
    <row r="914" spans="1:16" x14ac:dyDescent="0.35">
      <c r="A914" s="9">
        <f t="shared" si="161"/>
        <v>908</v>
      </c>
      <c r="B914" s="6">
        <f t="shared" si="161"/>
        <v>908</v>
      </c>
      <c r="C914" s="7" t="str">
        <f t="shared" ca="1" si="154"/>
        <v>CUSTID 80</v>
      </c>
      <c r="D914" s="7" t="str">
        <f ca="1">CONCATENATE(D$6," ",SUMIF('CUST AND PROD REFS'!$C$7:$C$206,'DATA GENERATOR'!$C914,'CUST AND PROD REFS'!D$7:D$206))</f>
        <v>CUSTTYPE 4</v>
      </c>
      <c r="E914" s="7" t="str">
        <f ca="1">CONCATENATE(E$6," ",SUMIF('CUST AND PROD REFS'!$C$7:$C$206,'DATA GENERATOR'!$C914,'CUST AND PROD REFS'!E$7:E$206))</f>
        <v>CUSTIND 3</v>
      </c>
      <c r="F914" s="7" t="str">
        <f ca="1">CONCATENATE(F$6," ",SUMIF('CUST AND PROD REFS'!$C$7:$C$206,'DATA GENERATOR'!$C914,'CUST AND PROD REFS'!F$7:F$206))</f>
        <v>REGION 4</v>
      </c>
      <c r="G914" s="6" t="str">
        <f t="shared" ca="1" si="155"/>
        <v>SALESMAN 2</v>
      </c>
      <c r="H914" s="6" t="str">
        <f t="shared" ca="1" si="156"/>
        <v>PRODID 18</v>
      </c>
      <c r="I914" s="6" t="str">
        <f ca="1">CONCATENATE(I$6," ",SUMIF('CUST AND PROD REFS'!$H$7:$H$26,'DATA GENERATOR'!$H914,'CUST AND PROD REFS'!I$7:I$26))</f>
        <v>PRODTYPE 1</v>
      </c>
      <c r="J914" s="6" t="str">
        <f ca="1">CONCATENATE(J$6," ",SUMIF('CUST AND PROD REFS'!$H$7:$H$26,'DATA GENERATOR'!$H914,'CUST AND PROD REFS'!J$7:J$26))</f>
        <v>PRODMKT 2</v>
      </c>
      <c r="K914" s="6">
        <f ca="1">SUMIF('CUST AND PROD REFS'!$H$7:$H$26,'DATA GENERATOR'!$H914,'CUST AND PROD REFS'!K$7:K$26)</f>
        <v>5325</v>
      </c>
      <c r="L914" s="6">
        <f ca="1">SUMIF('CUST AND PROD REFS'!$H$7:$H$26,'DATA GENERATOR'!$H914,'CUST AND PROD REFS'!L$7:L$26)</f>
        <v>3408</v>
      </c>
      <c r="M914" s="7">
        <f t="shared" ca="1" si="157"/>
        <v>7</v>
      </c>
      <c r="N914" s="23">
        <f t="shared" ca="1" si="158"/>
        <v>4632.75</v>
      </c>
      <c r="O914" s="8">
        <f t="shared" ca="1" si="159"/>
        <v>32429.25</v>
      </c>
      <c r="P914" s="40" t="str">
        <f t="shared" ca="1" si="160"/>
        <v>SHIP REGION 7</v>
      </c>
    </row>
    <row r="915" spans="1:16" x14ac:dyDescent="0.35">
      <c r="A915" s="9">
        <f t="shared" si="161"/>
        <v>909</v>
      </c>
      <c r="B915" s="6">
        <f t="shared" si="161"/>
        <v>909</v>
      </c>
      <c r="C915" s="7" t="str">
        <f t="shared" ca="1" si="154"/>
        <v>CUSTID 101</v>
      </c>
      <c r="D915" s="7" t="str">
        <f ca="1">CONCATENATE(D$6," ",SUMIF('CUST AND PROD REFS'!$C$7:$C$206,'DATA GENERATOR'!$C915,'CUST AND PROD REFS'!D$7:D$206))</f>
        <v>CUSTTYPE 1</v>
      </c>
      <c r="E915" s="7" t="str">
        <f ca="1">CONCATENATE(E$6," ",SUMIF('CUST AND PROD REFS'!$C$7:$C$206,'DATA GENERATOR'!$C915,'CUST AND PROD REFS'!E$7:E$206))</f>
        <v>CUSTIND 2</v>
      </c>
      <c r="F915" s="7" t="str">
        <f ca="1">CONCATENATE(F$6," ",SUMIF('CUST AND PROD REFS'!$C$7:$C$206,'DATA GENERATOR'!$C915,'CUST AND PROD REFS'!F$7:F$206))</f>
        <v>REGION 8</v>
      </c>
      <c r="G915" s="6" t="str">
        <f t="shared" ca="1" si="155"/>
        <v>SALESMAN 3</v>
      </c>
      <c r="H915" s="6" t="str">
        <f t="shared" ca="1" si="156"/>
        <v>PRODID 11</v>
      </c>
      <c r="I915" s="6" t="str">
        <f ca="1">CONCATENATE(I$6," ",SUMIF('CUST AND PROD REFS'!$H$7:$H$26,'DATA GENERATOR'!$H915,'CUST AND PROD REFS'!I$7:I$26))</f>
        <v>PRODTYPE 1</v>
      </c>
      <c r="J915" s="6" t="str">
        <f ca="1">CONCATENATE(J$6," ",SUMIF('CUST AND PROD REFS'!$H$7:$H$26,'DATA GENERATOR'!$H915,'CUST AND PROD REFS'!J$7:J$26))</f>
        <v>PRODMKT 5</v>
      </c>
      <c r="K915" s="6">
        <f ca="1">SUMIF('CUST AND PROD REFS'!$H$7:$H$26,'DATA GENERATOR'!$H915,'CUST AND PROD REFS'!K$7:K$26)</f>
        <v>10318</v>
      </c>
      <c r="L915" s="6">
        <f ca="1">SUMIF('CUST AND PROD REFS'!$H$7:$H$26,'DATA GENERATOR'!$H915,'CUST AND PROD REFS'!L$7:L$26)</f>
        <v>6913.06</v>
      </c>
      <c r="M915" s="7">
        <f t="shared" ca="1" si="157"/>
        <v>6</v>
      </c>
      <c r="N915" s="23">
        <f t="shared" ca="1" si="158"/>
        <v>9595.74</v>
      </c>
      <c r="O915" s="8">
        <f t="shared" ca="1" si="159"/>
        <v>57574.44</v>
      </c>
      <c r="P915" s="40" t="str">
        <f t="shared" ca="1" si="160"/>
        <v>SHIP REGION 8</v>
      </c>
    </row>
    <row r="916" spans="1:16" x14ac:dyDescent="0.35">
      <c r="A916" s="9">
        <f t="shared" si="161"/>
        <v>910</v>
      </c>
      <c r="B916" s="6">
        <f t="shared" si="161"/>
        <v>910</v>
      </c>
      <c r="C916" s="7" t="str">
        <f t="shared" ca="1" si="154"/>
        <v>CUSTID 38</v>
      </c>
      <c r="D916" s="7" t="str">
        <f ca="1">CONCATENATE(D$6," ",SUMIF('CUST AND PROD REFS'!$C$7:$C$206,'DATA GENERATOR'!$C916,'CUST AND PROD REFS'!D$7:D$206))</f>
        <v>CUSTTYPE 5</v>
      </c>
      <c r="E916" s="7" t="str">
        <f ca="1">CONCATENATE(E$6," ",SUMIF('CUST AND PROD REFS'!$C$7:$C$206,'DATA GENERATOR'!$C916,'CUST AND PROD REFS'!E$7:E$206))</f>
        <v>CUSTIND 5</v>
      </c>
      <c r="F916" s="7" t="str">
        <f ca="1">CONCATENATE(F$6," ",SUMIF('CUST AND PROD REFS'!$C$7:$C$206,'DATA GENERATOR'!$C916,'CUST AND PROD REFS'!F$7:F$206))</f>
        <v>REGION 2</v>
      </c>
      <c r="G916" s="6" t="str">
        <f t="shared" ca="1" si="155"/>
        <v>SALESMAN 1</v>
      </c>
      <c r="H916" s="6" t="str">
        <f t="shared" ca="1" si="156"/>
        <v>PRODID 6</v>
      </c>
      <c r="I916" s="6" t="str">
        <f ca="1">CONCATENATE(I$6," ",SUMIF('CUST AND PROD REFS'!$H$7:$H$26,'DATA GENERATOR'!$H916,'CUST AND PROD REFS'!I$7:I$26))</f>
        <v>PRODTYPE 1</v>
      </c>
      <c r="J916" s="6" t="str">
        <f ca="1">CONCATENATE(J$6," ",SUMIF('CUST AND PROD REFS'!$H$7:$H$26,'DATA GENERATOR'!$H916,'CUST AND PROD REFS'!J$7:J$26))</f>
        <v>PRODMKT 3</v>
      </c>
      <c r="K916" s="6">
        <f ca="1">SUMIF('CUST AND PROD REFS'!$H$7:$H$26,'DATA GENERATOR'!$H916,'CUST AND PROD REFS'!K$7:K$26)</f>
        <v>13657</v>
      </c>
      <c r="L916" s="6">
        <f ca="1">SUMIF('CUST AND PROD REFS'!$H$7:$H$26,'DATA GENERATOR'!$H916,'CUST AND PROD REFS'!L$7:L$26)</f>
        <v>9150.19</v>
      </c>
      <c r="M916" s="7">
        <f t="shared" ca="1" si="157"/>
        <v>7</v>
      </c>
      <c r="N916" s="23">
        <f t="shared" ca="1" si="158"/>
        <v>12018.16</v>
      </c>
      <c r="O916" s="8">
        <f t="shared" ca="1" si="159"/>
        <v>84127.12</v>
      </c>
      <c r="P916" s="40" t="str">
        <f t="shared" ca="1" si="160"/>
        <v>SHIP REGION 3</v>
      </c>
    </row>
    <row r="917" spans="1:16" x14ac:dyDescent="0.35">
      <c r="A917" s="9">
        <f t="shared" si="161"/>
        <v>911</v>
      </c>
      <c r="B917" s="6">
        <f t="shared" si="161"/>
        <v>911</v>
      </c>
      <c r="C917" s="7" t="str">
        <f t="shared" ca="1" si="154"/>
        <v>CUSTID 41</v>
      </c>
      <c r="D917" s="7" t="str">
        <f ca="1">CONCATENATE(D$6," ",SUMIF('CUST AND PROD REFS'!$C$7:$C$206,'DATA GENERATOR'!$C917,'CUST AND PROD REFS'!D$7:D$206))</f>
        <v>CUSTTYPE 4</v>
      </c>
      <c r="E917" s="7" t="str">
        <f ca="1">CONCATENATE(E$6," ",SUMIF('CUST AND PROD REFS'!$C$7:$C$206,'DATA GENERATOR'!$C917,'CUST AND PROD REFS'!E$7:E$206))</f>
        <v>CUSTIND 2</v>
      </c>
      <c r="F917" s="7" t="str">
        <f ca="1">CONCATENATE(F$6," ",SUMIF('CUST AND PROD REFS'!$C$7:$C$206,'DATA GENERATOR'!$C917,'CUST AND PROD REFS'!F$7:F$206))</f>
        <v>REGION 2</v>
      </c>
      <c r="G917" s="6" t="str">
        <f t="shared" ca="1" si="155"/>
        <v>SALESMAN 4</v>
      </c>
      <c r="H917" s="6" t="str">
        <f t="shared" ca="1" si="156"/>
        <v>PRODID 8</v>
      </c>
      <c r="I917" s="6" t="str">
        <f ca="1">CONCATENATE(I$6," ",SUMIF('CUST AND PROD REFS'!$H$7:$H$26,'DATA GENERATOR'!$H917,'CUST AND PROD REFS'!I$7:I$26))</f>
        <v>PRODTYPE 1</v>
      </c>
      <c r="J917" s="6" t="str">
        <f ca="1">CONCATENATE(J$6," ",SUMIF('CUST AND PROD REFS'!$H$7:$H$26,'DATA GENERATOR'!$H917,'CUST AND PROD REFS'!J$7:J$26))</f>
        <v>PRODMKT 7</v>
      </c>
      <c r="K917" s="6">
        <f ca="1">SUMIF('CUST AND PROD REFS'!$H$7:$H$26,'DATA GENERATOR'!$H917,'CUST AND PROD REFS'!K$7:K$26)</f>
        <v>9424</v>
      </c>
      <c r="L917" s="6">
        <f ca="1">SUMIF('CUST AND PROD REFS'!$H$7:$H$26,'DATA GENERATOR'!$H917,'CUST AND PROD REFS'!L$7:L$26)</f>
        <v>6031.36</v>
      </c>
      <c r="M917" s="7">
        <f t="shared" ca="1" si="157"/>
        <v>1</v>
      </c>
      <c r="N917" s="23">
        <f t="shared" ca="1" si="158"/>
        <v>8575.84</v>
      </c>
      <c r="O917" s="8">
        <f t="shared" ca="1" si="159"/>
        <v>8575.84</v>
      </c>
      <c r="P917" s="40" t="str">
        <f t="shared" ca="1" si="160"/>
        <v>SHIP REGION 1</v>
      </c>
    </row>
    <row r="918" spans="1:16" x14ac:dyDescent="0.35">
      <c r="A918" s="9">
        <f t="shared" si="161"/>
        <v>912</v>
      </c>
      <c r="B918" s="6">
        <f t="shared" si="161"/>
        <v>912</v>
      </c>
      <c r="C918" s="7" t="str">
        <f t="shared" ca="1" si="154"/>
        <v>CUSTID 182</v>
      </c>
      <c r="D918" s="7" t="str">
        <f ca="1">CONCATENATE(D$6," ",SUMIF('CUST AND PROD REFS'!$C$7:$C$206,'DATA GENERATOR'!$C918,'CUST AND PROD REFS'!D$7:D$206))</f>
        <v>CUSTTYPE 3</v>
      </c>
      <c r="E918" s="7" t="str">
        <f ca="1">CONCATENATE(E$6," ",SUMIF('CUST AND PROD REFS'!$C$7:$C$206,'DATA GENERATOR'!$C918,'CUST AND PROD REFS'!E$7:E$206))</f>
        <v>CUSTIND 3</v>
      </c>
      <c r="F918" s="7" t="str">
        <f ca="1">CONCATENATE(F$6," ",SUMIF('CUST AND PROD REFS'!$C$7:$C$206,'DATA GENERATOR'!$C918,'CUST AND PROD REFS'!F$7:F$206))</f>
        <v>REGION 2</v>
      </c>
      <c r="G918" s="6" t="str">
        <f t="shared" ca="1" si="155"/>
        <v>SALESMAN 1</v>
      </c>
      <c r="H918" s="6" t="str">
        <f t="shared" ca="1" si="156"/>
        <v>PRODID 1</v>
      </c>
      <c r="I918" s="6" t="str">
        <f ca="1">CONCATENATE(I$6," ",SUMIF('CUST AND PROD REFS'!$H$7:$H$26,'DATA GENERATOR'!$H918,'CUST AND PROD REFS'!I$7:I$26))</f>
        <v>PRODTYPE 2</v>
      </c>
      <c r="J918" s="6" t="str">
        <f ca="1">CONCATENATE(J$6," ",SUMIF('CUST AND PROD REFS'!$H$7:$H$26,'DATA GENERATOR'!$H918,'CUST AND PROD REFS'!J$7:J$26))</f>
        <v>PRODMKT 7</v>
      </c>
      <c r="K918" s="6">
        <f ca="1">SUMIF('CUST AND PROD REFS'!$H$7:$H$26,'DATA GENERATOR'!$H918,'CUST AND PROD REFS'!K$7:K$26)</f>
        <v>1355</v>
      </c>
      <c r="L918" s="6">
        <f ca="1">SUMIF('CUST AND PROD REFS'!$H$7:$H$26,'DATA GENERATOR'!$H918,'CUST AND PROD REFS'!L$7:L$26)</f>
        <v>840.1</v>
      </c>
      <c r="M918" s="7">
        <f t="shared" ca="1" si="157"/>
        <v>7</v>
      </c>
      <c r="N918" s="23">
        <f t="shared" ca="1" si="158"/>
        <v>1246.6000000000001</v>
      </c>
      <c r="O918" s="8">
        <f t="shared" ca="1" si="159"/>
        <v>8726.2000000000007</v>
      </c>
      <c r="P918" s="40" t="str">
        <f t="shared" ca="1" si="160"/>
        <v>SHIP REGION 6</v>
      </c>
    </row>
    <row r="919" spans="1:16" x14ac:dyDescent="0.35">
      <c r="A919" s="9">
        <f t="shared" si="161"/>
        <v>913</v>
      </c>
      <c r="B919" s="6">
        <f t="shared" si="161"/>
        <v>913</v>
      </c>
      <c r="C919" s="7" t="str">
        <f t="shared" ca="1" si="154"/>
        <v>CUSTID 101</v>
      </c>
      <c r="D919" s="7" t="str">
        <f ca="1">CONCATENATE(D$6," ",SUMIF('CUST AND PROD REFS'!$C$7:$C$206,'DATA GENERATOR'!$C919,'CUST AND PROD REFS'!D$7:D$206))</f>
        <v>CUSTTYPE 1</v>
      </c>
      <c r="E919" s="7" t="str">
        <f ca="1">CONCATENATE(E$6," ",SUMIF('CUST AND PROD REFS'!$C$7:$C$206,'DATA GENERATOR'!$C919,'CUST AND PROD REFS'!E$7:E$206))</f>
        <v>CUSTIND 2</v>
      </c>
      <c r="F919" s="7" t="str">
        <f ca="1">CONCATENATE(F$6," ",SUMIF('CUST AND PROD REFS'!$C$7:$C$206,'DATA GENERATOR'!$C919,'CUST AND PROD REFS'!F$7:F$206))</f>
        <v>REGION 8</v>
      </c>
      <c r="G919" s="6" t="str">
        <f t="shared" ca="1" si="155"/>
        <v>SALESMAN 1</v>
      </c>
      <c r="H919" s="6" t="str">
        <f t="shared" ca="1" si="156"/>
        <v>PRODID 12</v>
      </c>
      <c r="I919" s="6" t="str">
        <f ca="1">CONCATENATE(I$6," ",SUMIF('CUST AND PROD REFS'!$H$7:$H$26,'DATA GENERATOR'!$H919,'CUST AND PROD REFS'!I$7:I$26))</f>
        <v>PRODTYPE 3</v>
      </c>
      <c r="J919" s="6" t="str">
        <f ca="1">CONCATENATE(J$6," ",SUMIF('CUST AND PROD REFS'!$H$7:$H$26,'DATA GENERATOR'!$H919,'CUST AND PROD REFS'!J$7:J$26))</f>
        <v>PRODMKT 2</v>
      </c>
      <c r="K919" s="6">
        <f ca="1">SUMIF('CUST AND PROD REFS'!$H$7:$H$26,'DATA GENERATOR'!$H919,'CUST AND PROD REFS'!K$7:K$26)</f>
        <v>17347</v>
      </c>
      <c r="L919" s="6">
        <f ca="1">SUMIF('CUST AND PROD REFS'!$H$7:$H$26,'DATA GENERATOR'!$H919,'CUST AND PROD REFS'!L$7:L$26)</f>
        <v>10928.61</v>
      </c>
      <c r="M919" s="7">
        <f t="shared" ca="1" si="157"/>
        <v>3</v>
      </c>
      <c r="N919" s="23">
        <f t="shared" ca="1" si="158"/>
        <v>14918.42</v>
      </c>
      <c r="O919" s="8">
        <f t="shared" ca="1" si="159"/>
        <v>44755.26</v>
      </c>
      <c r="P919" s="40" t="str">
        <f t="shared" ca="1" si="160"/>
        <v>SHIP REGION 2</v>
      </c>
    </row>
    <row r="920" spans="1:16" x14ac:dyDescent="0.35">
      <c r="A920" s="9">
        <f t="shared" si="161"/>
        <v>914</v>
      </c>
      <c r="B920" s="6">
        <f t="shared" si="161"/>
        <v>914</v>
      </c>
      <c r="C920" s="7" t="str">
        <f t="shared" ca="1" si="154"/>
        <v>CUSTID 36</v>
      </c>
      <c r="D920" s="7" t="str">
        <f ca="1">CONCATENATE(D$6," ",SUMIF('CUST AND PROD REFS'!$C$7:$C$206,'DATA GENERATOR'!$C920,'CUST AND PROD REFS'!D$7:D$206))</f>
        <v>CUSTTYPE 4</v>
      </c>
      <c r="E920" s="7" t="str">
        <f ca="1">CONCATENATE(E$6," ",SUMIF('CUST AND PROD REFS'!$C$7:$C$206,'DATA GENERATOR'!$C920,'CUST AND PROD REFS'!E$7:E$206))</f>
        <v>CUSTIND 5</v>
      </c>
      <c r="F920" s="7" t="str">
        <f ca="1">CONCATENATE(F$6," ",SUMIF('CUST AND PROD REFS'!$C$7:$C$206,'DATA GENERATOR'!$C920,'CUST AND PROD REFS'!F$7:F$206))</f>
        <v>REGION 3</v>
      </c>
      <c r="G920" s="6" t="str">
        <f t="shared" ca="1" si="155"/>
        <v>SALESMAN 3</v>
      </c>
      <c r="H920" s="6" t="str">
        <f t="shared" ca="1" si="156"/>
        <v>PRODID 9</v>
      </c>
      <c r="I920" s="6" t="str">
        <f ca="1">CONCATENATE(I$6," ",SUMIF('CUST AND PROD REFS'!$H$7:$H$26,'DATA GENERATOR'!$H920,'CUST AND PROD REFS'!I$7:I$26))</f>
        <v>PRODTYPE 2</v>
      </c>
      <c r="J920" s="6" t="str">
        <f ca="1">CONCATENATE(J$6," ",SUMIF('CUST AND PROD REFS'!$H$7:$H$26,'DATA GENERATOR'!$H920,'CUST AND PROD REFS'!J$7:J$26))</f>
        <v>PRODMKT 2</v>
      </c>
      <c r="K920" s="6">
        <f ca="1">SUMIF('CUST AND PROD REFS'!$H$7:$H$26,'DATA GENERATOR'!$H920,'CUST AND PROD REFS'!K$7:K$26)</f>
        <v>15689</v>
      </c>
      <c r="L920" s="6">
        <f ca="1">SUMIF('CUST AND PROD REFS'!$H$7:$H$26,'DATA GENERATOR'!$H920,'CUST AND PROD REFS'!L$7:L$26)</f>
        <v>10668.52</v>
      </c>
      <c r="M920" s="7">
        <f t="shared" ca="1" si="157"/>
        <v>6</v>
      </c>
      <c r="N920" s="23">
        <f t="shared" ca="1" si="158"/>
        <v>14276.99</v>
      </c>
      <c r="O920" s="8">
        <f t="shared" ca="1" si="159"/>
        <v>85661.94</v>
      </c>
      <c r="P920" s="40" t="str">
        <f t="shared" ca="1" si="160"/>
        <v>SHIP REGION 7</v>
      </c>
    </row>
    <row r="921" spans="1:16" x14ac:dyDescent="0.35">
      <c r="A921" s="9">
        <f t="shared" ref="A921:B936" si="162">A920+1</f>
        <v>915</v>
      </c>
      <c r="B921" s="6">
        <f t="shared" si="162"/>
        <v>915</v>
      </c>
      <c r="C921" s="7" t="str">
        <f t="shared" ca="1" si="154"/>
        <v>CUSTID 106</v>
      </c>
      <c r="D921" s="7" t="str">
        <f ca="1">CONCATENATE(D$6," ",SUMIF('CUST AND PROD REFS'!$C$7:$C$206,'DATA GENERATOR'!$C921,'CUST AND PROD REFS'!D$7:D$206))</f>
        <v>CUSTTYPE 3</v>
      </c>
      <c r="E921" s="7" t="str">
        <f ca="1">CONCATENATE(E$6," ",SUMIF('CUST AND PROD REFS'!$C$7:$C$206,'DATA GENERATOR'!$C921,'CUST AND PROD REFS'!E$7:E$206))</f>
        <v>CUSTIND 1</v>
      </c>
      <c r="F921" s="7" t="str">
        <f ca="1">CONCATENATE(F$6," ",SUMIF('CUST AND PROD REFS'!$C$7:$C$206,'DATA GENERATOR'!$C921,'CUST AND PROD REFS'!F$7:F$206))</f>
        <v>REGION 5</v>
      </c>
      <c r="G921" s="6" t="str">
        <f t="shared" ca="1" si="155"/>
        <v>SALESMAN 4</v>
      </c>
      <c r="H921" s="6" t="str">
        <f t="shared" ca="1" si="156"/>
        <v>PRODID 7</v>
      </c>
      <c r="I921" s="6" t="str">
        <f ca="1">CONCATENATE(I$6," ",SUMIF('CUST AND PROD REFS'!$H$7:$H$26,'DATA GENERATOR'!$H921,'CUST AND PROD REFS'!I$7:I$26))</f>
        <v>PRODTYPE 4</v>
      </c>
      <c r="J921" s="6" t="str">
        <f ca="1">CONCATENATE(J$6," ",SUMIF('CUST AND PROD REFS'!$H$7:$H$26,'DATA GENERATOR'!$H921,'CUST AND PROD REFS'!J$7:J$26))</f>
        <v>PRODMKT 2</v>
      </c>
      <c r="K921" s="6">
        <f ca="1">SUMIF('CUST AND PROD REFS'!$H$7:$H$26,'DATA GENERATOR'!$H921,'CUST AND PROD REFS'!K$7:K$26)</f>
        <v>19973</v>
      </c>
      <c r="L921" s="6">
        <f ca="1">SUMIF('CUST AND PROD REFS'!$H$7:$H$26,'DATA GENERATOR'!$H921,'CUST AND PROD REFS'!L$7:L$26)</f>
        <v>10985.15</v>
      </c>
      <c r="M921" s="7">
        <f t="shared" ca="1" si="157"/>
        <v>3</v>
      </c>
      <c r="N921" s="23">
        <f t="shared" ca="1" si="158"/>
        <v>18974.349999999999</v>
      </c>
      <c r="O921" s="8">
        <f t="shared" ca="1" si="159"/>
        <v>56923.049999999996</v>
      </c>
      <c r="P921" s="40" t="str">
        <f t="shared" ca="1" si="160"/>
        <v>SHIP REGION 5</v>
      </c>
    </row>
    <row r="922" spans="1:16" x14ac:dyDescent="0.35">
      <c r="A922" s="9">
        <f t="shared" si="162"/>
        <v>916</v>
      </c>
      <c r="B922" s="6">
        <f t="shared" si="162"/>
        <v>916</v>
      </c>
      <c r="C922" s="7" t="str">
        <f t="shared" ca="1" si="154"/>
        <v>CUSTID 119</v>
      </c>
      <c r="D922" s="7" t="str">
        <f ca="1">CONCATENATE(D$6," ",SUMIF('CUST AND PROD REFS'!$C$7:$C$206,'DATA GENERATOR'!$C922,'CUST AND PROD REFS'!D$7:D$206))</f>
        <v>CUSTTYPE 1</v>
      </c>
      <c r="E922" s="7" t="str">
        <f ca="1">CONCATENATE(E$6," ",SUMIF('CUST AND PROD REFS'!$C$7:$C$206,'DATA GENERATOR'!$C922,'CUST AND PROD REFS'!E$7:E$206))</f>
        <v>CUSTIND 5</v>
      </c>
      <c r="F922" s="7" t="str">
        <f ca="1">CONCATENATE(F$6," ",SUMIF('CUST AND PROD REFS'!$C$7:$C$206,'DATA GENERATOR'!$C922,'CUST AND PROD REFS'!F$7:F$206))</f>
        <v>REGION 8</v>
      </c>
      <c r="G922" s="6" t="str">
        <f t="shared" ca="1" si="155"/>
        <v>SALESMAN 2</v>
      </c>
      <c r="H922" s="6" t="str">
        <f t="shared" ca="1" si="156"/>
        <v>PRODID 8</v>
      </c>
      <c r="I922" s="6" t="str">
        <f ca="1">CONCATENATE(I$6," ",SUMIF('CUST AND PROD REFS'!$H$7:$H$26,'DATA GENERATOR'!$H922,'CUST AND PROD REFS'!I$7:I$26))</f>
        <v>PRODTYPE 1</v>
      </c>
      <c r="J922" s="6" t="str">
        <f ca="1">CONCATENATE(J$6," ",SUMIF('CUST AND PROD REFS'!$H$7:$H$26,'DATA GENERATOR'!$H922,'CUST AND PROD REFS'!J$7:J$26))</f>
        <v>PRODMKT 7</v>
      </c>
      <c r="K922" s="6">
        <f ca="1">SUMIF('CUST AND PROD REFS'!$H$7:$H$26,'DATA GENERATOR'!$H922,'CUST AND PROD REFS'!K$7:K$26)</f>
        <v>9424</v>
      </c>
      <c r="L922" s="6">
        <f ca="1">SUMIF('CUST AND PROD REFS'!$H$7:$H$26,'DATA GENERATOR'!$H922,'CUST AND PROD REFS'!L$7:L$26)</f>
        <v>6031.36</v>
      </c>
      <c r="M922" s="7">
        <f t="shared" ca="1" si="157"/>
        <v>2</v>
      </c>
      <c r="N922" s="23">
        <f t="shared" ca="1" si="158"/>
        <v>9141.2800000000007</v>
      </c>
      <c r="O922" s="8">
        <f t="shared" ca="1" si="159"/>
        <v>18282.560000000001</v>
      </c>
      <c r="P922" s="40" t="str">
        <f t="shared" ca="1" si="160"/>
        <v>SHIP REGION 2</v>
      </c>
    </row>
    <row r="923" spans="1:16" x14ac:dyDescent="0.35">
      <c r="A923" s="9">
        <f t="shared" si="162"/>
        <v>917</v>
      </c>
      <c r="B923" s="6">
        <f t="shared" si="162"/>
        <v>917</v>
      </c>
      <c r="C923" s="7" t="str">
        <f t="shared" ca="1" si="154"/>
        <v>CUSTID 190</v>
      </c>
      <c r="D923" s="7" t="str">
        <f ca="1">CONCATENATE(D$6," ",SUMIF('CUST AND PROD REFS'!$C$7:$C$206,'DATA GENERATOR'!$C923,'CUST AND PROD REFS'!D$7:D$206))</f>
        <v>CUSTTYPE 4</v>
      </c>
      <c r="E923" s="7" t="str">
        <f ca="1">CONCATENATE(E$6," ",SUMIF('CUST AND PROD REFS'!$C$7:$C$206,'DATA GENERATOR'!$C923,'CUST AND PROD REFS'!E$7:E$206))</f>
        <v>CUSTIND 3</v>
      </c>
      <c r="F923" s="7" t="str">
        <f ca="1">CONCATENATE(F$6," ",SUMIF('CUST AND PROD REFS'!$C$7:$C$206,'DATA GENERATOR'!$C923,'CUST AND PROD REFS'!F$7:F$206))</f>
        <v>REGION 5</v>
      </c>
      <c r="G923" s="6" t="str">
        <f t="shared" ca="1" si="155"/>
        <v>SALESMAN 4</v>
      </c>
      <c r="H923" s="6" t="str">
        <f t="shared" ca="1" si="156"/>
        <v>PRODID 1</v>
      </c>
      <c r="I923" s="6" t="str">
        <f ca="1">CONCATENATE(I$6," ",SUMIF('CUST AND PROD REFS'!$H$7:$H$26,'DATA GENERATOR'!$H923,'CUST AND PROD REFS'!I$7:I$26))</f>
        <v>PRODTYPE 2</v>
      </c>
      <c r="J923" s="6" t="str">
        <f ca="1">CONCATENATE(J$6," ",SUMIF('CUST AND PROD REFS'!$H$7:$H$26,'DATA GENERATOR'!$H923,'CUST AND PROD REFS'!J$7:J$26))</f>
        <v>PRODMKT 7</v>
      </c>
      <c r="K923" s="6">
        <f ca="1">SUMIF('CUST AND PROD REFS'!$H$7:$H$26,'DATA GENERATOR'!$H923,'CUST AND PROD REFS'!K$7:K$26)</f>
        <v>1355</v>
      </c>
      <c r="L923" s="6">
        <f ca="1">SUMIF('CUST AND PROD REFS'!$H$7:$H$26,'DATA GENERATOR'!$H923,'CUST AND PROD REFS'!L$7:L$26)</f>
        <v>840.1</v>
      </c>
      <c r="M923" s="7">
        <f t="shared" ca="1" si="157"/>
        <v>9</v>
      </c>
      <c r="N923" s="23">
        <f t="shared" ca="1" si="158"/>
        <v>1151.75</v>
      </c>
      <c r="O923" s="8">
        <f t="shared" ca="1" si="159"/>
        <v>10365.75</v>
      </c>
      <c r="P923" s="40" t="str">
        <f t="shared" ca="1" si="160"/>
        <v>SHIP REGION 1</v>
      </c>
    </row>
    <row r="924" spans="1:16" x14ac:dyDescent="0.35">
      <c r="A924" s="9">
        <f t="shared" si="162"/>
        <v>918</v>
      </c>
      <c r="B924" s="6">
        <f t="shared" si="162"/>
        <v>918</v>
      </c>
      <c r="C924" s="7" t="str">
        <f t="shared" ca="1" si="154"/>
        <v>CUSTID 25</v>
      </c>
      <c r="D924" s="7" t="str">
        <f ca="1">CONCATENATE(D$6," ",SUMIF('CUST AND PROD REFS'!$C$7:$C$206,'DATA GENERATOR'!$C924,'CUST AND PROD REFS'!D$7:D$206))</f>
        <v>CUSTTYPE 5</v>
      </c>
      <c r="E924" s="7" t="str">
        <f ca="1">CONCATENATE(E$6," ",SUMIF('CUST AND PROD REFS'!$C$7:$C$206,'DATA GENERATOR'!$C924,'CUST AND PROD REFS'!E$7:E$206))</f>
        <v>CUSTIND 3</v>
      </c>
      <c r="F924" s="7" t="str">
        <f ca="1">CONCATENATE(F$6," ",SUMIF('CUST AND PROD REFS'!$C$7:$C$206,'DATA GENERATOR'!$C924,'CUST AND PROD REFS'!F$7:F$206))</f>
        <v>REGION 4</v>
      </c>
      <c r="G924" s="6" t="str">
        <f t="shared" ca="1" si="155"/>
        <v>SALESMAN 4</v>
      </c>
      <c r="H924" s="6" t="str">
        <f t="shared" ca="1" si="156"/>
        <v>PRODID 6</v>
      </c>
      <c r="I924" s="6" t="str">
        <f ca="1">CONCATENATE(I$6," ",SUMIF('CUST AND PROD REFS'!$H$7:$H$26,'DATA GENERATOR'!$H924,'CUST AND PROD REFS'!I$7:I$26))</f>
        <v>PRODTYPE 1</v>
      </c>
      <c r="J924" s="6" t="str">
        <f ca="1">CONCATENATE(J$6," ",SUMIF('CUST AND PROD REFS'!$H$7:$H$26,'DATA GENERATOR'!$H924,'CUST AND PROD REFS'!J$7:J$26))</f>
        <v>PRODMKT 3</v>
      </c>
      <c r="K924" s="6">
        <f ca="1">SUMIF('CUST AND PROD REFS'!$H$7:$H$26,'DATA GENERATOR'!$H924,'CUST AND PROD REFS'!K$7:K$26)</f>
        <v>13657</v>
      </c>
      <c r="L924" s="6">
        <f ca="1">SUMIF('CUST AND PROD REFS'!$H$7:$H$26,'DATA GENERATOR'!$H924,'CUST AND PROD REFS'!L$7:L$26)</f>
        <v>9150.19</v>
      </c>
      <c r="M924" s="7">
        <f t="shared" ca="1" si="157"/>
        <v>5</v>
      </c>
      <c r="N924" s="23">
        <f t="shared" ca="1" si="158"/>
        <v>12701.009999999998</v>
      </c>
      <c r="O924" s="8">
        <f t="shared" ca="1" si="159"/>
        <v>63505.049999999988</v>
      </c>
      <c r="P924" s="40" t="str">
        <f t="shared" ca="1" si="160"/>
        <v>SHIP REGION 8</v>
      </c>
    </row>
    <row r="925" spans="1:16" x14ac:dyDescent="0.35">
      <c r="A925" s="9">
        <f t="shared" si="162"/>
        <v>919</v>
      </c>
      <c r="B925" s="6">
        <f t="shared" si="162"/>
        <v>919</v>
      </c>
      <c r="C925" s="7" t="str">
        <f t="shared" ca="1" si="154"/>
        <v>CUSTID 174</v>
      </c>
      <c r="D925" s="7" t="str">
        <f ca="1">CONCATENATE(D$6," ",SUMIF('CUST AND PROD REFS'!$C$7:$C$206,'DATA GENERATOR'!$C925,'CUST AND PROD REFS'!D$7:D$206))</f>
        <v>CUSTTYPE 1</v>
      </c>
      <c r="E925" s="7" t="str">
        <f ca="1">CONCATENATE(E$6," ",SUMIF('CUST AND PROD REFS'!$C$7:$C$206,'DATA GENERATOR'!$C925,'CUST AND PROD REFS'!E$7:E$206))</f>
        <v>CUSTIND 3</v>
      </c>
      <c r="F925" s="7" t="str">
        <f ca="1">CONCATENATE(F$6," ",SUMIF('CUST AND PROD REFS'!$C$7:$C$206,'DATA GENERATOR'!$C925,'CUST AND PROD REFS'!F$7:F$206))</f>
        <v>REGION 4</v>
      </c>
      <c r="G925" s="6" t="str">
        <f t="shared" ca="1" si="155"/>
        <v>SALESMAN 3</v>
      </c>
      <c r="H925" s="6" t="str">
        <f t="shared" ca="1" si="156"/>
        <v>PRODID 5</v>
      </c>
      <c r="I925" s="6" t="str">
        <f ca="1">CONCATENATE(I$6," ",SUMIF('CUST AND PROD REFS'!$H$7:$H$26,'DATA GENERATOR'!$H925,'CUST AND PROD REFS'!I$7:I$26))</f>
        <v>PRODTYPE 3</v>
      </c>
      <c r="J925" s="6" t="str">
        <f ca="1">CONCATENATE(J$6," ",SUMIF('CUST AND PROD REFS'!$H$7:$H$26,'DATA GENERATOR'!$H925,'CUST AND PROD REFS'!J$7:J$26))</f>
        <v>PRODMKT 3</v>
      </c>
      <c r="K925" s="6">
        <f ca="1">SUMIF('CUST AND PROD REFS'!$H$7:$H$26,'DATA GENERATOR'!$H925,'CUST AND PROD REFS'!K$7:K$26)</f>
        <v>21215</v>
      </c>
      <c r="L925" s="6">
        <f ca="1">SUMIF('CUST AND PROD REFS'!$H$7:$H$26,'DATA GENERATOR'!$H925,'CUST AND PROD REFS'!L$7:L$26)</f>
        <v>14001.9</v>
      </c>
      <c r="M925" s="7">
        <f t="shared" ca="1" si="157"/>
        <v>6</v>
      </c>
      <c r="N925" s="23">
        <f t="shared" ca="1" si="158"/>
        <v>20154.25</v>
      </c>
      <c r="O925" s="8">
        <f t="shared" ca="1" si="159"/>
        <v>120925.5</v>
      </c>
      <c r="P925" s="40" t="str">
        <f t="shared" ca="1" si="160"/>
        <v>SHIP REGION 1</v>
      </c>
    </row>
    <row r="926" spans="1:16" x14ac:dyDescent="0.35">
      <c r="A926" s="9">
        <f t="shared" si="162"/>
        <v>920</v>
      </c>
      <c r="B926" s="6">
        <f t="shared" si="162"/>
        <v>920</v>
      </c>
      <c r="C926" s="7" t="str">
        <f t="shared" ca="1" si="154"/>
        <v>CUSTID 132</v>
      </c>
      <c r="D926" s="7" t="str">
        <f ca="1">CONCATENATE(D$6," ",SUMIF('CUST AND PROD REFS'!$C$7:$C$206,'DATA GENERATOR'!$C926,'CUST AND PROD REFS'!D$7:D$206))</f>
        <v>CUSTTYPE 4</v>
      </c>
      <c r="E926" s="7" t="str">
        <f ca="1">CONCATENATE(E$6," ",SUMIF('CUST AND PROD REFS'!$C$7:$C$206,'DATA GENERATOR'!$C926,'CUST AND PROD REFS'!E$7:E$206))</f>
        <v>CUSTIND 1</v>
      </c>
      <c r="F926" s="7" t="str">
        <f ca="1">CONCATENATE(F$6," ",SUMIF('CUST AND PROD REFS'!$C$7:$C$206,'DATA GENERATOR'!$C926,'CUST AND PROD REFS'!F$7:F$206))</f>
        <v>REGION 1</v>
      </c>
      <c r="G926" s="6" t="str">
        <f t="shared" ca="1" si="155"/>
        <v>SALESMAN 2</v>
      </c>
      <c r="H926" s="6" t="str">
        <f t="shared" ca="1" si="156"/>
        <v>PRODID 9</v>
      </c>
      <c r="I926" s="6" t="str">
        <f ca="1">CONCATENATE(I$6," ",SUMIF('CUST AND PROD REFS'!$H$7:$H$26,'DATA GENERATOR'!$H926,'CUST AND PROD REFS'!I$7:I$26))</f>
        <v>PRODTYPE 2</v>
      </c>
      <c r="J926" s="6" t="str">
        <f ca="1">CONCATENATE(J$6," ",SUMIF('CUST AND PROD REFS'!$H$7:$H$26,'DATA GENERATOR'!$H926,'CUST AND PROD REFS'!J$7:J$26))</f>
        <v>PRODMKT 2</v>
      </c>
      <c r="K926" s="6">
        <f ca="1">SUMIF('CUST AND PROD REFS'!$H$7:$H$26,'DATA GENERATOR'!$H926,'CUST AND PROD REFS'!K$7:K$26)</f>
        <v>15689</v>
      </c>
      <c r="L926" s="6">
        <f ca="1">SUMIF('CUST AND PROD REFS'!$H$7:$H$26,'DATA GENERATOR'!$H926,'CUST AND PROD REFS'!L$7:L$26)</f>
        <v>10668.52</v>
      </c>
      <c r="M926" s="7">
        <f t="shared" ca="1" si="157"/>
        <v>2</v>
      </c>
      <c r="N926" s="23">
        <f t="shared" ca="1" si="158"/>
        <v>13335.65</v>
      </c>
      <c r="O926" s="8">
        <f t="shared" ca="1" si="159"/>
        <v>26671.3</v>
      </c>
      <c r="P926" s="40" t="str">
        <f t="shared" ca="1" si="160"/>
        <v>SHIP REGION 1</v>
      </c>
    </row>
    <row r="927" spans="1:16" x14ac:dyDescent="0.35">
      <c r="A927" s="9">
        <f t="shared" si="162"/>
        <v>921</v>
      </c>
      <c r="B927" s="6">
        <f t="shared" si="162"/>
        <v>921</v>
      </c>
      <c r="C927" s="7" t="str">
        <f t="shared" ca="1" si="154"/>
        <v>CUSTID 178</v>
      </c>
      <c r="D927" s="7" t="str">
        <f ca="1">CONCATENATE(D$6," ",SUMIF('CUST AND PROD REFS'!$C$7:$C$206,'DATA GENERATOR'!$C927,'CUST AND PROD REFS'!D$7:D$206))</f>
        <v>CUSTTYPE 1</v>
      </c>
      <c r="E927" s="7" t="str">
        <f ca="1">CONCATENATE(E$6," ",SUMIF('CUST AND PROD REFS'!$C$7:$C$206,'DATA GENERATOR'!$C927,'CUST AND PROD REFS'!E$7:E$206))</f>
        <v>CUSTIND 4</v>
      </c>
      <c r="F927" s="7" t="str">
        <f ca="1">CONCATENATE(F$6," ",SUMIF('CUST AND PROD REFS'!$C$7:$C$206,'DATA GENERATOR'!$C927,'CUST AND PROD REFS'!F$7:F$206))</f>
        <v>REGION 2</v>
      </c>
      <c r="G927" s="6" t="str">
        <f t="shared" ca="1" si="155"/>
        <v>SALESMAN 4</v>
      </c>
      <c r="H927" s="6" t="str">
        <f t="shared" ca="1" si="156"/>
        <v>PRODID 7</v>
      </c>
      <c r="I927" s="6" t="str">
        <f ca="1">CONCATENATE(I$6," ",SUMIF('CUST AND PROD REFS'!$H$7:$H$26,'DATA GENERATOR'!$H927,'CUST AND PROD REFS'!I$7:I$26))</f>
        <v>PRODTYPE 4</v>
      </c>
      <c r="J927" s="6" t="str">
        <f ca="1">CONCATENATE(J$6," ",SUMIF('CUST AND PROD REFS'!$H$7:$H$26,'DATA GENERATOR'!$H927,'CUST AND PROD REFS'!J$7:J$26))</f>
        <v>PRODMKT 2</v>
      </c>
      <c r="K927" s="6">
        <f ca="1">SUMIF('CUST AND PROD REFS'!$H$7:$H$26,'DATA GENERATOR'!$H927,'CUST AND PROD REFS'!K$7:K$26)</f>
        <v>19973</v>
      </c>
      <c r="L927" s="6">
        <f ca="1">SUMIF('CUST AND PROD REFS'!$H$7:$H$26,'DATA GENERATOR'!$H927,'CUST AND PROD REFS'!L$7:L$26)</f>
        <v>10985.15</v>
      </c>
      <c r="M927" s="7">
        <f t="shared" ca="1" si="157"/>
        <v>8</v>
      </c>
      <c r="N927" s="23">
        <f t="shared" ca="1" si="158"/>
        <v>17775.97</v>
      </c>
      <c r="O927" s="8">
        <f t="shared" ca="1" si="159"/>
        <v>142207.76</v>
      </c>
      <c r="P927" s="40" t="str">
        <f t="shared" ca="1" si="160"/>
        <v>SHIP REGION 4</v>
      </c>
    </row>
    <row r="928" spans="1:16" x14ac:dyDescent="0.35">
      <c r="A928" s="9">
        <f t="shared" si="162"/>
        <v>922</v>
      </c>
      <c r="B928" s="6">
        <f t="shared" si="162"/>
        <v>922</v>
      </c>
      <c r="C928" s="7" t="str">
        <f t="shared" ca="1" si="154"/>
        <v>CUSTID 10</v>
      </c>
      <c r="D928" s="7" t="str">
        <f ca="1">CONCATENATE(D$6," ",SUMIF('CUST AND PROD REFS'!$C$7:$C$206,'DATA GENERATOR'!$C928,'CUST AND PROD REFS'!D$7:D$206))</f>
        <v>CUSTTYPE 5</v>
      </c>
      <c r="E928" s="7" t="str">
        <f ca="1">CONCATENATE(E$6," ",SUMIF('CUST AND PROD REFS'!$C$7:$C$206,'DATA GENERATOR'!$C928,'CUST AND PROD REFS'!E$7:E$206))</f>
        <v>CUSTIND 2</v>
      </c>
      <c r="F928" s="7" t="str">
        <f ca="1">CONCATENATE(F$6," ",SUMIF('CUST AND PROD REFS'!$C$7:$C$206,'DATA GENERATOR'!$C928,'CUST AND PROD REFS'!F$7:F$206))</f>
        <v>REGION 6</v>
      </c>
      <c r="G928" s="6" t="str">
        <f t="shared" ca="1" si="155"/>
        <v>SALESMAN 1</v>
      </c>
      <c r="H928" s="6" t="str">
        <f t="shared" ca="1" si="156"/>
        <v>PRODID 19</v>
      </c>
      <c r="I928" s="6" t="str">
        <f ca="1">CONCATENATE(I$6," ",SUMIF('CUST AND PROD REFS'!$H$7:$H$26,'DATA GENERATOR'!$H928,'CUST AND PROD REFS'!I$7:I$26))</f>
        <v>PRODTYPE 2</v>
      </c>
      <c r="J928" s="6" t="str">
        <f ca="1">CONCATENATE(J$6," ",SUMIF('CUST AND PROD REFS'!$H$7:$H$26,'DATA GENERATOR'!$H928,'CUST AND PROD REFS'!J$7:J$26))</f>
        <v>PRODMKT 4</v>
      </c>
      <c r="K928" s="6">
        <f ca="1">SUMIF('CUST AND PROD REFS'!$H$7:$H$26,'DATA GENERATOR'!$H928,'CUST AND PROD REFS'!K$7:K$26)</f>
        <v>4862</v>
      </c>
      <c r="L928" s="6">
        <f ca="1">SUMIF('CUST AND PROD REFS'!$H$7:$H$26,'DATA GENERATOR'!$H928,'CUST AND PROD REFS'!L$7:L$26)</f>
        <v>3306.16</v>
      </c>
      <c r="M928" s="7">
        <f t="shared" ca="1" si="157"/>
        <v>4</v>
      </c>
      <c r="N928" s="23">
        <f t="shared" ca="1" si="158"/>
        <v>4813.38</v>
      </c>
      <c r="O928" s="8">
        <f t="shared" ca="1" si="159"/>
        <v>19253.52</v>
      </c>
      <c r="P928" s="40" t="str">
        <f t="shared" ca="1" si="160"/>
        <v>SHIP REGION 4</v>
      </c>
    </row>
    <row r="929" spans="1:16" x14ac:dyDescent="0.35">
      <c r="A929" s="9">
        <f t="shared" si="162"/>
        <v>923</v>
      </c>
      <c r="B929" s="6">
        <f t="shared" si="162"/>
        <v>923</v>
      </c>
      <c r="C929" s="7" t="str">
        <f t="shared" ca="1" si="154"/>
        <v>CUSTID 5</v>
      </c>
      <c r="D929" s="7" t="str">
        <f ca="1">CONCATENATE(D$6," ",SUMIF('CUST AND PROD REFS'!$C$7:$C$206,'DATA GENERATOR'!$C929,'CUST AND PROD REFS'!D$7:D$206))</f>
        <v>CUSTTYPE 4</v>
      </c>
      <c r="E929" s="7" t="str">
        <f ca="1">CONCATENATE(E$6," ",SUMIF('CUST AND PROD REFS'!$C$7:$C$206,'DATA GENERATOR'!$C929,'CUST AND PROD REFS'!E$7:E$206))</f>
        <v>CUSTIND 1</v>
      </c>
      <c r="F929" s="7" t="str">
        <f ca="1">CONCATENATE(F$6," ",SUMIF('CUST AND PROD REFS'!$C$7:$C$206,'DATA GENERATOR'!$C929,'CUST AND PROD REFS'!F$7:F$206))</f>
        <v>REGION 1</v>
      </c>
      <c r="G929" s="6" t="str">
        <f t="shared" ca="1" si="155"/>
        <v>SALESMAN 1</v>
      </c>
      <c r="H929" s="6" t="str">
        <f t="shared" ca="1" si="156"/>
        <v>PRODID 19</v>
      </c>
      <c r="I929" s="6" t="str">
        <f ca="1">CONCATENATE(I$6," ",SUMIF('CUST AND PROD REFS'!$H$7:$H$26,'DATA GENERATOR'!$H929,'CUST AND PROD REFS'!I$7:I$26))</f>
        <v>PRODTYPE 2</v>
      </c>
      <c r="J929" s="6" t="str">
        <f ca="1">CONCATENATE(J$6," ",SUMIF('CUST AND PROD REFS'!$H$7:$H$26,'DATA GENERATOR'!$H929,'CUST AND PROD REFS'!J$7:J$26))</f>
        <v>PRODMKT 4</v>
      </c>
      <c r="K929" s="6">
        <f ca="1">SUMIF('CUST AND PROD REFS'!$H$7:$H$26,'DATA GENERATOR'!$H929,'CUST AND PROD REFS'!K$7:K$26)</f>
        <v>4862</v>
      </c>
      <c r="L929" s="6">
        <f ca="1">SUMIF('CUST AND PROD REFS'!$H$7:$H$26,'DATA GENERATOR'!$H929,'CUST AND PROD REFS'!L$7:L$26)</f>
        <v>3306.16</v>
      </c>
      <c r="M929" s="7">
        <f t="shared" ca="1" si="157"/>
        <v>9</v>
      </c>
      <c r="N929" s="23">
        <f t="shared" ca="1" si="158"/>
        <v>4473.04</v>
      </c>
      <c r="O929" s="8">
        <f t="shared" ca="1" si="159"/>
        <v>40257.360000000001</v>
      </c>
      <c r="P929" s="40" t="str">
        <f t="shared" ca="1" si="160"/>
        <v>SHIP REGION 5</v>
      </c>
    </row>
    <row r="930" spans="1:16" x14ac:dyDescent="0.35">
      <c r="A930" s="9">
        <f t="shared" si="162"/>
        <v>924</v>
      </c>
      <c r="B930" s="6">
        <f t="shared" si="162"/>
        <v>924</v>
      </c>
      <c r="C930" s="7" t="str">
        <f t="shared" ca="1" si="154"/>
        <v>CUSTID 139</v>
      </c>
      <c r="D930" s="7" t="str">
        <f ca="1">CONCATENATE(D$6," ",SUMIF('CUST AND PROD REFS'!$C$7:$C$206,'DATA GENERATOR'!$C930,'CUST AND PROD REFS'!D$7:D$206))</f>
        <v>CUSTTYPE 2</v>
      </c>
      <c r="E930" s="7" t="str">
        <f ca="1">CONCATENATE(E$6," ",SUMIF('CUST AND PROD REFS'!$C$7:$C$206,'DATA GENERATOR'!$C930,'CUST AND PROD REFS'!E$7:E$206))</f>
        <v>CUSTIND 2</v>
      </c>
      <c r="F930" s="7" t="str">
        <f ca="1">CONCATENATE(F$6," ",SUMIF('CUST AND PROD REFS'!$C$7:$C$206,'DATA GENERATOR'!$C930,'CUST AND PROD REFS'!F$7:F$206))</f>
        <v>REGION 5</v>
      </c>
      <c r="G930" s="6" t="str">
        <f t="shared" ca="1" si="155"/>
        <v>SALESMAN 2</v>
      </c>
      <c r="H930" s="6" t="str">
        <f t="shared" ca="1" si="156"/>
        <v>PRODID 8</v>
      </c>
      <c r="I930" s="6" t="str">
        <f ca="1">CONCATENATE(I$6," ",SUMIF('CUST AND PROD REFS'!$H$7:$H$26,'DATA GENERATOR'!$H930,'CUST AND PROD REFS'!I$7:I$26))</f>
        <v>PRODTYPE 1</v>
      </c>
      <c r="J930" s="6" t="str">
        <f ca="1">CONCATENATE(J$6," ",SUMIF('CUST AND PROD REFS'!$H$7:$H$26,'DATA GENERATOR'!$H930,'CUST AND PROD REFS'!J$7:J$26))</f>
        <v>PRODMKT 7</v>
      </c>
      <c r="K930" s="6">
        <f ca="1">SUMIF('CUST AND PROD REFS'!$H$7:$H$26,'DATA GENERATOR'!$H930,'CUST AND PROD REFS'!K$7:K$26)</f>
        <v>9424</v>
      </c>
      <c r="L930" s="6">
        <f ca="1">SUMIF('CUST AND PROD REFS'!$H$7:$H$26,'DATA GENERATOR'!$H930,'CUST AND PROD REFS'!L$7:L$26)</f>
        <v>6031.36</v>
      </c>
      <c r="M930" s="7">
        <f t="shared" ca="1" si="157"/>
        <v>6</v>
      </c>
      <c r="N930" s="23">
        <f t="shared" ca="1" si="158"/>
        <v>8481.6</v>
      </c>
      <c r="O930" s="8">
        <f t="shared" ca="1" si="159"/>
        <v>50889.600000000006</v>
      </c>
      <c r="P930" s="40" t="str">
        <f t="shared" ca="1" si="160"/>
        <v>SHIP REGION 5</v>
      </c>
    </row>
    <row r="931" spans="1:16" x14ac:dyDescent="0.35">
      <c r="A931" s="9">
        <f t="shared" si="162"/>
        <v>925</v>
      </c>
      <c r="B931" s="6">
        <f t="shared" si="162"/>
        <v>925</v>
      </c>
      <c r="C931" s="7" t="str">
        <f t="shared" ca="1" si="154"/>
        <v>CUSTID 188</v>
      </c>
      <c r="D931" s="7" t="str">
        <f ca="1">CONCATENATE(D$6," ",SUMIF('CUST AND PROD REFS'!$C$7:$C$206,'DATA GENERATOR'!$C931,'CUST AND PROD REFS'!D$7:D$206))</f>
        <v>CUSTTYPE 1</v>
      </c>
      <c r="E931" s="7" t="str">
        <f ca="1">CONCATENATE(E$6," ",SUMIF('CUST AND PROD REFS'!$C$7:$C$206,'DATA GENERATOR'!$C931,'CUST AND PROD REFS'!E$7:E$206))</f>
        <v>CUSTIND 5</v>
      </c>
      <c r="F931" s="7" t="str">
        <f ca="1">CONCATENATE(F$6," ",SUMIF('CUST AND PROD REFS'!$C$7:$C$206,'DATA GENERATOR'!$C931,'CUST AND PROD REFS'!F$7:F$206))</f>
        <v>REGION 2</v>
      </c>
      <c r="G931" s="6" t="str">
        <f t="shared" ca="1" si="155"/>
        <v>SALESMAN 4</v>
      </c>
      <c r="H931" s="6" t="str">
        <f t="shared" ca="1" si="156"/>
        <v>PRODID 19</v>
      </c>
      <c r="I931" s="6" t="str">
        <f ca="1">CONCATENATE(I$6," ",SUMIF('CUST AND PROD REFS'!$H$7:$H$26,'DATA GENERATOR'!$H931,'CUST AND PROD REFS'!I$7:I$26))</f>
        <v>PRODTYPE 2</v>
      </c>
      <c r="J931" s="6" t="str">
        <f ca="1">CONCATENATE(J$6," ",SUMIF('CUST AND PROD REFS'!$H$7:$H$26,'DATA GENERATOR'!$H931,'CUST AND PROD REFS'!J$7:J$26))</f>
        <v>PRODMKT 4</v>
      </c>
      <c r="K931" s="6">
        <f ca="1">SUMIF('CUST AND PROD REFS'!$H$7:$H$26,'DATA GENERATOR'!$H931,'CUST AND PROD REFS'!K$7:K$26)</f>
        <v>4862</v>
      </c>
      <c r="L931" s="6">
        <f ca="1">SUMIF('CUST AND PROD REFS'!$H$7:$H$26,'DATA GENERATOR'!$H931,'CUST AND PROD REFS'!L$7:L$26)</f>
        <v>3306.16</v>
      </c>
      <c r="M931" s="7">
        <f t="shared" ca="1" si="157"/>
        <v>4</v>
      </c>
      <c r="N931" s="23">
        <f t="shared" ca="1" si="158"/>
        <v>4473.04</v>
      </c>
      <c r="O931" s="8">
        <f t="shared" ca="1" si="159"/>
        <v>17892.16</v>
      </c>
      <c r="P931" s="40" t="str">
        <f t="shared" ca="1" si="160"/>
        <v>SHIP REGION 2</v>
      </c>
    </row>
    <row r="932" spans="1:16" x14ac:dyDescent="0.35">
      <c r="A932" s="9">
        <f t="shared" si="162"/>
        <v>926</v>
      </c>
      <c r="B932" s="6">
        <f t="shared" si="162"/>
        <v>926</v>
      </c>
      <c r="C932" s="7" t="str">
        <f t="shared" ca="1" si="154"/>
        <v>CUSTID 176</v>
      </c>
      <c r="D932" s="7" t="str">
        <f ca="1">CONCATENATE(D$6," ",SUMIF('CUST AND PROD REFS'!$C$7:$C$206,'DATA GENERATOR'!$C932,'CUST AND PROD REFS'!D$7:D$206))</f>
        <v>CUSTTYPE 5</v>
      </c>
      <c r="E932" s="7" t="str">
        <f ca="1">CONCATENATE(E$6," ",SUMIF('CUST AND PROD REFS'!$C$7:$C$206,'DATA GENERATOR'!$C932,'CUST AND PROD REFS'!E$7:E$206))</f>
        <v>CUSTIND 1</v>
      </c>
      <c r="F932" s="7" t="str">
        <f ca="1">CONCATENATE(F$6," ",SUMIF('CUST AND PROD REFS'!$C$7:$C$206,'DATA GENERATOR'!$C932,'CUST AND PROD REFS'!F$7:F$206))</f>
        <v>REGION 1</v>
      </c>
      <c r="G932" s="6" t="str">
        <f t="shared" ca="1" si="155"/>
        <v>SALESMAN 1</v>
      </c>
      <c r="H932" s="6" t="str">
        <f t="shared" ca="1" si="156"/>
        <v>PRODID 1</v>
      </c>
      <c r="I932" s="6" t="str">
        <f ca="1">CONCATENATE(I$6," ",SUMIF('CUST AND PROD REFS'!$H$7:$H$26,'DATA GENERATOR'!$H932,'CUST AND PROD REFS'!I$7:I$26))</f>
        <v>PRODTYPE 2</v>
      </c>
      <c r="J932" s="6" t="str">
        <f ca="1">CONCATENATE(J$6," ",SUMIF('CUST AND PROD REFS'!$H$7:$H$26,'DATA GENERATOR'!$H932,'CUST AND PROD REFS'!J$7:J$26))</f>
        <v>PRODMKT 7</v>
      </c>
      <c r="K932" s="6">
        <f ca="1">SUMIF('CUST AND PROD REFS'!$H$7:$H$26,'DATA GENERATOR'!$H932,'CUST AND PROD REFS'!K$7:K$26)</f>
        <v>1355</v>
      </c>
      <c r="L932" s="6">
        <f ca="1">SUMIF('CUST AND PROD REFS'!$H$7:$H$26,'DATA GENERATOR'!$H932,'CUST AND PROD REFS'!L$7:L$26)</f>
        <v>840.1</v>
      </c>
      <c r="M932" s="7">
        <f t="shared" ca="1" si="157"/>
        <v>1</v>
      </c>
      <c r="N932" s="23">
        <f t="shared" ca="1" si="158"/>
        <v>1219.5</v>
      </c>
      <c r="O932" s="8">
        <f t="shared" ca="1" si="159"/>
        <v>1219.5</v>
      </c>
      <c r="P932" s="40" t="str">
        <f t="shared" ca="1" si="160"/>
        <v>SHIP REGION 6</v>
      </c>
    </row>
    <row r="933" spans="1:16" x14ac:dyDescent="0.35">
      <c r="A933" s="9">
        <f t="shared" si="162"/>
        <v>927</v>
      </c>
      <c r="B933" s="6">
        <f t="shared" si="162"/>
        <v>927</v>
      </c>
      <c r="C933" s="7" t="str">
        <f t="shared" ca="1" si="154"/>
        <v>CUSTID 86</v>
      </c>
      <c r="D933" s="7" t="str">
        <f ca="1">CONCATENATE(D$6," ",SUMIF('CUST AND PROD REFS'!$C$7:$C$206,'DATA GENERATOR'!$C933,'CUST AND PROD REFS'!D$7:D$206))</f>
        <v>CUSTTYPE 1</v>
      </c>
      <c r="E933" s="7" t="str">
        <f ca="1">CONCATENATE(E$6," ",SUMIF('CUST AND PROD REFS'!$C$7:$C$206,'DATA GENERATOR'!$C933,'CUST AND PROD REFS'!E$7:E$206))</f>
        <v>CUSTIND 1</v>
      </c>
      <c r="F933" s="7" t="str">
        <f ca="1">CONCATENATE(F$6," ",SUMIF('CUST AND PROD REFS'!$C$7:$C$206,'DATA GENERATOR'!$C933,'CUST AND PROD REFS'!F$7:F$206))</f>
        <v>REGION 8</v>
      </c>
      <c r="G933" s="6" t="str">
        <f t="shared" ca="1" si="155"/>
        <v>SALESMAN 4</v>
      </c>
      <c r="H933" s="6" t="str">
        <f t="shared" ca="1" si="156"/>
        <v>PRODID 2</v>
      </c>
      <c r="I933" s="6" t="str">
        <f ca="1">CONCATENATE(I$6," ",SUMIF('CUST AND PROD REFS'!$H$7:$H$26,'DATA GENERATOR'!$H933,'CUST AND PROD REFS'!I$7:I$26))</f>
        <v>PRODTYPE 4</v>
      </c>
      <c r="J933" s="6" t="str">
        <f ca="1">CONCATENATE(J$6," ",SUMIF('CUST AND PROD REFS'!$H$7:$H$26,'DATA GENERATOR'!$H933,'CUST AND PROD REFS'!J$7:J$26))</f>
        <v>PRODMKT 6</v>
      </c>
      <c r="K933" s="6">
        <f ca="1">SUMIF('CUST AND PROD REFS'!$H$7:$H$26,'DATA GENERATOR'!$H933,'CUST AND PROD REFS'!K$7:K$26)</f>
        <v>5283</v>
      </c>
      <c r="L933" s="6">
        <f ca="1">SUMIF('CUST AND PROD REFS'!$H$7:$H$26,'DATA GENERATOR'!$H933,'CUST AND PROD REFS'!L$7:L$26)</f>
        <v>3169.8</v>
      </c>
      <c r="M933" s="7">
        <f t="shared" ca="1" si="157"/>
        <v>5</v>
      </c>
      <c r="N933" s="23">
        <f t="shared" ca="1" si="158"/>
        <v>4807.53</v>
      </c>
      <c r="O933" s="8">
        <f t="shared" ca="1" si="159"/>
        <v>24037.649999999998</v>
      </c>
      <c r="P933" s="40" t="str">
        <f t="shared" ca="1" si="160"/>
        <v>SHIP REGION 1</v>
      </c>
    </row>
    <row r="934" spans="1:16" x14ac:dyDescent="0.35">
      <c r="A934" s="9">
        <f t="shared" si="162"/>
        <v>928</v>
      </c>
      <c r="B934" s="6">
        <f t="shared" si="162"/>
        <v>928</v>
      </c>
      <c r="C934" s="7" t="str">
        <f t="shared" ca="1" si="154"/>
        <v>CUSTID 19</v>
      </c>
      <c r="D934" s="7" t="str">
        <f ca="1">CONCATENATE(D$6," ",SUMIF('CUST AND PROD REFS'!$C$7:$C$206,'DATA GENERATOR'!$C934,'CUST AND PROD REFS'!D$7:D$206))</f>
        <v>CUSTTYPE 2</v>
      </c>
      <c r="E934" s="7" t="str">
        <f ca="1">CONCATENATE(E$6," ",SUMIF('CUST AND PROD REFS'!$C$7:$C$206,'DATA GENERATOR'!$C934,'CUST AND PROD REFS'!E$7:E$206))</f>
        <v>CUSTIND 2</v>
      </c>
      <c r="F934" s="7" t="str">
        <f ca="1">CONCATENATE(F$6," ",SUMIF('CUST AND PROD REFS'!$C$7:$C$206,'DATA GENERATOR'!$C934,'CUST AND PROD REFS'!F$7:F$206))</f>
        <v>REGION 4</v>
      </c>
      <c r="G934" s="6" t="str">
        <f t="shared" ca="1" si="155"/>
        <v>SALESMAN 4</v>
      </c>
      <c r="H934" s="6" t="str">
        <f t="shared" ca="1" si="156"/>
        <v>PRODID 16</v>
      </c>
      <c r="I934" s="6" t="str">
        <f ca="1">CONCATENATE(I$6," ",SUMIF('CUST AND PROD REFS'!$H$7:$H$26,'DATA GENERATOR'!$H934,'CUST AND PROD REFS'!I$7:I$26))</f>
        <v>PRODTYPE 4</v>
      </c>
      <c r="J934" s="6" t="str">
        <f ca="1">CONCATENATE(J$6," ",SUMIF('CUST AND PROD REFS'!$H$7:$H$26,'DATA GENERATOR'!$H934,'CUST AND PROD REFS'!J$7:J$26))</f>
        <v>PRODMKT 6</v>
      </c>
      <c r="K934" s="6">
        <f ca="1">SUMIF('CUST AND PROD REFS'!$H$7:$H$26,'DATA GENERATOR'!$H934,'CUST AND PROD REFS'!K$7:K$26)</f>
        <v>13342</v>
      </c>
      <c r="L934" s="6">
        <f ca="1">SUMIF('CUST AND PROD REFS'!$H$7:$H$26,'DATA GENERATOR'!$H934,'CUST AND PROD REFS'!L$7:L$26)</f>
        <v>7738.36</v>
      </c>
      <c r="M934" s="7">
        <f t="shared" ca="1" si="157"/>
        <v>9</v>
      </c>
      <c r="N934" s="23">
        <f t="shared" ca="1" si="158"/>
        <v>11740.960000000001</v>
      </c>
      <c r="O934" s="8">
        <f t="shared" ca="1" si="159"/>
        <v>105668.64000000001</v>
      </c>
      <c r="P934" s="40" t="str">
        <f t="shared" ca="1" si="160"/>
        <v>SHIP REGION 8</v>
      </c>
    </row>
    <row r="935" spans="1:16" x14ac:dyDescent="0.35">
      <c r="A935" s="9">
        <f t="shared" si="162"/>
        <v>929</v>
      </c>
      <c r="B935" s="6">
        <f t="shared" si="162"/>
        <v>929</v>
      </c>
      <c r="C935" s="7" t="str">
        <f t="shared" ca="1" si="154"/>
        <v>CUSTID 123</v>
      </c>
      <c r="D935" s="7" t="str">
        <f ca="1">CONCATENATE(D$6," ",SUMIF('CUST AND PROD REFS'!$C$7:$C$206,'DATA GENERATOR'!$C935,'CUST AND PROD REFS'!D$7:D$206))</f>
        <v>CUSTTYPE 2</v>
      </c>
      <c r="E935" s="7" t="str">
        <f ca="1">CONCATENATE(E$6," ",SUMIF('CUST AND PROD REFS'!$C$7:$C$206,'DATA GENERATOR'!$C935,'CUST AND PROD REFS'!E$7:E$206))</f>
        <v>CUSTIND 2</v>
      </c>
      <c r="F935" s="7" t="str">
        <f ca="1">CONCATENATE(F$6," ",SUMIF('CUST AND PROD REFS'!$C$7:$C$206,'DATA GENERATOR'!$C935,'CUST AND PROD REFS'!F$7:F$206))</f>
        <v>REGION 3</v>
      </c>
      <c r="G935" s="6" t="str">
        <f t="shared" ca="1" si="155"/>
        <v>SALESMAN 1</v>
      </c>
      <c r="H935" s="6" t="str">
        <f t="shared" ca="1" si="156"/>
        <v>PRODID 2</v>
      </c>
      <c r="I935" s="6" t="str">
        <f ca="1">CONCATENATE(I$6," ",SUMIF('CUST AND PROD REFS'!$H$7:$H$26,'DATA GENERATOR'!$H935,'CUST AND PROD REFS'!I$7:I$26))</f>
        <v>PRODTYPE 4</v>
      </c>
      <c r="J935" s="6" t="str">
        <f ca="1">CONCATENATE(J$6," ",SUMIF('CUST AND PROD REFS'!$H$7:$H$26,'DATA GENERATOR'!$H935,'CUST AND PROD REFS'!J$7:J$26))</f>
        <v>PRODMKT 6</v>
      </c>
      <c r="K935" s="6">
        <f ca="1">SUMIF('CUST AND PROD REFS'!$H$7:$H$26,'DATA GENERATOR'!$H935,'CUST AND PROD REFS'!K$7:K$26)</f>
        <v>5283</v>
      </c>
      <c r="L935" s="6">
        <f ca="1">SUMIF('CUST AND PROD REFS'!$H$7:$H$26,'DATA GENERATOR'!$H935,'CUST AND PROD REFS'!L$7:L$26)</f>
        <v>3169.8</v>
      </c>
      <c r="M935" s="7">
        <f t="shared" ca="1" si="157"/>
        <v>4</v>
      </c>
      <c r="N935" s="23">
        <f t="shared" ca="1" si="158"/>
        <v>4701.87</v>
      </c>
      <c r="O935" s="8">
        <f t="shared" ca="1" si="159"/>
        <v>18807.48</v>
      </c>
      <c r="P935" s="40" t="str">
        <f t="shared" ca="1" si="160"/>
        <v>SHIP REGION 8</v>
      </c>
    </row>
    <row r="936" spans="1:16" x14ac:dyDescent="0.35">
      <c r="A936" s="9">
        <f t="shared" si="162"/>
        <v>930</v>
      </c>
      <c r="B936" s="6">
        <f t="shared" si="162"/>
        <v>930</v>
      </c>
      <c r="C936" s="7" t="str">
        <f t="shared" ca="1" si="154"/>
        <v>CUSTID 79</v>
      </c>
      <c r="D936" s="7" t="str">
        <f ca="1">CONCATENATE(D$6," ",SUMIF('CUST AND PROD REFS'!$C$7:$C$206,'DATA GENERATOR'!$C936,'CUST AND PROD REFS'!D$7:D$206))</f>
        <v>CUSTTYPE 4</v>
      </c>
      <c r="E936" s="7" t="str">
        <f ca="1">CONCATENATE(E$6," ",SUMIF('CUST AND PROD REFS'!$C$7:$C$206,'DATA GENERATOR'!$C936,'CUST AND PROD REFS'!E$7:E$206))</f>
        <v>CUSTIND 5</v>
      </c>
      <c r="F936" s="7" t="str">
        <f ca="1">CONCATENATE(F$6," ",SUMIF('CUST AND PROD REFS'!$C$7:$C$206,'DATA GENERATOR'!$C936,'CUST AND PROD REFS'!F$7:F$206))</f>
        <v>REGION 2</v>
      </c>
      <c r="G936" s="6" t="str">
        <f t="shared" ca="1" si="155"/>
        <v>SALESMAN 4</v>
      </c>
      <c r="H936" s="6" t="str">
        <f t="shared" ca="1" si="156"/>
        <v>PRODID 16</v>
      </c>
      <c r="I936" s="6" t="str">
        <f ca="1">CONCATENATE(I$6," ",SUMIF('CUST AND PROD REFS'!$H$7:$H$26,'DATA GENERATOR'!$H936,'CUST AND PROD REFS'!I$7:I$26))</f>
        <v>PRODTYPE 4</v>
      </c>
      <c r="J936" s="6" t="str">
        <f ca="1">CONCATENATE(J$6," ",SUMIF('CUST AND PROD REFS'!$H$7:$H$26,'DATA GENERATOR'!$H936,'CUST AND PROD REFS'!J$7:J$26))</f>
        <v>PRODMKT 6</v>
      </c>
      <c r="K936" s="6">
        <f ca="1">SUMIF('CUST AND PROD REFS'!$H$7:$H$26,'DATA GENERATOR'!$H936,'CUST AND PROD REFS'!K$7:K$26)</f>
        <v>13342</v>
      </c>
      <c r="L936" s="6">
        <f ca="1">SUMIF('CUST AND PROD REFS'!$H$7:$H$26,'DATA GENERATOR'!$H936,'CUST AND PROD REFS'!L$7:L$26)</f>
        <v>7738.36</v>
      </c>
      <c r="M936" s="7">
        <f t="shared" ca="1" si="157"/>
        <v>1</v>
      </c>
      <c r="N936" s="23">
        <f t="shared" ca="1" si="158"/>
        <v>12141.220000000001</v>
      </c>
      <c r="O936" s="8">
        <f t="shared" ca="1" si="159"/>
        <v>12141.220000000001</v>
      </c>
      <c r="P936" s="40" t="str">
        <f t="shared" ca="1" si="160"/>
        <v>SHIP REGION 6</v>
      </c>
    </row>
    <row r="937" spans="1:16" x14ac:dyDescent="0.35">
      <c r="A937" s="9">
        <f t="shared" ref="A937:B952" si="163">A936+1</f>
        <v>931</v>
      </c>
      <c r="B937" s="6">
        <f t="shared" si="163"/>
        <v>931</v>
      </c>
      <c r="C937" s="7" t="str">
        <f t="shared" ca="1" si="154"/>
        <v>CUSTID 37</v>
      </c>
      <c r="D937" s="7" t="str">
        <f ca="1">CONCATENATE(D$6," ",SUMIF('CUST AND PROD REFS'!$C$7:$C$206,'DATA GENERATOR'!$C937,'CUST AND PROD REFS'!D$7:D$206))</f>
        <v>CUSTTYPE 5</v>
      </c>
      <c r="E937" s="7" t="str">
        <f ca="1">CONCATENATE(E$6," ",SUMIF('CUST AND PROD REFS'!$C$7:$C$206,'DATA GENERATOR'!$C937,'CUST AND PROD REFS'!E$7:E$206))</f>
        <v>CUSTIND 3</v>
      </c>
      <c r="F937" s="7" t="str">
        <f ca="1">CONCATENATE(F$6," ",SUMIF('CUST AND PROD REFS'!$C$7:$C$206,'DATA GENERATOR'!$C937,'CUST AND PROD REFS'!F$7:F$206))</f>
        <v>REGION 3</v>
      </c>
      <c r="G937" s="6" t="str">
        <f t="shared" ca="1" si="155"/>
        <v>SALESMAN 4</v>
      </c>
      <c r="H937" s="6" t="str">
        <f t="shared" ca="1" si="156"/>
        <v>PRODID 17</v>
      </c>
      <c r="I937" s="6" t="str">
        <f ca="1">CONCATENATE(I$6," ",SUMIF('CUST AND PROD REFS'!$H$7:$H$26,'DATA GENERATOR'!$H937,'CUST AND PROD REFS'!I$7:I$26))</f>
        <v>PRODTYPE 3</v>
      </c>
      <c r="J937" s="6" t="str">
        <f ca="1">CONCATENATE(J$6," ",SUMIF('CUST AND PROD REFS'!$H$7:$H$26,'DATA GENERATOR'!$H937,'CUST AND PROD REFS'!J$7:J$26))</f>
        <v>PRODMKT 7</v>
      </c>
      <c r="K937" s="6">
        <f ca="1">SUMIF('CUST AND PROD REFS'!$H$7:$H$26,'DATA GENERATOR'!$H937,'CUST AND PROD REFS'!K$7:K$26)</f>
        <v>8017</v>
      </c>
      <c r="L937" s="6">
        <f ca="1">SUMIF('CUST AND PROD REFS'!$H$7:$H$26,'DATA GENERATOR'!$H937,'CUST AND PROD REFS'!L$7:L$26)</f>
        <v>4569.6899999999996</v>
      </c>
      <c r="M937" s="7">
        <f t="shared" ca="1" si="157"/>
        <v>5</v>
      </c>
      <c r="N937" s="23">
        <f t="shared" ca="1" si="158"/>
        <v>6974.79</v>
      </c>
      <c r="O937" s="8">
        <f t="shared" ca="1" si="159"/>
        <v>34873.949999999997</v>
      </c>
      <c r="P937" s="40" t="str">
        <f t="shared" ca="1" si="160"/>
        <v>SHIP REGION 2</v>
      </c>
    </row>
    <row r="938" spans="1:16" x14ac:dyDescent="0.35">
      <c r="A938" s="9">
        <f t="shared" si="163"/>
        <v>932</v>
      </c>
      <c r="B938" s="6">
        <f t="shared" si="163"/>
        <v>932</v>
      </c>
      <c r="C938" s="7" t="str">
        <f t="shared" ca="1" si="154"/>
        <v>CUSTID 10</v>
      </c>
      <c r="D938" s="7" t="str">
        <f ca="1">CONCATENATE(D$6," ",SUMIF('CUST AND PROD REFS'!$C$7:$C$206,'DATA GENERATOR'!$C938,'CUST AND PROD REFS'!D$7:D$206))</f>
        <v>CUSTTYPE 5</v>
      </c>
      <c r="E938" s="7" t="str">
        <f ca="1">CONCATENATE(E$6," ",SUMIF('CUST AND PROD REFS'!$C$7:$C$206,'DATA GENERATOR'!$C938,'CUST AND PROD REFS'!E$7:E$206))</f>
        <v>CUSTIND 2</v>
      </c>
      <c r="F938" s="7" t="str">
        <f ca="1">CONCATENATE(F$6," ",SUMIF('CUST AND PROD REFS'!$C$7:$C$206,'DATA GENERATOR'!$C938,'CUST AND PROD REFS'!F$7:F$206))</f>
        <v>REGION 6</v>
      </c>
      <c r="G938" s="6" t="str">
        <f t="shared" ca="1" si="155"/>
        <v>SALESMAN 3</v>
      </c>
      <c r="H938" s="6" t="str">
        <f t="shared" ca="1" si="156"/>
        <v>PRODID 12</v>
      </c>
      <c r="I938" s="6" t="str">
        <f ca="1">CONCATENATE(I$6," ",SUMIF('CUST AND PROD REFS'!$H$7:$H$26,'DATA GENERATOR'!$H938,'CUST AND PROD REFS'!I$7:I$26))</f>
        <v>PRODTYPE 3</v>
      </c>
      <c r="J938" s="6" t="str">
        <f ca="1">CONCATENATE(J$6," ",SUMIF('CUST AND PROD REFS'!$H$7:$H$26,'DATA GENERATOR'!$H938,'CUST AND PROD REFS'!J$7:J$26))</f>
        <v>PRODMKT 2</v>
      </c>
      <c r="K938" s="6">
        <f ca="1">SUMIF('CUST AND PROD REFS'!$H$7:$H$26,'DATA GENERATOR'!$H938,'CUST AND PROD REFS'!K$7:K$26)</f>
        <v>17347</v>
      </c>
      <c r="L938" s="6">
        <f ca="1">SUMIF('CUST AND PROD REFS'!$H$7:$H$26,'DATA GENERATOR'!$H938,'CUST AND PROD REFS'!L$7:L$26)</f>
        <v>10928.61</v>
      </c>
      <c r="M938" s="7">
        <f t="shared" ca="1" si="157"/>
        <v>3</v>
      </c>
      <c r="N938" s="23">
        <f t="shared" ca="1" si="158"/>
        <v>16132.71</v>
      </c>
      <c r="O938" s="8">
        <f t="shared" ca="1" si="159"/>
        <v>48398.13</v>
      </c>
      <c r="P938" s="40" t="str">
        <f t="shared" ca="1" si="160"/>
        <v>SHIP REGION 3</v>
      </c>
    </row>
    <row r="939" spans="1:16" x14ac:dyDescent="0.35">
      <c r="A939" s="9">
        <f t="shared" si="163"/>
        <v>933</v>
      </c>
      <c r="B939" s="6">
        <f t="shared" si="163"/>
        <v>933</v>
      </c>
      <c r="C939" s="7" t="str">
        <f t="shared" ca="1" si="154"/>
        <v>CUSTID 22</v>
      </c>
      <c r="D939" s="7" t="str">
        <f ca="1">CONCATENATE(D$6," ",SUMIF('CUST AND PROD REFS'!$C$7:$C$206,'DATA GENERATOR'!$C939,'CUST AND PROD REFS'!D$7:D$206))</f>
        <v>CUSTTYPE 1</v>
      </c>
      <c r="E939" s="7" t="str">
        <f ca="1">CONCATENATE(E$6," ",SUMIF('CUST AND PROD REFS'!$C$7:$C$206,'DATA GENERATOR'!$C939,'CUST AND PROD REFS'!E$7:E$206))</f>
        <v>CUSTIND 4</v>
      </c>
      <c r="F939" s="7" t="str">
        <f ca="1">CONCATENATE(F$6," ",SUMIF('CUST AND PROD REFS'!$C$7:$C$206,'DATA GENERATOR'!$C939,'CUST AND PROD REFS'!F$7:F$206))</f>
        <v>REGION 2</v>
      </c>
      <c r="G939" s="6" t="str">
        <f t="shared" ca="1" si="155"/>
        <v>SALESMAN 2</v>
      </c>
      <c r="H939" s="6" t="str">
        <f t="shared" ca="1" si="156"/>
        <v>PRODID 8</v>
      </c>
      <c r="I939" s="6" t="str">
        <f ca="1">CONCATENATE(I$6," ",SUMIF('CUST AND PROD REFS'!$H$7:$H$26,'DATA GENERATOR'!$H939,'CUST AND PROD REFS'!I$7:I$26))</f>
        <v>PRODTYPE 1</v>
      </c>
      <c r="J939" s="6" t="str">
        <f ca="1">CONCATENATE(J$6," ",SUMIF('CUST AND PROD REFS'!$H$7:$H$26,'DATA GENERATOR'!$H939,'CUST AND PROD REFS'!J$7:J$26))</f>
        <v>PRODMKT 7</v>
      </c>
      <c r="K939" s="6">
        <f ca="1">SUMIF('CUST AND PROD REFS'!$H$7:$H$26,'DATA GENERATOR'!$H939,'CUST AND PROD REFS'!K$7:K$26)</f>
        <v>9424</v>
      </c>
      <c r="L939" s="6">
        <f ca="1">SUMIF('CUST AND PROD REFS'!$H$7:$H$26,'DATA GENERATOR'!$H939,'CUST AND PROD REFS'!L$7:L$26)</f>
        <v>6031.36</v>
      </c>
      <c r="M939" s="7">
        <f t="shared" ca="1" si="157"/>
        <v>6</v>
      </c>
      <c r="N939" s="23">
        <f t="shared" ca="1" si="158"/>
        <v>8010.4</v>
      </c>
      <c r="O939" s="8">
        <f t="shared" ca="1" si="159"/>
        <v>48062.399999999994</v>
      </c>
      <c r="P939" s="40" t="str">
        <f t="shared" ca="1" si="160"/>
        <v>SHIP REGION 2</v>
      </c>
    </row>
    <row r="940" spans="1:16" x14ac:dyDescent="0.35">
      <c r="A940" s="9">
        <f t="shared" si="163"/>
        <v>934</v>
      </c>
      <c r="B940" s="6">
        <f t="shared" si="163"/>
        <v>934</v>
      </c>
      <c r="C940" s="7" t="str">
        <f t="shared" ca="1" si="154"/>
        <v>CUSTID 164</v>
      </c>
      <c r="D940" s="7" t="str">
        <f ca="1">CONCATENATE(D$6," ",SUMIF('CUST AND PROD REFS'!$C$7:$C$206,'DATA GENERATOR'!$C940,'CUST AND PROD REFS'!D$7:D$206))</f>
        <v>CUSTTYPE 3</v>
      </c>
      <c r="E940" s="7" t="str">
        <f ca="1">CONCATENATE(E$6," ",SUMIF('CUST AND PROD REFS'!$C$7:$C$206,'DATA GENERATOR'!$C940,'CUST AND PROD REFS'!E$7:E$206))</f>
        <v>CUSTIND 1</v>
      </c>
      <c r="F940" s="7" t="str">
        <f ca="1">CONCATENATE(F$6," ",SUMIF('CUST AND PROD REFS'!$C$7:$C$206,'DATA GENERATOR'!$C940,'CUST AND PROD REFS'!F$7:F$206))</f>
        <v>REGION 5</v>
      </c>
      <c r="G940" s="6" t="str">
        <f t="shared" ca="1" si="155"/>
        <v>SALESMAN 4</v>
      </c>
      <c r="H940" s="6" t="str">
        <f t="shared" ca="1" si="156"/>
        <v>PRODID 12</v>
      </c>
      <c r="I940" s="6" t="str">
        <f ca="1">CONCATENATE(I$6," ",SUMIF('CUST AND PROD REFS'!$H$7:$H$26,'DATA GENERATOR'!$H940,'CUST AND PROD REFS'!I$7:I$26))</f>
        <v>PRODTYPE 3</v>
      </c>
      <c r="J940" s="6" t="str">
        <f ca="1">CONCATENATE(J$6," ",SUMIF('CUST AND PROD REFS'!$H$7:$H$26,'DATA GENERATOR'!$H940,'CUST AND PROD REFS'!J$7:J$26))</f>
        <v>PRODMKT 2</v>
      </c>
      <c r="K940" s="6">
        <f ca="1">SUMIF('CUST AND PROD REFS'!$H$7:$H$26,'DATA GENERATOR'!$H940,'CUST AND PROD REFS'!K$7:K$26)</f>
        <v>17347</v>
      </c>
      <c r="L940" s="6">
        <f ca="1">SUMIF('CUST AND PROD REFS'!$H$7:$H$26,'DATA GENERATOR'!$H940,'CUST AND PROD REFS'!L$7:L$26)</f>
        <v>10928.61</v>
      </c>
      <c r="M940" s="7">
        <f t="shared" ca="1" si="157"/>
        <v>9</v>
      </c>
      <c r="N940" s="23">
        <f t="shared" ca="1" si="158"/>
        <v>16479.649999999998</v>
      </c>
      <c r="O940" s="8">
        <f t="shared" ca="1" si="159"/>
        <v>148316.84999999998</v>
      </c>
      <c r="P940" s="40" t="str">
        <f t="shared" ca="1" si="160"/>
        <v>SHIP REGION 8</v>
      </c>
    </row>
    <row r="941" spans="1:16" x14ac:dyDescent="0.35">
      <c r="A941" s="9">
        <f t="shared" si="163"/>
        <v>935</v>
      </c>
      <c r="B941" s="6">
        <f t="shared" si="163"/>
        <v>935</v>
      </c>
      <c r="C941" s="7" t="str">
        <f t="shared" ca="1" si="154"/>
        <v>CUSTID 196</v>
      </c>
      <c r="D941" s="7" t="str">
        <f ca="1">CONCATENATE(D$6," ",SUMIF('CUST AND PROD REFS'!$C$7:$C$206,'DATA GENERATOR'!$C941,'CUST AND PROD REFS'!D$7:D$206))</f>
        <v>CUSTTYPE 1</v>
      </c>
      <c r="E941" s="7" t="str">
        <f ca="1">CONCATENATE(E$6," ",SUMIF('CUST AND PROD REFS'!$C$7:$C$206,'DATA GENERATOR'!$C941,'CUST AND PROD REFS'!E$7:E$206))</f>
        <v>CUSTIND 5</v>
      </c>
      <c r="F941" s="7" t="str">
        <f ca="1">CONCATENATE(F$6," ",SUMIF('CUST AND PROD REFS'!$C$7:$C$206,'DATA GENERATOR'!$C941,'CUST AND PROD REFS'!F$7:F$206))</f>
        <v>REGION 1</v>
      </c>
      <c r="G941" s="6" t="str">
        <f t="shared" ca="1" si="155"/>
        <v>SALESMAN 1</v>
      </c>
      <c r="H941" s="6" t="str">
        <f t="shared" ca="1" si="156"/>
        <v>PRODID 8</v>
      </c>
      <c r="I941" s="6" t="str">
        <f ca="1">CONCATENATE(I$6," ",SUMIF('CUST AND PROD REFS'!$H$7:$H$26,'DATA GENERATOR'!$H941,'CUST AND PROD REFS'!I$7:I$26))</f>
        <v>PRODTYPE 1</v>
      </c>
      <c r="J941" s="6" t="str">
        <f ca="1">CONCATENATE(J$6," ",SUMIF('CUST AND PROD REFS'!$H$7:$H$26,'DATA GENERATOR'!$H941,'CUST AND PROD REFS'!J$7:J$26))</f>
        <v>PRODMKT 7</v>
      </c>
      <c r="K941" s="6">
        <f ca="1">SUMIF('CUST AND PROD REFS'!$H$7:$H$26,'DATA GENERATOR'!$H941,'CUST AND PROD REFS'!K$7:K$26)</f>
        <v>9424</v>
      </c>
      <c r="L941" s="6">
        <f ca="1">SUMIF('CUST AND PROD REFS'!$H$7:$H$26,'DATA GENERATOR'!$H941,'CUST AND PROD REFS'!L$7:L$26)</f>
        <v>6031.36</v>
      </c>
      <c r="M941" s="7">
        <f t="shared" ca="1" si="157"/>
        <v>1</v>
      </c>
      <c r="N941" s="23">
        <f t="shared" ca="1" si="158"/>
        <v>8104.64</v>
      </c>
      <c r="O941" s="8">
        <f t="shared" ca="1" si="159"/>
        <v>8104.64</v>
      </c>
      <c r="P941" s="40" t="str">
        <f t="shared" ca="1" si="160"/>
        <v>SHIP REGION 1</v>
      </c>
    </row>
    <row r="942" spans="1:16" x14ac:dyDescent="0.35">
      <c r="A942" s="9">
        <f t="shared" si="163"/>
        <v>936</v>
      </c>
      <c r="B942" s="6">
        <f t="shared" si="163"/>
        <v>936</v>
      </c>
      <c r="C942" s="7" t="str">
        <f t="shared" ca="1" si="154"/>
        <v>CUSTID 106</v>
      </c>
      <c r="D942" s="7" t="str">
        <f ca="1">CONCATENATE(D$6," ",SUMIF('CUST AND PROD REFS'!$C$7:$C$206,'DATA GENERATOR'!$C942,'CUST AND PROD REFS'!D$7:D$206))</f>
        <v>CUSTTYPE 3</v>
      </c>
      <c r="E942" s="7" t="str">
        <f ca="1">CONCATENATE(E$6," ",SUMIF('CUST AND PROD REFS'!$C$7:$C$206,'DATA GENERATOR'!$C942,'CUST AND PROD REFS'!E$7:E$206))</f>
        <v>CUSTIND 1</v>
      </c>
      <c r="F942" s="7" t="str">
        <f ca="1">CONCATENATE(F$6," ",SUMIF('CUST AND PROD REFS'!$C$7:$C$206,'DATA GENERATOR'!$C942,'CUST AND PROD REFS'!F$7:F$206))</f>
        <v>REGION 5</v>
      </c>
      <c r="G942" s="6" t="str">
        <f t="shared" ca="1" si="155"/>
        <v>SALESMAN 1</v>
      </c>
      <c r="H942" s="6" t="str">
        <f t="shared" ca="1" si="156"/>
        <v>PRODID 15</v>
      </c>
      <c r="I942" s="6" t="str">
        <f ca="1">CONCATENATE(I$6," ",SUMIF('CUST AND PROD REFS'!$H$7:$H$26,'DATA GENERATOR'!$H942,'CUST AND PROD REFS'!I$7:I$26))</f>
        <v>PRODTYPE 3</v>
      </c>
      <c r="J942" s="6" t="str">
        <f ca="1">CONCATENATE(J$6," ",SUMIF('CUST AND PROD REFS'!$H$7:$H$26,'DATA GENERATOR'!$H942,'CUST AND PROD REFS'!J$7:J$26))</f>
        <v>PRODMKT 3</v>
      </c>
      <c r="K942" s="6">
        <f ca="1">SUMIF('CUST AND PROD REFS'!$H$7:$H$26,'DATA GENERATOR'!$H942,'CUST AND PROD REFS'!K$7:K$26)</f>
        <v>1965</v>
      </c>
      <c r="L942" s="6">
        <f ca="1">SUMIF('CUST AND PROD REFS'!$H$7:$H$26,'DATA GENERATOR'!$H942,'CUST AND PROD REFS'!L$7:L$26)</f>
        <v>1257.5999999999999</v>
      </c>
      <c r="M942" s="7">
        <f t="shared" ca="1" si="157"/>
        <v>3</v>
      </c>
      <c r="N942" s="23">
        <f t="shared" ca="1" si="158"/>
        <v>1768.5</v>
      </c>
      <c r="O942" s="8">
        <f t="shared" ca="1" si="159"/>
        <v>5305.5</v>
      </c>
      <c r="P942" s="40" t="str">
        <f t="shared" ca="1" si="160"/>
        <v>SHIP REGION 8</v>
      </c>
    </row>
    <row r="943" spans="1:16" x14ac:dyDescent="0.35">
      <c r="A943" s="9">
        <f t="shared" si="163"/>
        <v>937</v>
      </c>
      <c r="B943" s="6">
        <f t="shared" si="163"/>
        <v>937</v>
      </c>
      <c r="C943" s="7" t="str">
        <f t="shared" ca="1" si="154"/>
        <v>CUSTID 170</v>
      </c>
      <c r="D943" s="7" t="str">
        <f ca="1">CONCATENATE(D$6," ",SUMIF('CUST AND PROD REFS'!$C$7:$C$206,'DATA GENERATOR'!$C943,'CUST AND PROD REFS'!D$7:D$206))</f>
        <v>CUSTTYPE 1</v>
      </c>
      <c r="E943" s="7" t="str">
        <f ca="1">CONCATENATE(E$6," ",SUMIF('CUST AND PROD REFS'!$C$7:$C$206,'DATA GENERATOR'!$C943,'CUST AND PROD REFS'!E$7:E$206))</f>
        <v>CUSTIND 2</v>
      </c>
      <c r="F943" s="7" t="str">
        <f ca="1">CONCATENATE(F$6," ",SUMIF('CUST AND PROD REFS'!$C$7:$C$206,'DATA GENERATOR'!$C943,'CUST AND PROD REFS'!F$7:F$206))</f>
        <v>REGION 6</v>
      </c>
      <c r="G943" s="6" t="str">
        <f t="shared" ca="1" si="155"/>
        <v>SALESMAN 2</v>
      </c>
      <c r="H943" s="6" t="str">
        <f t="shared" ca="1" si="156"/>
        <v>PRODID 20</v>
      </c>
      <c r="I943" s="6" t="str">
        <f ca="1">CONCATENATE(I$6," ",SUMIF('CUST AND PROD REFS'!$H$7:$H$26,'DATA GENERATOR'!$H943,'CUST AND PROD REFS'!I$7:I$26))</f>
        <v>PRODTYPE 4</v>
      </c>
      <c r="J943" s="6" t="str">
        <f ca="1">CONCATENATE(J$6," ",SUMIF('CUST AND PROD REFS'!$H$7:$H$26,'DATA GENERATOR'!$H943,'CUST AND PROD REFS'!J$7:J$26))</f>
        <v>PRODMKT 1</v>
      </c>
      <c r="K943" s="6">
        <f ca="1">SUMIF('CUST AND PROD REFS'!$H$7:$H$26,'DATA GENERATOR'!$H943,'CUST AND PROD REFS'!K$7:K$26)</f>
        <v>2665</v>
      </c>
      <c r="L943" s="6">
        <f ca="1">SUMIF('CUST AND PROD REFS'!$H$7:$H$26,'DATA GENERATOR'!$H943,'CUST AND PROD REFS'!L$7:L$26)</f>
        <v>1732.25</v>
      </c>
      <c r="M943" s="7">
        <f t="shared" ca="1" si="157"/>
        <v>3</v>
      </c>
      <c r="N943" s="23">
        <f t="shared" ca="1" si="158"/>
        <v>2531.75</v>
      </c>
      <c r="O943" s="8">
        <f t="shared" ca="1" si="159"/>
        <v>7595.25</v>
      </c>
      <c r="P943" s="40" t="str">
        <f t="shared" ca="1" si="160"/>
        <v>SHIP REGION 7</v>
      </c>
    </row>
    <row r="944" spans="1:16" x14ac:dyDescent="0.35">
      <c r="A944" s="9">
        <f t="shared" si="163"/>
        <v>938</v>
      </c>
      <c r="B944" s="6">
        <f t="shared" si="163"/>
        <v>938</v>
      </c>
      <c r="C944" s="7" t="str">
        <f t="shared" ca="1" si="154"/>
        <v>CUSTID 129</v>
      </c>
      <c r="D944" s="7" t="str">
        <f ca="1">CONCATENATE(D$6," ",SUMIF('CUST AND PROD REFS'!$C$7:$C$206,'DATA GENERATOR'!$C944,'CUST AND PROD REFS'!D$7:D$206))</f>
        <v>CUSTTYPE 5</v>
      </c>
      <c r="E944" s="7" t="str">
        <f ca="1">CONCATENATE(E$6," ",SUMIF('CUST AND PROD REFS'!$C$7:$C$206,'DATA GENERATOR'!$C944,'CUST AND PROD REFS'!E$7:E$206))</f>
        <v>CUSTIND 5</v>
      </c>
      <c r="F944" s="7" t="str">
        <f ca="1">CONCATENATE(F$6," ",SUMIF('CUST AND PROD REFS'!$C$7:$C$206,'DATA GENERATOR'!$C944,'CUST AND PROD REFS'!F$7:F$206))</f>
        <v>REGION 8</v>
      </c>
      <c r="G944" s="6" t="str">
        <f t="shared" ca="1" si="155"/>
        <v>SALESMAN 2</v>
      </c>
      <c r="H944" s="6" t="str">
        <f t="shared" ca="1" si="156"/>
        <v>PRODID 9</v>
      </c>
      <c r="I944" s="6" t="str">
        <f ca="1">CONCATENATE(I$6," ",SUMIF('CUST AND PROD REFS'!$H$7:$H$26,'DATA GENERATOR'!$H944,'CUST AND PROD REFS'!I$7:I$26))</f>
        <v>PRODTYPE 2</v>
      </c>
      <c r="J944" s="6" t="str">
        <f ca="1">CONCATENATE(J$6," ",SUMIF('CUST AND PROD REFS'!$H$7:$H$26,'DATA GENERATOR'!$H944,'CUST AND PROD REFS'!J$7:J$26))</f>
        <v>PRODMKT 2</v>
      </c>
      <c r="K944" s="6">
        <f ca="1">SUMIF('CUST AND PROD REFS'!$H$7:$H$26,'DATA GENERATOR'!$H944,'CUST AND PROD REFS'!K$7:K$26)</f>
        <v>15689</v>
      </c>
      <c r="L944" s="6">
        <f ca="1">SUMIF('CUST AND PROD REFS'!$H$7:$H$26,'DATA GENERATOR'!$H944,'CUST AND PROD REFS'!L$7:L$26)</f>
        <v>10668.52</v>
      </c>
      <c r="M944" s="7">
        <f t="shared" ca="1" si="157"/>
        <v>9</v>
      </c>
      <c r="N944" s="23">
        <f t="shared" ca="1" si="158"/>
        <v>14747.66</v>
      </c>
      <c r="O944" s="8">
        <f t="shared" ca="1" si="159"/>
        <v>132728.94</v>
      </c>
      <c r="P944" s="40" t="str">
        <f t="shared" ca="1" si="160"/>
        <v>SHIP REGION 4</v>
      </c>
    </row>
    <row r="945" spans="1:16" x14ac:dyDescent="0.35">
      <c r="A945" s="9">
        <f t="shared" si="163"/>
        <v>939</v>
      </c>
      <c r="B945" s="6">
        <f t="shared" si="163"/>
        <v>939</v>
      </c>
      <c r="C945" s="7" t="str">
        <f t="shared" ca="1" si="154"/>
        <v>CUSTID 112</v>
      </c>
      <c r="D945" s="7" t="str">
        <f ca="1">CONCATENATE(D$6," ",SUMIF('CUST AND PROD REFS'!$C$7:$C$206,'DATA GENERATOR'!$C945,'CUST AND PROD REFS'!D$7:D$206))</f>
        <v>CUSTTYPE 4</v>
      </c>
      <c r="E945" s="7" t="str">
        <f ca="1">CONCATENATE(E$6," ",SUMIF('CUST AND PROD REFS'!$C$7:$C$206,'DATA GENERATOR'!$C945,'CUST AND PROD REFS'!E$7:E$206))</f>
        <v>CUSTIND 1</v>
      </c>
      <c r="F945" s="7" t="str">
        <f ca="1">CONCATENATE(F$6," ",SUMIF('CUST AND PROD REFS'!$C$7:$C$206,'DATA GENERATOR'!$C945,'CUST AND PROD REFS'!F$7:F$206))</f>
        <v>REGION 8</v>
      </c>
      <c r="G945" s="6" t="str">
        <f t="shared" ca="1" si="155"/>
        <v>SALESMAN 3</v>
      </c>
      <c r="H945" s="6" t="str">
        <f t="shared" ca="1" si="156"/>
        <v>PRODID 9</v>
      </c>
      <c r="I945" s="6" t="str">
        <f ca="1">CONCATENATE(I$6," ",SUMIF('CUST AND PROD REFS'!$H$7:$H$26,'DATA GENERATOR'!$H945,'CUST AND PROD REFS'!I$7:I$26))</f>
        <v>PRODTYPE 2</v>
      </c>
      <c r="J945" s="6" t="str">
        <f ca="1">CONCATENATE(J$6," ",SUMIF('CUST AND PROD REFS'!$H$7:$H$26,'DATA GENERATOR'!$H945,'CUST AND PROD REFS'!J$7:J$26))</f>
        <v>PRODMKT 2</v>
      </c>
      <c r="K945" s="6">
        <f ca="1">SUMIF('CUST AND PROD REFS'!$H$7:$H$26,'DATA GENERATOR'!$H945,'CUST AND PROD REFS'!K$7:K$26)</f>
        <v>15689</v>
      </c>
      <c r="L945" s="6">
        <f ca="1">SUMIF('CUST AND PROD REFS'!$H$7:$H$26,'DATA GENERATOR'!$H945,'CUST AND PROD REFS'!L$7:L$26)</f>
        <v>10668.52</v>
      </c>
      <c r="M945" s="7">
        <f t="shared" ca="1" si="157"/>
        <v>4</v>
      </c>
      <c r="N945" s="23">
        <f t="shared" ca="1" si="158"/>
        <v>14747.66</v>
      </c>
      <c r="O945" s="8">
        <f t="shared" ca="1" si="159"/>
        <v>58990.64</v>
      </c>
      <c r="P945" s="40" t="str">
        <f t="shared" ca="1" si="160"/>
        <v>SHIP REGION 3</v>
      </c>
    </row>
    <row r="946" spans="1:16" x14ac:dyDescent="0.35">
      <c r="A946" s="9">
        <f t="shared" si="163"/>
        <v>940</v>
      </c>
      <c r="B946" s="6">
        <f t="shared" si="163"/>
        <v>940</v>
      </c>
      <c r="C946" s="7" t="str">
        <f t="shared" ca="1" si="154"/>
        <v>CUSTID 118</v>
      </c>
      <c r="D946" s="7" t="str">
        <f ca="1">CONCATENATE(D$6," ",SUMIF('CUST AND PROD REFS'!$C$7:$C$206,'DATA GENERATOR'!$C946,'CUST AND PROD REFS'!D$7:D$206))</f>
        <v>CUSTTYPE 4</v>
      </c>
      <c r="E946" s="7" t="str">
        <f ca="1">CONCATENATE(E$6," ",SUMIF('CUST AND PROD REFS'!$C$7:$C$206,'DATA GENERATOR'!$C946,'CUST AND PROD REFS'!E$7:E$206))</f>
        <v>CUSTIND 2</v>
      </c>
      <c r="F946" s="7" t="str">
        <f ca="1">CONCATENATE(F$6," ",SUMIF('CUST AND PROD REFS'!$C$7:$C$206,'DATA GENERATOR'!$C946,'CUST AND PROD REFS'!F$7:F$206))</f>
        <v>REGION 6</v>
      </c>
      <c r="G946" s="6" t="str">
        <f t="shared" ca="1" si="155"/>
        <v>SALESMAN 1</v>
      </c>
      <c r="H946" s="6" t="str">
        <f t="shared" ca="1" si="156"/>
        <v>PRODID 3</v>
      </c>
      <c r="I946" s="6" t="str">
        <f ca="1">CONCATENATE(I$6," ",SUMIF('CUST AND PROD REFS'!$H$7:$H$26,'DATA GENERATOR'!$H946,'CUST AND PROD REFS'!I$7:I$26))</f>
        <v>PRODTYPE 3</v>
      </c>
      <c r="J946" s="6" t="str">
        <f ca="1">CONCATENATE(J$6," ",SUMIF('CUST AND PROD REFS'!$H$7:$H$26,'DATA GENERATOR'!$H946,'CUST AND PROD REFS'!J$7:J$26))</f>
        <v>PRODMKT 6</v>
      </c>
      <c r="K946" s="6">
        <f ca="1">SUMIF('CUST AND PROD REFS'!$H$7:$H$26,'DATA GENERATOR'!$H946,'CUST AND PROD REFS'!K$7:K$26)</f>
        <v>18632</v>
      </c>
      <c r="L946" s="6">
        <f ca="1">SUMIF('CUST AND PROD REFS'!$H$7:$H$26,'DATA GENERATOR'!$H946,'CUST AND PROD REFS'!L$7:L$26)</f>
        <v>12110.8</v>
      </c>
      <c r="M946" s="7">
        <f t="shared" ca="1" si="157"/>
        <v>5</v>
      </c>
      <c r="N946" s="23">
        <f t="shared" ca="1" si="158"/>
        <v>17886.719999999998</v>
      </c>
      <c r="O946" s="8">
        <f t="shared" ca="1" si="159"/>
        <v>89433.599999999991</v>
      </c>
      <c r="P946" s="40" t="str">
        <f t="shared" ca="1" si="160"/>
        <v>SHIP REGION 4</v>
      </c>
    </row>
    <row r="947" spans="1:16" x14ac:dyDescent="0.35">
      <c r="A947" s="9">
        <f t="shared" si="163"/>
        <v>941</v>
      </c>
      <c r="B947" s="6">
        <f t="shared" si="163"/>
        <v>941</v>
      </c>
      <c r="C947" s="7" t="str">
        <f t="shared" ca="1" si="154"/>
        <v>CUSTID 119</v>
      </c>
      <c r="D947" s="7" t="str">
        <f ca="1">CONCATENATE(D$6," ",SUMIF('CUST AND PROD REFS'!$C$7:$C$206,'DATA GENERATOR'!$C947,'CUST AND PROD REFS'!D$7:D$206))</f>
        <v>CUSTTYPE 1</v>
      </c>
      <c r="E947" s="7" t="str">
        <f ca="1">CONCATENATE(E$6," ",SUMIF('CUST AND PROD REFS'!$C$7:$C$206,'DATA GENERATOR'!$C947,'CUST AND PROD REFS'!E$7:E$206))</f>
        <v>CUSTIND 5</v>
      </c>
      <c r="F947" s="7" t="str">
        <f ca="1">CONCATENATE(F$6," ",SUMIF('CUST AND PROD REFS'!$C$7:$C$206,'DATA GENERATOR'!$C947,'CUST AND PROD REFS'!F$7:F$206))</f>
        <v>REGION 8</v>
      </c>
      <c r="G947" s="6" t="str">
        <f t="shared" ca="1" si="155"/>
        <v>SALESMAN 2</v>
      </c>
      <c r="H947" s="6" t="str">
        <f t="shared" ca="1" si="156"/>
        <v>PRODID 7</v>
      </c>
      <c r="I947" s="6" t="str">
        <f ca="1">CONCATENATE(I$6," ",SUMIF('CUST AND PROD REFS'!$H$7:$H$26,'DATA GENERATOR'!$H947,'CUST AND PROD REFS'!I$7:I$26))</f>
        <v>PRODTYPE 4</v>
      </c>
      <c r="J947" s="6" t="str">
        <f ca="1">CONCATENATE(J$6," ",SUMIF('CUST AND PROD REFS'!$H$7:$H$26,'DATA GENERATOR'!$H947,'CUST AND PROD REFS'!J$7:J$26))</f>
        <v>PRODMKT 2</v>
      </c>
      <c r="K947" s="6">
        <f ca="1">SUMIF('CUST AND PROD REFS'!$H$7:$H$26,'DATA GENERATOR'!$H947,'CUST AND PROD REFS'!K$7:K$26)</f>
        <v>19973</v>
      </c>
      <c r="L947" s="6">
        <f ca="1">SUMIF('CUST AND PROD REFS'!$H$7:$H$26,'DATA GENERATOR'!$H947,'CUST AND PROD REFS'!L$7:L$26)</f>
        <v>10985.15</v>
      </c>
      <c r="M947" s="7">
        <f t="shared" ca="1" si="157"/>
        <v>5</v>
      </c>
      <c r="N947" s="23">
        <f t="shared" ca="1" si="158"/>
        <v>17576.240000000002</v>
      </c>
      <c r="O947" s="8">
        <f t="shared" ca="1" si="159"/>
        <v>87881.200000000012</v>
      </c>
      <c r="P947" s="40" t="str">
        <f t="shared" ca="1" si="160"/>
        <v>SHIP REGION 8</v>
      </c>
    </row>
    <row r="948" spans="1:16" x14ac:dyDescent="0.35">
      <c r="A948" s="9">
        <f t="shared" si="163"/>
        <v>942</v>
      </c>
      <c r="B948" s="6">
        <f t="shared" si="163"/>
        <v>942</v>
      </c>
      <c r="C948" s="7" t="str">
        <f t="shared" ca="1" si="154"/>
        <v>CUSTID 199</v>
      </c>
      <c r="D948" s="7" t="str">
        <f ca="1">CONCATENATE(D$6," ",SUMIF('CUST AND PROD REFS'!$C$7:$C$206,'DATA GENERATOR'!$C948,'CUST AND PROD REFS'!D$7:D$206))</f>
        <v>CUSTTYPE 1</v>
      </c>
      <c r="E948" s="7" t="str">
        <f ca="1">CONCATENATE(E$6," ",SUMIF('CUST AND PROD REFS'!$C$7:$C$206,'DATA GENERATOR'!$C948,'CUST AND PROD REFS'!E$7:E$206))</f>
        <v>CUSTIND 4</v>
      </c>
      <c r="F948" s="7" t="str">
        <f ca="1">CONCATENATE(F$6," ",SUMIF('CUST AND PROD REFS'!$C$7:$C$206,'DATA GENERATOR'!$C948,'CUST AND PROD REFS'!F$7:F$206))</f>
        <v>REGION 3</v>
      </c>
      <c r="G948" s="6" t="str">
        <f t="shared" ca="1" si="155"/>
        <v>SALESMAN 1</v>
      </c>
      <c r="H948" s="6" t="str">
        <f t="shared" ca="1" si="156"/>
        <v>PRODID 10</v>
      </c>
      <c r="I948" s="6" t="str">
        <f ca="1">CONCATENATE(I$6," ",SUMIF('CUST AND PROD REFS'!$H$7:$H$26,'DATA GENERATOR'!$H948,'CUST AND PROD REFS'!I$7:I$26))</f>
        <v>PRODTYPE 3</v>
      </c>
      <c r="J948" s="6" t="str">
        <f ca="1">CONCATENATE(J$6," ",SUMIF('CUST AND PROD REFS'!$H$7:$H$26,'DATA GENERATOR'!$H948,'CUST AND PROD REFS'!J$7:J$26))</f>
        <v>PRODMKT 3</v>
      </c>
      <c r="K948" s="6">
        <f ca="1">SUMIF('CUST AND PROD REFS'!$H$7:$H$26,'DATA GENERATOR'!$H948,'CUST AND PROD REFS'!K$7:K$26)</f>
        <v>21715</v>
      </c>
      <c r="L948" s="6">
        <f ca="1">SUMIF('CUST AND PROD REFS'!$H$7:$H$26,'DATA GENERATOR'!$H948,'CUST AND PROD REFS'!L$7:L$26)</f>
        <v>14549.05</v>
      </c>
      <c r="M948" s="7">
        <f t="shared" ca="1" si="157"/>
        <v>1</v>
      </c>
      <c r="N948" s="23">
        <f t="shared" ca="1" si="158"/>
        <v>19977.8</v>
      </c>
      <c r="O948" s="8">
        <f t="shared" ca="1" si="159"/>
        <v>19977.8</v>
      </c>
      <c r="P948" s="40" t="str">
        <f t="shared" ca="1" si="160"/>
        <v>SHIP REGION 1</v>
      </c>
    </row>
    <row r="949" spans="1:16" x14ac:dyDescent="0.35">
      <c r="A949" s="9">
        <f t="shared" si="163"/>
        <v>943</v>
      </c>
      <c r="B949" s="6">
        <f t="shared" si="163"/>
        <v>943</v>
      </c>
      <c r="C949" s="7" t="str">
        <f t="shared" ca="1" si="154"/>
        <v>CUSTID 90</v>
      </c>
      <c r="D949" s="7" t="str">
        <f ca="1">CONCATENATE(D$6," ",SUMIF('CUST AND PROD REFS'!$C$7:$C$206,'DATA GENERATOR'!$C949,'CUST AND PROD REFS'!D$7:D$206))</f>
        <v>CUSTTYPE 5</v>
      </c>
      <c r="E949" s="7" t="str">
        <f ca="1">CONCATENATE(E$6," ",SUMIF('CUST AND PROD REFS'!$C$7:$C$206,'DATA GENERATOR'!$C949,'CUST AND PROD REFS'!E$7:E$206))</f>
        <v>CUSTIND 2</v>
      </c>
      <c r="F949" s="7" t="str">
        <f ca="1">CONCATENATE(F$6," ",SUMIF('CUST AND PROD REFS'!$C$7:$C$206,'DATA GENERATOR'!$C949,'CUST AND PROD REFS'!F$7:F$206))</f>
        <v>REGION 5</v>
      </c>
      <c r="G949" s="6" t="str">
        <f t="shared" ca="1" si="155"/>
        <v>SALESMAN 1</v>
      </c>
      <c r="H949" s="6" t="str">
        <f t="shared" ca="1" si="156"/>
        <v>PRODID 20</v>
      </c>
      <c r="I949" s="6" t="str">
        <f ca="1">CONCATENATE(I$6," ",SUMIF('CUST AND PROD REFS'!$H$7:$H$26,'DATA GENERATOR'!$H949,'CUST AND PROD REFS'!I$7:I$26))</f>
        <v>PRODTYPE 4</v>
      </c>
      <c r="J949" s="6" t="str">
        <f ca="1">CONCATENATE(J$6," ",SUMIF('CUST AND PROD REFS'!$H$7:$H$26,'DATA GENERATOR'!$H949,'CUST AND PROD REFS'!J$7:J$26))</f>
        <v>PRODMKT 1</v>
      </c>
      <c r="K949" s="6">
        <f ca="1">SUMIF('CUST AND PROD REFS'!$H$7:$H$26,'DATA GENERATOR'!$H949,'CUST AND PROD REFS'!K$7:K$26)</f>
        <v>2665</v>
      </c>
      <c r="L949" s="6">
        <f ca="1">SUMIF('CUST AND PROD REFS'!$H$7:$H$26,'DATA GENERATOR'!$H949,'CUST AND PROD REFS'!L$7:L$26)</f>
        <v>1732.25</v>
      </c>
      <c r="M949" s="7">
        <f t="shared" ca="1" si="157"/>
        <v>7</v>
      </c>
      <c r="N949" s="23">
        <f t="shared" ca="1" si="158"/>
        <v>2638.35</v>
      </c>
      <c r="O949" s="8">
        <f t="shared" ca="1" si="159"/>
        <v>18468.45</v>
      </c>
      <c r="P949" s="40" t="str">
        <f t="shared" ca="1" si="160"/>
        <v>SHIP REGION 8</v>
      </c>
    </row>
    <row r="950" spans="1:16" x14ac:dyDescent="0.35">
      <c r="A950" s="9">
        <f t="shared" si="163"/>
        <v>944</v>
      </c>
      <c r="B950" s="6">
        <f t="shared" si="163"/>
        <v>944</v>
      </c>
      <c r="C950" s="7" t="str">
        <f t="shared" ca="1" si="154"/>
        <v>CUSTID 41</v>
      </c>
      <c r="D950" s="7" t="str">
        <f ca="1">CONCATENATE(D$6," ",SUMIF('CUST AND PROD REFS'!$C$7:$C$206,'DATA GENERATOR'!$C950,'CUST AND PROD REFS'!D$7:D$206))</f>
        <v>CUSTTYPE 4</v>
      </c>
      <c r="E950" s="7" t="str">
        <f ca="1">CONCATENATE(E$6," ",SUMIF('CUST AND PROD REFS'!$C$7:$C$206,'DATA GENERATOR'!$C950,'CUST AND PROD REFS'!E$7:E$206))</f>
        <v>CUSTIND 2</v>
      </c>
      <c r="F950" s="7" t="str">
        <f ca="1">CONCATENATE(F$6," ",SUMIF('CUST AND PROD REFS'!$C$7:$C$206,'DATA GENERATOR'!$C950,'CUST AND PROD REFS'!F$7:F$206))</f>
        <v>REGION 2</v>
      </c>
      <c r="G950" s="6" t="str">
        <f t="shared" ca="1" si="155"/>
        <v>SALESMAN 2</v>
      </c>
      <c r="H950" s="6" t="str">
        <f t="shared" ca="1" si="156"/>
        <v>PRODID 19</v>
      </c>
      <c r="I950" s="6" t="str">
        <f ca="1">CONCATENATE(I$6," ",SUMIF('CUST AND PROD REFS'!$H$7:$H$26,'DATA GENERATOR'!$H950,'CUST AND PROD REFS'!I$7:I$26))</f>
        <v>PRODTYPE 2</v>
      </c>
      <c r="J950" s="6" t="str">
        <f ca="1">CONCATENATE(J$6," ",SUMIF('CUST AND PROD REFS'!$H$7:$H$26,'DATA GENERATOR'!$H950,'CUST AND PROD REFS'!J$7:J$26))</f>
        <v>PRODMKT 4</v>
      </c>
      <c r="K950" s="6">
        <f ca="1">SUMIF('CUST AND PROD REFS'!$H$7:$H$26,'DATA GENERATOR'!$H950,'CUST AND PROD REFS'!K$7:K$26)</f>
        <v>4862</v>
      </c>
      <c r="L950" s="6">
        <f ca="1">SUMIF('CUST AND PROD REFS'!$H$7:$H$26,'DATA GENERATOR'!$H950,'CUST AND PROD REFS'!L$7:L$26)</f>
        <v>3306.16</v>
      </c>
      <c r="M950" s="7">
        <f t="shared" ca="1" si="157"/>
        <v>3</v>
      </c>
      <c r="N950" s="23">
        <f t="shared" ca="1" si="158"/>
        <v>4570.28</v>
      </c>
      <c r="O950" s="8">
        <f t="shared" ca="1" si="159"/>
        <v>13710.84</v>
      </c>
      <c r="P950" s="40" t="str">
        <f t="shared" ca="1" si="160"/>
        <v>SHIP REGION 4</v>
      </c>
    </row>
    <row r="951" spans="1:16" x14ac:dyDescent="0.35">
      <c r="A951" s="9">
        <f t="shared" si="163"/>
        <v>945</v>
      </c>
      <c r="B951" s="6">
        <f t="shared" si="163"/>
        <v>945</v>
      </c>
      <c r="C951" s="7" t="str">
        <f t="shared" ca="1" si="154"/>
        <v>CUSTID 100</v>
      </c>
      <c r="D951" s="7" t="str">
        <f ca="1">CONCATENATE(D$6," ",SUMIF('CUST AND PROD REFS'!$C$7:$C$206,'DATA GENERATOR'!$C951,'CUST AND PROD REFS'!D$7:D$206))</f>
        <v>CUSTTYPE 5</v>
      </c>
      <c r="E951" s="7" t="str">
        <f ca="1">CONCATENATE(E$6," ",SUMIF('CUST AND PROD REFS'!$C$7:$C$206,'DATA GENERATOR'!$C951,'CUST AND PROD REFS'!E$7:E$206))</f>
        <v>CUSTIND 2</v>
      </c>
      <c r="F951" s="7" t="str">
        <f ca="1">CONCATENATE(F$6," ",SUMIF('CUST AND PROD REFS'!$C$7:$C$206,'DATA GENERATOR'!$C951,'CUST AND PROD REFS'!F$7:F$206))</f>
        <v>REGION 7</v>
      </c>
      <c r="G951" s="6" t="str">
        <f t="shared" ca="1" si="155"/>
        <v>SALESMAN 1</v>
      </c>
      <c r="H951" s="6" t="str">
        <f t="shared" ca="1" si="156"/>
        <v>PRODID 19</v>
      </c>
      <c r="I951" s="6" t="str">
        <f ca="1">CONCATENATE(I$6," ",SUMIF('CUST AND PROD REFS'!$H$7:$H$26,'DATA GENERATOR'!$H951,'CUST AND PROD REFS'!I$7:I$26))</f>
        <v>PRODTYPE 2</v>
      </c>
      <c r="J951" s="6" t="str">
        <f ca="1">CONCATENATE(J$6," ",SUMIF('CUST AND PROD REFS'!$H$7:$H$26,'DATA GENERATOR'!$H951,'CUST AND PROD REFS'!J$7:J$26))</f>
        <v>PRODMKT 4</v>
      </c>
      <c r="K951" s="6">
        <f ca="1">SUMIF('CUST AND PROD REFS'!$H$7:$H$26,'DATA GENERATOR'!$H951,'CUST AND PROD REFS'!K$7:K$26)</f>
        <v>4862</v>
      </c>
      <c r="L951" s="6">
        <f ca="1">SUMIF('CUST AND PROD REFS'!$H$7:$H$26,'DATA GENERATOR'!$H951,'CUST AND PROD REFS'!L$7:L$26)</f>
        <v>3306.16</v>
      </c>
      <c r="M951" s="7">
        <f t="shared" ca="1" si="157"/>
        <v>8</v>
      </c>
      <c r="N951" s="23">
        <f t="shared" ca="1" si="158"/>
        <v>4618.8999999999996</v>
      </c>
      <c r="O951" s="8">
        <f t="shared" ca="1" si="159"/>
        <v>36951.199999999997</v>
      </c>
      <c r="P951" s="40" t="str">
        <f t="shared" ca="1" si="160"/>
        <v>SHIP REGION 4</v>
      </c>
    </row>
    <row r="952" spans="1:16" x14ac:dyDescent="0.35">
      <c r="A952" s="9">
        <f t="shared" si="163"/>
        <v>946</v>
      </c>
      <c r="B952" s="6">
        <f t="shared" si="163"/>
        <v>946</v>
      </c>
      <c r="C952" s="7" t="str">
        <f t="shared" ca="1" si="154"/>
        <v>CUSTID 135</v>
      </c>
      <c r="D952" s="7" t="str">
        <f ca="1">CONCATENATE(D$6," ",SUMIF('CUST AND PROD REFS'!$C$7:$C$206,'DATA GENERATOR'!$C952,'CUST AND PROD REFS'!D$7:D$206))</f>
        <v>CUSTTYPE 1</v>
      </c>
      <c r="E952" s="7" t="str">
        <f ca="1">CONCATENATE(E$6," ",SUMIF('CUST AND PROD REFS'!$C$7:$C$206,'DATA GENERATOR'!$C952,'CUST AND PROD REFS'!E$7:E$206))</f>
        <v>CUSTIND 2</v>
      </c>
      <c r="F952" s="7" t="str">
        <f ca="1">CONCATENATE(F$6," ",SUMIF('CUST AND PROD REFS'!$C$7:$C$206,'DATA GENERATOR'!$C952,'CUST AND PROD REFS'!F$7:F$206))</f>
        <v>REGION 5</v>
      </c>
      <c r="G952" s="6" t="str">
        <f t="shared" ca="1" si="155"/>
        <v>SALESMAN 1</v>
      </c>
      <c r="H952" s="6" t="str">
        <f t="shared" ca="1" si="156"/>
        <v>PRODID 17</v>
      </c>
      <c r="I952" s="6" t="str">
        <f ca="1">CONCATENATE(I$6," ",SUMIF('CUST AND PROD REFS'!$H$7:$H$26,'DATA GENERATOR'!$H952,'CUST AND PROD REFS'!I$7:I$26))</f>
        <v>PRODTYPE 3</v>
      </c>
      <c r="J952" s="6" t="str">
        <f ca="1">CONCATENATE(J$6," ",SUMIF('CUST AND PROD REFS'!$H$7:$H$26,'DATA GENERATOR'!$H952,'CUST AND PROD REFS'!J$7:J$26))</f>
        <v>PRODMKT 7</v>
      </c>
      <c r="K952" s="6">
        <f ca="1">SUMIF('CUST AND PROD REFS'!$H$7:$H$26,'DATA GENERATOR'!$H952,'CUST AND PROD REFS'!K$7:K$26)</f>
        <v>8017</v>
      </c>
      <c r="L952" s="6">
        <f ca="1">SUMIF('CUST AND PROD REFS'!$H$7:$H$26,'DATA GENERATOR'!$H952,'CUST AND PROD REFS'!L$7:L$26)</f>
        <v>4569.6899999999996</v>
      </c>
      <c r="M952" s="7">
        <f t="shared" ca="1" si="157"/>
        <v>4</v>
      </c>
      <c r="N952" s="23">
        <f t="shared" ca="1" si="158"/>
        <v>6894.62</v>
      </c>
      <c r="O952" s="8">
        <f t="shared" ca="1" si="159"/>
        <v>27578.48</v>
      </c>
      <c r="P952" s="40" t="str">
        <f t="shared" ca="1" si="160"/>
        <v>SHIP REGION 4</v>
      </c>
    </row>
    <row r="953" spans="1:16" x14ac:dyDescent="0.35">
      <c r="A953" s="9">
        <f t="shared" ref="A953:B968" si="164">A952+1</f>
        <v>947</v>
      </c>
      <c r="B953" s="6">
        <f t="shared" si="164"/>
        <v>947</v>
      </c>
      <c r="C953" s="7" t="str">
        <f t="shared" ca="1" si="154"/>
        <v>CUSTID 68</v>
      </c>
      <c r="D953" s="7" t="str">
        <f ca="1">CONCATENATE(D$6," ",SUMIF('CUST AND PROD REFS'!$C$7:$C$206,'DATA GENERATOR'!$C953,'CUST AND PROD REFS'!D$7:D$206))</f>
        <v>CUSTTYPE 3</v>
      </c>
      <c r="E953" s="7" t="str">
        <f ca="1">CONCATENATE(E$6," ",SUMIF('CUST AND PROD REFS'!$C$7:$C$206,'DATA GENERATOR'!$C953,'CUST AND PROD REFS'!E$7:E$206))</f>
        <v>CUSTIND 2</v>
      </c>
      <c r="F953" s="7" t="str">
        <f ca="1">CONCATENATE(F$6," ",SUMIF('CUST AND PROD REFS'!$C$7:$C$206,'DATA GENERATOR'!$C953,'CUST AND PROD REFS'!F$7:F$206))</f>
        <v>REGION 7</v>
      </c>
      <c r="G953" s="6" t="str">
        <f t="shared" ca="1" si="155"/>
        <v>SALESMAN 2</v>
      </c>
      <c r="H953" s="6" t="str">
        <f t="shared" ca="1" si="156"/>
        <v>PRODID 5</v>
      </c>
      <c r="I953" s="6" t="str">
        <f ca="1">CONCATENATE(I$6," ",SUMIF('CUST AND PROD REFS'!$H$7:$H$26,'DATA GENERATOR'!$H953,'CUST AND PROD REFS'!I$7:I$26))</f>
        <v>PRODTYPE 3</v>
      </c>
      <c r="J953" s="6" t="str">
        <f ca="1">CONCATENATE(J$6," ",SUMIF('CUST AND PROD REFS'!$H$7:$H$26,'DATA GENERATOR'!$H953,'CUST AND PROD REFS'!J$7:J$26))</f>
        <v>PRODMKT 3</v>
      </c>
      <c r="K953" s="6">
        <f ca="1">SUMIF('CUST AND PROD REFS'!$H$7:$H$26,'DATA GENERATOR'!$H953,'CUST AND PROD REFS'!K$7:K$26)</f>
        <v>21215</v>
      </c>
      <c r="L953" s="6">
        <f ca="1">SUMIF('CUST AND PROD REFS'!$H$7:$H$26,'DATA GENERATOR'!$H953,'CUST AND PROD REFS'!L$7:L$26)</f>
        <v>14001.9</v>
      </c>
      <c r="M953" s="7">
        <f t="shared" ca="1" si="157"/>
        <v>7</v>
      </c>
      <c r="N953" s="23">
        <f t="shared" ca="1" si="158"/>
        <v>20154.25</v>
      </c>
      <c r="O953" s="8">
        <f t="shared" ca="1" si="159"/>
        <v>141079.75</v>
      </c>
      <c r="P953" s="40" t="str">
        <f t="shared" ca="1" si="160"/>
        <v>SHIP REGION 5</v>
      </c>
    </row>
    <row r="954" spans="1:16" x14ac:dyDescent="0.35">
      <c r="A954" s="9">
        <f t="shared" si="164"/>
        <v>948</v>
      </c>
      <c r="B954" s="6">
        <f t="shared" si="164"/>
        <v>948</v>
      </c>
      <c r="C954" s="7" t="str">
        <f t="shared" ca="1" si="154"/>
        <v>CUSTID 4</v>
      </c>
      <c r="D954" s="7" t="str">
        <f ca="1">CONCATENATE(D$6," ",SUMIF('CUST AND PROD REFS'!$C$7:$C$206,'DATA GENERATOR'!$C954,'CUST AND PROD REFS'!D$7:D$206))</f>
        <v>CUSTTYPE 4</v>
      </c>
      <c r="E954" s="7" t="str">
        <f ca="1">CONCATENATE(E$6," ",SUMIF('CUST AND PROD REFS'!$C$7:$C$206,'DATA GENERATOR'!$C954,'CUST AND PROD REFS'!E$7:E$206))</f>
        <v>CUSTIND 1</v>
      </c>
      <c r="F954" s="7" t="str">
        <f ca="1">CONCATENATE(F$6," ",SUMIF('CUST AND PROD REFS'!$C$7:$C$206,'DATA GENERATOR'!$C954,'CUST AND PROD REFS'!F$7:F$206))</f>
        <v>REGION 7</v>
      </c>
      <c r="G954" s="6" t="str">
        <f t="shared" ca="1" si="155"/>
        <v>SALESMAN 2</v>
      </c>
      <c r="H954" s="6" t="str">
        <f t="shared" ca="1" si="156"/>
        <v>PRODID 19</v>
      </c>
      <c r="I954" s="6" t="str">
        <f ca="1">CONCATENATE(I$6," ",SUMIF('CUST AND PROD REFS'!$H$7:$H$26,'DATA GENERATOR'!$H954,'CUST AND PROD REFS'!I$7:I$26))</f>
        <v>PRODTYPE 2</v>
      </c>
      <c r="J954" s="6" t="str">
        <f ca="1">CONCATENATE(J$6," ",SUMIF('CUST AND PROD REFS'!$H$7:$H$26,'DATA GENERATOR'!$H954,'CUST AND PROD REFS'!J$7:J$26))</f>
        <v>PRODMKT 4</v>
      </c>
      <c r="K954" s="6">
        <f ca="1">SUMIF('CUST AND PROD REFS'!$H$7:$H$26,'DATA GENERATOR'!$H954,'CUST AND PROD REFS'!K$7:K$26)</f>
        <v>4862</v>
      </c>
      <c r="L954" s="6">
        <f ca="1">SUMIF('CUST AND PROD REFS'!$H$7:$H$26,'DATA GENERATOR'!$H954,'CUST AND PROD REFS'!L$7:L$26)</f>
        <v>3306.16</v>
      </c>
      <c r="M954" s="7">
        <f t="shared" ca="1" si="157"/>
        <v>2</v>
      </c>
      <c r="N954" s="23">
        <f t="shared" ca="1" si="158"/>
        <v>4716.1399999999994</v>
      </c>
      <c r="O954" s="8">
        <f t="shared" ca="1" si="159"/>
        <v>9432.2799999999988</v>
      </c>
      <c r="P954" s="40" t="str">
        <f t="shared" ca="1" si="160"/>
        <v>SHIP REGION 8</v>
      </c>
    </row>
    <row r="955" spans="1:16" x14ac:dyDescent="0.35">
      <c r="A955" s="9">
        <f t="shared" si="164"/>
        <v>949</v>
      </c>
      <c r="B955" s="6">
        <f t="shared" si="164"/>
        <v>949</v>
      </c>
      <c r="C955" s="7" t="str">
        <f t="shared" ca="1" si="154"/>
        <v>CUSTID 76</v>
      </c>
      <c r="D955" s="7" t="str">
        <f ca="1">CONCATENATE(D$6," ",SUMIF('CUST AND PROD REFS'!$C$7:$C$206,'DATA GENERATOR'!$C955,'CUST AND PROD REFS'!D$7:D$206))</f>
        <v>CUSTTYPE 5</v>
      </c>
      <c r="E955" s="7" t="str">
        <f ca="1">CONCATENATE(E$6," ",SUMIF('CUST AND PROD REFS'!$C$7:$C$206,'DATA GENERATOR'!$C955,'CUST AND PROD REFS'!E$7:E$206))</f>
        <v>CUSTIND 3</v>
      </c>
      <c r="F955" s="7" t="str">
        <f ca="1">CONCATENATE(F$6," ",SUMIF('CUST AND PROD REFS'!$C$7:$C$206,'DATA GENERATOR'!$C955,'CUST AND PROD REFS'!F$7:F$206))</f>
        <v>REGION 8</v>
      </c>
      <c r="G955" s="6" t="str">
        <f t="shared" ca="1" si="155"/>
        <v>SALESMAN 2</v>
      </c>
      <c r="H955" s="6" t="str">
        <f t="shared" ca="1" si="156"/>
        <v>PRODID 13</v>
      </c>
      <c r="I955" s="6" t="str">
        <f ca="1">CONCATENATE(I$6," ",SUMIF('CUST AND PROD REFS'!$H$7:$H$26,'DATA GENERATOR'!$H955,'CUST AND PROD REFS'!I$7:I$26))</f>
        <v>PRODTYPE 4</v>
      </c>
      <c r="J955" s="6" t="str">
        <f ca="1">CONCATENATE(J$6," ",SUMIF('CUST AND PROD REFS'!$H$7:$H$26,'DATA GENERATOR'!$H955,'CUST AND PROD REFS'!J$7:J$26))</f>
        <v>PRODMKT 4</v>
      </c>
      <c r="K955" s="6">
        <f ca="1">SUMIF('CUST AND PROD REFS'!$H$7:$H$26,'DATA GENERATOR'!$H955,'CUST AND PROD REFS'!K$7:K$26)</f>
        <v>12711</v>
      </c>
      <c r="L955" s="6">
        <f ca="1">SUMIF('CUST AND PROD REFS'!$H$7:$H$26,'DATA GENERATOR'!$H955,'CUST AND PROD REFS'!L$7:L$26)</f>
        <v>7245.27</v>
      </c>
      <c r="M955" s="7">
        <f t="shared" ca="1" si="157"/>
        <v>9</v>
      </c>
      <c r="N955" s="23">
        <f t="shared" ca="1" si="158"/>
        <v>10931.46</v>
      </c>
      <c r="O955" s="8">
        <f t="shared" ca="1" si="159"/>
        <v>98383.139999999985</v>
      </c>
      <c r="P955" s="40" t="str">
        <f t="shared" ca="1" si="160"/>
        <v>SHIP REGION 1</v>
      </c>
    </row>
    <row r="956" spans="1:16" x14ac:dyDescent="0.35">
      <c r="A956" s="9">
        <f t="shared" si="164"/>
        <v>950</v>
      </c>
      <c r="B956" s="6">
        <f t="shared" si="164"/>
        <v>950</v>
      </c>
      <c r="C956" s="7" t="str">
        <f t="shared" ca="1" si="154"/>
        <v>CUSTID 118</v>
      </c>
      <c r="D956" s="7" t="str">
        <f ca="1">CONCATENATE(D$6," ",SUMIF('CUST AND PROD REFS'!$C$7:$C$206,'DATA GENERATOR'!$C956,'CUST AND PROD REFS'!D$7:D$206))</f>
        <v>CUSTTYPE 4</v>
      </c>
      <c r="E956" s="7" t="str">
        <f ca="1">CONCATENATE(E$6," ",SUMIF('CUST AND PROD REFS'!$C$7:$C$206,'DATA GENERATOR'!$C956,'CUST AND PROD REFS'!E$7:E$206))</f>
        <v>CUSTIND 2</v>
      </c>
      <c r="F956" s="7" t="str">
        <f ca="1">CONCATENATE(F$6," ",SUMIF('CUST AND PROD REFS'!$C$7:$C$206,'DATA GENERATOR'!$C956,'CUST AND PROD REFS'!F$7:F$206))</f>
        <v>REGION 6</v>
      </c>
      <c r="G956" s="6" t="str">
        <f t="shared" ca="1" si="155"/>
        <v>SALESMAN 4</v>
      </c>
      <c r="H956" s="6" t="str">
        <f t="shared" ca="1" si="156"/>
        <v>PRODID 19</v>
      </c>
      <c r="I956" s="6" t="str">
        <f ca="1">CONCATENATE(I$6," ",SUMIF('CUST AND PROD REFS'!$H$7:$H$26,'DATA GENERATOR'!$H956,'CUST AND PROD REFS'!I$7:I$26))</f>
        <v>PRODTYPE 2</v>
      </c>
      <c r="J956" s="6" t="str">
        <f ca="1">CONCATENATE(J$6," ",SUMIF('CUST AND PROD REFS'!$H$7:$H$26,'DATA GENERATOR'!$H956,'CUST AND PROD REFS'!J$7:J$26))</f>
        <v>PRODMKT 4</v>
      </c>
      <c r="K956" s="6">
        <f ca="1">SUMIF('CUST AND PROD REFS'!$H$7:$H$26,'DATA GENERATOR'!$H956,'CUST AND PROD REFS'!K$7:K$26)</f>
        <v>4862</v>
      </c>
      <c r="L956" s="6">
        <f ca="1">SUMIF('CUST AND PROD REFS'!$H$7:$H$26,'DATA GENERATOR'!$H956,'CUST AND PROD REFS'!L$7:L$26)</f>
        <v>3306.16</v>
      </c>
      <c r="M956" s="7">
        <f t="shared" ca="1" si="157"/>
        <v>5</v>
      </c>
      <c r="N956" s="23">
        <f t="shared" ca="1" si="158"/>
        <v>4278.5600000000004</v>
      </c>
      <c r="O956" s="8">
        <f t="shared" ca="1" si="159"/>
        <v>21392.800000000003</v>
      </c>
      <c r="P956" s="40" t="str">
        <f t="shared" ca="1" si="160"/>
        <v>SHIP REGION 1</v>
      </c>
    </row>
    <row r="957" spans="1:16" x14ac:dyDescent="0.35">
      <c r="A957" s="9">
        <f t="shared" si="164"/>
        <v>951</v>
      </c>
      <c r="B957" s="6">
        <f t="shared" si="164"/>
        <v>951</v>
      </c>
      <c r="C957" s="7" t="str">
        <f t="shared" ca="1" si="154"/>
        <v>CUSTID 190</v>
      </c>
      <c r="D957" s="7" t="str">
        <f ca="1">CONCATENATE(D$6," ",SUMIF('CUST AND PROD REFS'!$C$7:$C$206,'DATA GENERATOR'!$C957,'CUST AND PROD REFS'!D$7:D$206))</f>
        <v>CUSTTYPE 4</v>
      </c>
      <c r="E957" s="7" t="str">
        <f ca="1">CONCATENATE(E$6," ",SUMIF('CUST AND PROD REFS'!$C$7:$C$206,'DATA GENERATOR'!$C957,'CUST AND PROD REFS'!E$7:E$206))</f>
        <v>CUSTIND 3</v>
      </c>
      <c r="F957" s="7" t="str">
        <f ca="1">CONCATENATE(F$6," ",SUMIF('CUST AND PROD REFS'!$C$7:$C$206,'DATA GENERATOR'!$C957,'CUST AND PROD REFS'!F$7:F$206))</f>
        <v>REGION 5</v>
      </c>
      <c r="G957" s="6" t="str">
        <f t="shared" ca="1" si="155"/>
        <v>SALESMAN 3</v>
      </c>
      <c r="H957" s="6" t="str">
        <f t="shared" ca="1" si="156"/>
        <v>PRODID 18</v>
      </c>
      <c r="I957" s="6" t="str">
        <f ca="1">CONCATENATE(I$6," ",SUMIF('CUST AND PROD REFS'!$H$7:$H$26,'DATA GENERATOR'!$H957,'CUST AND PROD REFS'!I$7:I$26))</f>
        <v>PRODTYPE 1</v>
      </c>
      <c r="J957" s="6" t="str">
        <f ca="1">CONCATENATE(J$6," ",SUMIF('CUST AND PROD REFS'!$H$7:$H$26,'DATA GENERATOR'!$H957,'CUST AND PROD REFS'!J$7:J$26))</f>
        <v>PRODMKT 2</v>
      </c>
      <c r="K957" s="6">
        <f ca="1">SUMIF('CUST AND PROD REFS'!$H$7:$H$26,'DATA GENERATOR'!$H957,'CUST AND PROD REFS'!K$7:K$26)</f>
        <v>5325</v>
      </c>
      <c r="L957" s="6">
        <f ca="1">SUMIF('CUST AND PROD REFS'!$H$7:$H$26,'DATA GENERATOR'!$H957,'CUST AND PROD REFS'!L$7:L$26)</f>
        <v>3408</v>
      </c>
      <c r="M957" s="7">
        <f t="shared" ca="1" si="157"/>
        <v>5</v>
      </c>
      <c r="N957" s="23">
        <f t="shared" ca="1" si="158"/>
        <v>4579.5</v>
      </c>
      <c r="O957" s="8">
        <f t="shared" ca="1" si="159"/>
        <v>22897.5</v>
      </c>
      <c r="P957" s="40" t="str">
        <f t="shared" ca="1" si="160"/>
        <v>SHIP REGION 5</v>
      </c>
    </row>
    <row r="958" spans="1:16" x14ac:dyDescent="0.35">
      <c r="A958" s="9">
        <f t="shared" si="164"/>
        <v>952</v>
      </c>
      <c r="B958" s="6">
        <f t="shared" si="164"/>
        <v>952</v>
      </c>
      <c r="C958" s="7" t="str">
        <f t="shared" ca="1" si="154"/>
        <v>CUSTID 7</v>
      </c>
      <c r="D958" s="7" t="str">
        <f ca="1">CONCATENATE(D$6," ",SUMIF('CUST AND PROD REFS'!$C$7:$C$206,'DATA GENERATOR'!$C958,'CUST AND PROD REFS'!D$7:D$206))</f>
        <v>CUSTTYPE 2</v>
      </c>
      <c r="E958" s="7" t="str">
        <f ca="1">CONCATENATE(E$6," ",SUMIF('CUST AND PROD REFS'!$C$7:$C$206,'DATA GENERATOR'!$C958,'CUST AND PROD REFS'!E$7:E$206))</f>
        <v>CUSTIND 5</v>
      </c>
      <c r="F958" s="7" t="str">
        <f ca="1">CONCATENATE(F$6," ",SUMIF('CUST AND PROD REFS'!$C$7:$C$206,'DATA GENERATOR'!$C958,'CUST AND PROD REFS'!F$7:F$206))</f>
        <v>REGION 1</v>
      </c>
      <c r="G958" s="6" t="str">
        <f t="shared" ca="1" si="155"/>
        <v>SALESMAN 3</v>
      </c>
      <c r="H958" s="6" t="str">
        <f t="shared" ca="1" si="156"/>
        <v>PRODID 9</v>
      </c>
      <c r="I958" s="6" t="str">
        <f ca="1">CONCATENATE(I$6," ",SUMIF('CUST AND PROD REFS'!$H$7:$H$26,'DATA GENERATOR'!$H958,'CUST AND PROD REFS'!I$7:I$26))</f>
        <v>PRODTYPE 2</v>
      </c>
      <c r="J958" s="6" t="str">
        <f ca="1">CONCATENATE(J$6," ",SUMIF('CUST AND PROD REFS'!$H$7:$H$26,'DATA GENERATOR'!$H958,'CUST AND PROD REFS'!J$7:J$26))</f>
        <v>PRODMKT 2</v>
      </c>
      <c r="K958" s="6">
        <f ca="1">SUMIF('CUST AND PROD REFS'!$H$7:$H$26,'DATA GENERATOR'!$H958,'CUST AND PROD REFS'!K$7:K$26)</f>
        <v>15689</v>
      </c>
      <c r="L958" s="6">
        <f ca="1">SUMIF('CUST AND PROD REFS'!$H$7:$H$26,'DATA GENERATOR'!$H958,'CUST AND PROD REFS'!L$7:L$26)</f>
        <v>10668.52</v>
      </c>
      <c r="M958" s="7">
        <f t="shared" ca="1" si="157"/>
        <v>3</v>
      </c>
      <c r="N958" s="23">
        <f t="shared" ca="1" si="158"/>
        <v>14590.769999999999</v>
      </c>
      <c r="O958" s="8">
        <f t="shared" ca="1" si="159"/>
        <v>43772.31</v>
      </c>
      <c r="P958" s="40" t="str">
        <f t="shared" ca="1" si="160"/>
        <v>SHIP REGION 7</v>
      </c>
    </row>
    <row r="959" spans="1:16" x14ac:dyDescent="0.35">
      <c r="A959" s="9">
        <f t="shared" si="164"/>
        <v>953</v>
      </c>
      <c r="B959" s="6">
        <f t="shared" si="164"/>
        <v>953</v>
      </c>
      <c r="C959" s="7" t="str">
        <f t="shared" ca="1" si="154"/>
        <v>CUSTID 125</v>
      </c>
      <c r="D959" s="7" t="str">
        <f ca="1">CONCATENATE(D$6," ",SUMIF('CUST AND PROD REFS'!$C$7:$C$206,'DATA GENERATOR'!$C959,'CUST AND PROD REFS'!D$7:D$206))</f>
        <v>CUSTTYPE 2</v>
      </c>
      <c r="E959" s="7" t="str">
        <f ca="1">CONCATENATE(E$6," ",SUMIF('CUST AND PROD REFS'!$C$7:$C$206,'DATA GENERATOR'!$C959,'CUST AND PROD REFS'!E$7:E$206))</f>
        <v>CUSTIND 5</v>
      </c>
      <c r="F959" s="7" t="str">
        <f ca="1">CONCATENATE(F$6," ",SUMIF('CUST AND PROD REFS'!$C$7:$C$206,'DATA GENERATOR'!$C959,'CUST AND PROD REFS'!F$7:F$206))</f>
        <v>REGION 1</v>
      </c>
      <c r="G959" s="6" t="str">
        <f t="shared" ca="1" si="155"/>
        <v>SALESMAN 2</v>
      </c>
      <c r="H959" s="6" t="str">
        <f t="shared" ca="1" si="156"/>
        <v>PRODID 15</v>
      </c>
      <c r="I959" s="6" t="str">
        <f ca="1">CONCATENATE(I$6," ",SUMIF('CUST AND PROD REFS'!$H$7:$H$26,'DATA GENERATOR'!$H959,'CUST AND PROD REFS'!I$7:I$26))</f>
        <v>PRODTYPE 3</v>
      </c>
      <c r="J959" s="6" t="str">
        <f ca="1">CONCATENATE(J$6," ",SUMIF('CUST AND PROD REFS'!$H$7:$H$26,'DATA GENERATOR'!$H959,'CUST AND PROD REFS'!J$7:J$26))</f>
        <v>PRODMKT 3</v>
      </c>
      <c r="K959" s="6">
        <f ca="1">SUMIF('CUST AND PROD REFS'!$H$7:$H$26,'DATA GENERATOR'!$H959,'CUST AND PROD REFS'!K$7:K$26)</f>
        <v>1965</v>
      </c>
      <c r="L959" s="6">
        <f ca="1">SUMIF('CUST AND PROD REFS'!$H$7:$H$26,'DATA GENERATOR'!$H959,'CUST AND PROD REFS'!L$7:L$26)</f>
        <v>1257.5999999999999</v>
      </c>
      <c r="M959" s="7">
        <f t="shared" ca="1" si="157"/>
        <v>3</v>
      </c>
      <c r="N959" s="23">
        <f t="shared" ca="1" si="158"/>
        <v>1925.7</v>
      </c>
      <c r="O959" s="8">
        <f t="shared" ca="1" si="159"/>
        <v>5777.1</v>
      </c>
      <c r="P959" s="40" t="str">
        <f t="shared" ca="1" si="160"/>
        <v>SHIP REGION 5</v>
      </c>
    </row>
    <row r="960" spans="1:16" x14ac:dyDescent="0.35">
      <c r="A960" s="9">
        <f t="shared" si="164"/>
        <v>954</v>
      </c>
      <c r="B960" s="6">
        <f t="shared" si="164"/>
        <v>954</v>
      </c>
      <c r="C960" s="7" t="str">
        <f t="shared" ca="1" si="154"/>
        <v>CUSTID 13</v>
      </c>
      <c r="D960" s="7" t="str">
        <f ca="1">CONCATENATE(D$6," ",SUMIF('CUST AND PROD REFS'!$C$7:$C$206,'DATA GENERATOR'!$C960,'CUST AND PROD REFS'!D$7:D$206))</f>
        <v>CUSTTYPE 1</v>
      </c>
      <c r="E960" s="7" t="str">
        <f ca="1">CONCATENATE(E$6," ",SUMIF('CUST AND PROD REFS'!$C$7:$C$206,'DATA GENERATOR'!$C960,'CUST AND PROD REFS'!E$7:E$206))</f>
        <v>CUSTIND 1</v>
      </c>
      <c r="F960" s="7" t="str">
        <f ca="1">CONCATENATE(F$6," ",SUMIF('CUST AND PROD REFS'!$C$7:$C$206,'DATA GENERATOR'!$C960,'CUST AND PROD REFS'!F$7:F$206))</f>
        <v>REGION 3</v>
      </c>
      <c r="G960" s="6" t="str">
        <f t="shared" ca="1" si="155"/>
        <v>SALESMAN 2</v>
      </c>
      <c r="H960" s="6" t="str">
        <f t="shared" ca="1" si="156"/>
        <v>PRODID 10</v>
      </c>
      <c r="I960" s="6" t="str">
        <f ca="1">CONCATENATE(I$6," ",SUMIF('CUST AND PROD REFS'!$H$7:$H$26,'DATA GENERATOR'!$H960,'CUST AND PROD REFS'!I$7:I$26))</f>
        <v>PRODTYPE 3</v>
      </c>
      <c r="J960" s="6" t="str">
        <f ca="1">CONCATENATE(J$6," ",SUMIF('CUST AND PROD REFS'!$H$7:$H$26,'DATA GENERATOR'!$H960,'CUST AND PROD REFS'!J$7:J$26))</f>
        <v>PRODMKT 3</v>
      </c>
      <c r="K960" s="6">
        <f ca="1">SUMIF('CUST AND PROD REFS'!$H$7:$H$26,'DATA GENERATOR'!$H960,'CUST AND PROD REFS'!K$7:K$26)</f>
        <v>21715</v>
      </c>
      <c r="L960" s="6">
        <f ca="1">SUMIF('CUST AND PROD REFS'!$H$7:$H$26,'DATA GENERATOR'!$H960,'CUST AND PROD REFS'!L$7:L$26)</f>
        <v>14549.05</v>
      </c>
      <c r="M960" s="7">
        <f t="shared" ca="1" si="157"/>
        <v>9</v>
      </c>
      <c r="N960" s="23">
        <f t="shared" ca="1" si="158"/>
        <v>19326.349999999999</v>
      </c>
      <c r="O960" s="8">
        <f t="shared" ca="1" si="159"/>
        <v>173937.15</v>
      </c>
      <c r="P960" s="40" t="str">
        <f t="shared" ca="1" si="160"/>
        <v>SHIP REGION 5</v>
      </c>
    </row>
    <row r="961" spans="1:16" x14ac:dyDescent="0.35">
      <c r="A961" s="9">
        <f t="shared" si="164"/>
        <v>955</v>
      </c>
      <c r="B961" s="6">
        <f t="shared" si="164"/>
        <v>955</v>
      </c>
      <c r="C961" s="7" t="str">
        <f t="shared" ca="1" si="154"/>
        <v>CUSTID 61</v>
      </c>
      <c r="D961" s="7" t="str">
        <f ca="1">CONCATENATE(D$6," ",SUMIF('CUST AND PROD REFS'!$C$7:$C$206,'DATA GENERATOR'!$C961,'CUST AND PROD REFS'!D$7:D$206))</f>
        <v>CUSTTYPE 1</v>
      </c>
      <c r="E961" s="7" t="str">
        <f ca="1">CONCATENATE(E$6," ",SUMIF('CUST AND PROD REFS'!$C$7:$C$206,'DATA GENERATOR'!$C961,'CUST AND PROD REFS'!E$7:E$206))</f>
        <v>CUSTIND 4</v>
      </c>
      <c r="F961" s="7" t="str">
        <f ca="1">CONCATENATE(F$6," ",SUMIF('CUST AND PROD REFS'!$C$7:$C$206,'DATA GENERATOR'!$C961,'CUST AND PROD REFS'!F$7:F$206))</f>
        <v>REGION 7</v>
      </c>
      <c r="G961" s="6" t="str">
        <f t="shared" ca="1" si="155"/>
        <v>SALESMAN 2</v>
      </c>
      <c r="H961" s="6" t="str">
        <f t="shared" ca="1" si="156"/>
        <v>PRODID 8</v>
      </c>
      <c r="I961" s="6" t="str">
        <f ca="1">CONCATENATE(I$6," ",SUMIF('CUST AND PROD REFS'!$H$7:$H$26,'DATA GENERATOR'!$H961,'CUST AND PROD REFS'!I$7:I$26))</f>
        <v>PRODTYPE 1</v>
      </c>
      <c r="J961" s="6" t="str">
        <f ca="1">CONCATENATE(J$6," ",SUMIF('CUST AND PROD REFS'!$H$7:$H$26,'DATA GENERATOR'!$H961,'CUST AND PROD REFS'!J$7:J$26))</f>
        <v>PRODMKT 7</v>
      </c>
      <c r="K961" s="6">
        <f ca="1">SUMIF('CUST AND PROD REFS'!$H$7:$H$26,'DATA GENERATOR'!$H961,'CUST AND PROD REFS'!K$7:K$26)</f>
        <v>9424</v>
      </c>
      <c r="L961" s="6">
        <f ca="1">SUMIF('CUST AND PROD REFS'!$H$7:$H$26,'DATA GENERATOR'!$H961,'CUST AND PROD REFS'!L$7:L$26)</f>
        <v>6031.36</v>
      </c>
      <c r="M961" s="7">
        <f t="shared" ca="1" si="157"/>
        <v>8</v>
      </c>
      <c r="N961" s="23">
        <f t="shared" ca="1" si="158"/>
        <v>8481.6</v>
      </c>
      <c r="O961" s="8">
        <f t="shared" ca="1" si="159"/>
        <v>67852.800000000003</v>
      </c>
      <c r="P961" s="40" t="str">
        <f t="shared" ca="1" si="160"/>
        <v>SHIP REGION 2</v>
      </c>
    </row>
    <row r="962" spans="1:16" x14ac:dyDescent="0.35">
      <c r="A962" s="9">
        <f t="shared" si="164"/>
        <v>956</v>
      </c>
      <c r="B962" s="6">
        <f t="shared" si="164"/>
        <v>956</v>
      </c>
      <c r="C962" s="7" t="str">
        <f t="shared" ca="1" si="154"/>
        <v>CUSTID 147</v>
      </c>
      <c r="D962" s="7" t="str">
        <f ca="1">CONCATENATE(D$6," ",SUMIF('CUST AND PROD REFS'!$C$7:$C$206,'DATA GENERATOR'!$C962,'CUST AND PROD REFS'!D$7:D$206))</f>
        <v>CUSTTYPE 1</v>
      </c>
      <c r="E962" s="7" t="str">
        <f ca="1">CONCATENATE(E$6," ",SUMIF('CUST AND PROD REFS'!$C$7:$C$206,'DATA GENERATOR'!$C962,'CUST AND PROD REFS'!E$7:E$206))</f>
        <v>CUSTIND 1</v>
      </c>
      <c r="F962" s="7" t="str">
        <f ca="1">CONCATENATE(F$6," ",SUMIF('CUST AND PROD REFS'!$C$7:$C$206,'DATA GENERATOR'!$C962,'CUST AND PROD REFS'!F$7:F$206))</f>
        <v>REGION 7</v>
      </c>
      <c r="G962" s="6" t="str">
        <f t="shared" ca="1" si="155"/>
        <v>SALESMAN 4</v>
      </c>
      <c r="H962" s="6" t="str">
        <f t="shared" ca="1" si="156"/>
        <v>PRODID 6</v>
      </c>
      <c r="I962" s="6" t="str">
        <f ca="1">CONCATENATE(I$6," ",SUMIF('CUST AND PROD REFS'!$H$7:$H$26,'DATA GENERATOR'!$H962,'CUST AND PROD REFS'!I$7:I$26))</f>
        <v>PRODTYPE 1</v>
      </c>
      <c r="J962" s="6" t="str">
        <f ca="1">CONCATENATE(J$6," ",SUMIF('CUST AND PROD REFS'!$H$7:$H$26,'DATA GENERATOR'!$H962,'CUST AND PROD REFS'!J$7:J$26))</f>
        <v>PRODMKT 3</v>
      </c>
      <c r="K962" s="6">
        <f ca="1">SUMIF('CUST AND PROD REFS'!$H$7:$H$26,'DATA GENERATOR'!$H962,'CUST AND PROD REFS'!K$7:K$26)</f>
        <v>13657</v>
      </c>
      <c r="L962" s="6">
        <f ca="1">SUMIF('CUST AND PROD REFS'!$H$7:$H$26,'DATA GENERATOR'!$H962,'CUST AND PROD REFS'!L$7:L$26)</f>
        <v>9150.19</v>
      </c>
      <c r="M962" s="7">
        <f t="shared" ca="1" si="157"/>
        <v>1</v>
      </c>
      <c r="N962" s="23">
        <f t="shared" ca="1" si="158"/>
        <v>12564.44</v>
      </c>
      <c r="O962" s="8">
        <f t="shared" ca="1" si="159"/>
        <v>12564.44</v>
      </c>
      <c r="P962" s="40" t="str">
        <f t="shared" ca="1" si="160"/>
        <v>SHIP REGION 6</v>
      </c>
    </row>
    <row r="963" spans="1:16" x14ac:dyDescent="0.35">
      <c r="A963" s="9">
        <f t="shared" si="164"/>
        <v>957</v>
      </c>
      <c r="B963" s="6">
        <f t="shared" si="164"/>
        <v>957</v>
      </c>
      <c r="C963" s="7" t="str">
        <f t="shared" ca="1" si="154"/>
        <v>CUSTID 192</v>
      </c>
      <c r="D963" s="7" t="str">
        <f ca="1">CONCATENATE(D$6," ",SUMIF('CUST AND PROD REFS'!$C$7:$C$206,'DATA GENERATOR'!$C963,'CUST AND PROD REFS'!D$7:D$206))</f>
        <v>CUSTTYPE 3</v>
      </c>
      <c r="E963" s="7" t="str">
        <f ca="1">CONCATENATE(E$6," ",SUMIF('CUST AND PROD REFS'!$C$7:$C$206,'DATA GENERATOR'!$C963,'CUST AND PROD REFS'!E$7:E$206))</f>
        <v>CUSTIND 2</v>
      </c>
      <c r="F963" s="7" t="str">
        <f ca="1">CONCATENATE(F$6," ",SUMIF('CUST AND PROD REFS'!$C$7:$C$206,'DATA GENERATOR'!$C963,'CUST AND PROD REFS'!F$7:F$206))</f>
        <v>REGION 1</v>
      </c>
      <c r="G963" s="6" t="str">
        <f t="shared" ca="1" si="155"/>
        <v>SALESMAN 2</v>
      </c>
      <c r="H963" s="6" t="str">
        <f t="shared" ca="1" si="156"/>
        <v>PRODID 18</v>
      </c>
      <c r="I963" s="6" t="str">
        <f ca="1">CONCATENATE(I$6," ",SUMIF('CUST AND PROD REFS'!$H$7:$H$26,'DATA GENERATOR'!$H963,'CUST AND PROD REFS'!I$7:I$26))</f>
        <v>PRODTYPE 1</v>
      </c>
      <c r="J963" s="6" t="str">
        <f ca="1">CONCATENATE(J$6," ",SUMIF('CUST AND PROD REFS'!$H$7:$H$26,'DATA GENERATOR'!$H963,'CUST AND PROD REFS'!J$7:J$26))</f>
        <v>PRODMKT 2</v>
      </c>
      <c r="K963" s="6">
        <f ca="1">SUMIF('CUST AND PROD REFS'!$H$7:$H$26,'DATA GENERATOR'!$H963,'CUST AND PROD REFS'!K$7:K$26)</f>
        <v>5325</v>
      </c>
      <c r="L963" s="6">
        <f ca="1">SUMIF('CUST AND PROD REFS'!$H$7:$H$26,'DATA GENERATOR'!$H963,'CUST AND PROD REFS'!L$7:L$26)</f>
        <v>3408</v>
      </c>
      <c r="M963" s="7">
        <f t="shared" ca="1" si="157"/>
        <v>8</v>
      </c>
      <c r="N963" s="23">
        <f t="shared" ca="1" si="158"/>
        <v>5058.75</v>
      </c>
      <c r="O963" s="8">
        <f t="shared" ca="1" si="159"/>
        <v>40470</v>
      </c>
      <c r="P963" s="40" t="str">
        <f t="shared" ca="1" si="160"/>
        <v>SHIP REGION 7</v>
      </c>
    </row>
    <row r="964" spans="1:16" x14ac:dyDescent="0.35">
      <c r="A964" s="9">
        <f t="shared" si="164"/>
        <v>958</v>
      </c>
      <c r="B964" s="6">
        <f t="shared" si="164"/>
        <v>958</v>
      </c>
      <c r="C964" s="7" t="str">
        <f t="shared" ca="1" si="154"/>
        <v>CUSTID 122</v>
      </c>
      <c r="D964" s="7" t="str">
        <f ca="1">CONCATENATE(D$6," ",SUMIF('CUST AND PROD REFS'!$C$7:$C$206,'DATA GENERATOR'!$C964,'CUST AND PROD REFS'!D$7:D$206))</f>
        <v>CUSTTYPE 3</v>
      </c>
      <c r="E964" s="7" t="str">
        <f ca="1">CONCATENATE(E$6," ",SUMIF('CUST AND PROD REFS'!$C$7:$C$206,'DATA GENERATOR'!$C964,'CUST AND PROD REFS'!E$7:E$206))</f>
        <v>CUSTIND 3</v>
      </c>
      <c r="F964" s="7" t="str">
        <f ca="1">CONCATENATE(F$6," ",SUMIF('CUST AND PROD REFS'!$C$7:$C$206,'DATA GENERATOR'!$C964,'CUST AND PROD REFS'!F$7:F$206))</f>
        <v>REGION 2</v>
      </c>
      <c r="G964" s="6" t="str">
        <f t="shared" ca="1" si="155"/>
        <v>SALESMAN 2</v>
      </c>
      <c r="H964" s="6" t="str">
        <f t="shared" ca="1" si="156"/>
        <v>PRODID 9</v>
      </c>
      <c r="I964" s="6" t="str">
        <f ca="1">CONCATENATE(I$6," ",SUMIF('CUST AND PROD REFS'!$H$7:$H$26,'DATA GENERATOR'!$H964,'CUST AND PROD REFS'!I$7:I$26))</f>
        <v>PRODTYPE 2</v>
      </c>
      <c r="J964" s="6" t="str">
        <f ca="1">CONCATENATE(J$6," ",SUMIF('CUST AND PROD REFS'!$H$7:$H$26,'DATA GENERATOR'!$H964,'CUST AND PROD REFS'!J$7:J$26))</f>
        <v>PRODMKT 2</v>
      </c>
      <c r="K964" s="6">
        <f ca="1">SUMIF('CUST AND PROD REFS'!$H$7:$H$26,'DATA GENERATOR'!$H964,'CUST AND PROD REFS'!K$7:K$26)</f>
        <v>15689</v>
      </c>
      <c r="L964" s="6">
        <f ca="1">SUMIF('CUST AND PROD REFS'!$H$7:$H$26,'DATA GENERATOR'!$H964,'CUST AND PROD REFS'!L$7:L$26)</f>
        <v>10668.52</v>
      </c>
      <c r="M964" s="7">
        <f t="shared" ca="1" si="157"/>
        <v>3</v>
      </c>
      <c r="N964" s="23">
        <f t="shared" ca="1" si="158"/>
        <v>14433.880000000001</v>
      </c>
      <c r="O964" s="8">
        <f t="shared" ca="1" si="159"/>
        <v>43301.64</v>
      </c>
      <c r="P964" s="40" t="str">
        <f t="shared" ca="1" si="160"/>
        <v>SHIP REGION 5</v>
      </c>
    </row>
    <row r="965" spans="1:16" x14ac:dyDescent="0.35">
      <c r="A965" s="9">
        <f t="shared" si="164"/>
        <v>959</v>
      </c>
      <c r="B965" s="6">
        <f t="shared" si="164"/>
        <v>959</v>
      </c>
      <c r="C965" s="7" t="str">
        <f t="shared" ca="1" si="154"/>
        <v>CUSTID 79</v>
      </c>
      <c r="D965" s="7" t="str">
        <f ca="1">CONCATENATE(D$6," ",SUMIF('CUST AND PROD REFS'!$C$7:$C$206,'DATA GENERATOR'!$C965,'CUST AND PROD REFS'!D$7:D$206))</f>
        <v>CUSTTYPE 4</v>
      </c>
      <c r="E965" s="7" t="str">
        <f ca="1">CONCATENATE(E$6," ",SUMIF('CUST AND PROD REFS'!$C$7:$C$206,'DATA GENERATOR'!$C965,'CUST AND PROD REFS'!E$7:E$206))</f>
        <v>CUSTIND 5</v>
      </c>
      <c r="F965" s="7" t="str">
        <f ca="1">CONCATENATE(F$6," ",SUMIF('CUST AND PROD REFS'!$C$7:$C$206,'DATA GENERATOR'!$C965,'CUST AND PROD REFS'!F$7:F$206))</f>
        <v>REGION 2</v>
      </c>
      <c r="G965" s="6" t="str">
        <f t="shared" ca="1" si="155"/>
        <v>SALESMAN 4</v>
      </c>
      <c r="H965" s="6" t="str">
        <f t="shared" ca="1" si="156"/>
        <v>PRODID 12</v>
      </c>
      <c r="I965" s="6" t="str">
        <f ca="1">CONCATENATE(I$6," ",SUMIF('CUST AND PROD REFS'!$H$7:$H$26,'DATA GENERATOR'!$H965,'CUST AND PROD REFS'!I$7:I$26))</f>
        <v>PRODTYPE 3</v>
      </c>
      <c r="J965" s="6" t="str">
        <f ca="1">CONCATENATE(J$6," ",SUMIF('CUST AND PROD REFS'!$H$7:$H$26,'DATA GENERATOR'!$H965,'CUST AND PROD REFS'!J$7:J$26))</f>
        <v>PRODMKT 2</v>
      </c>
      <c r="K965" s="6">
        <f ca="1">SUMIF('CUST AND PROD REFS'!$H$7:$H$26,'DATA GENERATOR'!$H965,'CUST AND PROD REFS'!K$7:K$26)</f>
        <v>17347</v>
      </c>
      <c r="L965" s="6">
        <f ca="1">SUMIF('CUST AND PROD REFS'!$H$7:$H$26,'DATA GENERATOR'!$H965,'CUST AND PROD REFS'!L$7:L$26)</f>
        <v>10928.61</v>
      </c>
      <c r="M965" s="7">
        <f t="shared" ca="1" si="157"/>
        <v>7</v>
      </c>
      <c r="N965" s="23">
        <f t="shared" ca="1" si="158"/>
        <v>16653.12</v>
      </c>
      <c r="O965" s="8">
        <f t="shared" ca="1" si="159"/>
        <v>116571.84</v>
      </c>
      <c r="P965" s="40" t="str">
        <f t="shared" ca="1" si="160"/>
        <v>SHIP REGION 2</v>
      </c>
    </row>
    <row r="966" spans="1:16" x14ac:dyDescent="0.35">
      <c r="A966" s="9">
        <f t="shared" si="164"/>
        <v>960</v>
      </c>
      <c r="B966" s="6">
        <f t="shared" si="164"/>
        <v>960</v>
      </c>
      <c r="C966" s="7" t="str">
        <f t="shared" ca="1" si="154"/>
        <v>CUSTID 118</v>
      </c>
      <c r="D966" s="7" t="str">
        <f ca="1">CONCATENATE(D$6," ",SUMIF('CUST AND PROD REFS'!$C$7:$C$206,'DATA GENERATOR'!$C966,'CUST AND PROD REFS'!D$7:D$206))</f>
        <v>CUSTTYPE 4</v>
      </c>
      <c r="E966" s="7" t="str">
        <f ca="1">CONCATENATE(E$6," ",SUMIF('CUST AND PROD REFS'!$C$7:$C$206,'DATA GENERATOR'!$C966,'CUST AND PROD REFS'!E$7:E$206))</f>
        <v>CUSTIND 2</v>
      </c>
      <c r="F966" s="7" t="str">
        <f ca="1">CONCATENATE(F$6," ",SUMIF('CUST AND PROD REFS'!$C$7:$C$206,'DATA GENERATOR'!$C966,'CUST AND PROD REFS'!F$7:F$206))</f>
        <v>REGION 6</v>
      </c>
      <c r="G966" s="6" t="str">
        <f t="shared" ca="1" si="155"/>
        <v>SALESMAN 2</v>
      </c>
      <c r="H966" s="6" t="str">
        <f t="shared" ca="1" si="156"/>
        <v>PRODID 1</v>
      </c>
      <c r="I966" s="6" t="str">
        <f ca="1">CONCATENATE(I$6," ",SUMIF('CUST AND PROD REFS'!$H$7:$H$26,'DATA GENERATOR'!$H966,'CUST AND PROD REFS'!I$7:I$26))</f>
        <v>PRODTYPE 2</v>
      </c>
      <c r="J966" s="6" t="str">
        <f ca="1">CONCATENATE(J$6," ",SUMIF('CUST AND PROD REFS'!$H$7:$H$26,'DATA GENERATOR'!$H966,'CUST AND PROD REFS'!J$7:J$26))</f>
        <v>PRODMKT 7</v>
      </c>
      <c r="K966" s="6">
        <f ca="1">SUMIF('CUST AND PROD REFS'!$H$7:$H$26,'DATA GENERATOR'!$H966,'CUST AND PROD REFS'!K$7:K$26)</f>
        <v>1355</v>
      </c>
      <c r="L966" s="6">
        <f ca="1">SUMIF('CUST AND PROD REFS'!$H$7:$H$26,'DATA GENERATOR'!$H966,'CUST AND PROD REFS'!L$7:L$26)</f>
        <v>840.1</v>
      </c>
      <c r="M966" s="7">
        <f t="shared" ca="1" si="157"/>
        <v>6</v>
      </c>
      <c r="N966" s="23">
        <f t="shared" ca="1" si="158"/>
        <v>1314.35</v>
      </c>
      <c r="O966" s="8">
        <f t="shared" ca="1" si="159"/>
        <v>7886.0999999999995</v>
      </c>
      <c r="P966" s="40" t="str">
        <f t="shared" ca="1" si="160"/>
        <v>SHIP REGION 8</v>
      </c>
    </row>
    <row r="967" spans="1:16" x14ac:dyDescent="0.35">
      <c r="A967" s="9">
        <f t="shared" si="164"/>
        <v>961</v>
      </c>
      <c r="B967" s="6">
        <f t="shared" si="164"/>
        <v>961</v>
      </c>
      <c r="C967" s="7" t="str">
        <f t="shared" ca="1" si="154"/>
        <v>CUSTID 76</v>
      </c>
      <c r="D967" s="7" t="str">
        <f ca="1">CONCATENATE(D$6," ",SUMIF('CUST AND PROD REFS'!$C$7:$C$206,'DATA GENERATOR'!$C967,'CUST AND PROD REFS'!D$7:D$206))</f>
        <v>CUSTTYPE 5</v>
      </c>
      <c r="E967" s="7" t="str">
        <f ca="1">CONCATENATE(E$6," ",SUMIF('CUST AND PROD REFS'!$C$7:$C$206,'DATA GENERATOR'!$C967,'CUST AND PROD REFS'!E$7:E$206))</f>
        <v>CUSTIND 3</v>
      </c>
      <c r="F967" s="7" t="str">
        <f ca="1">CONCATENATE(F$6," ",SUMIF('CUST AND PROD REFS'!$C$7:$C$206,'DATA GENERATOR'!$C967,'CUST AND PROD REFS'!F$7:F$206))</f>
        <v>REGION 8</v>
      </c>
      <c r="G967" s="6" t="str">
        <f t="shared" ca="1" si="155"/>
        <v>SALESMAN 2</v>
      </c>
      <c r="H967" s="6" t="str">
        <f t="shared" ca="1" si="156"/>
        <v>PRODID 9</v>
      </c>
      <c r="I967" s="6" t="str">
        <f ca="1">CONCATENATE(I$6," ",SUMIF('CUST AND PROD REFS'!$H$7:$H$26,'DATA GENERATOR'!$H967,'CUST AND PROD REFS'!I$7:I$26))</f>
        <v>PRODTYPE 2</v>
      </c>
      <c r="J967" s="6" t="str">
        <f ca="1">CONCATENATE(J$6," ",SUMIF('CUST AND PROD REFS'!$H$7:$H$26,'DATA GENERATOR'!$H967,'CUST AND PROD REFS'!J$7:J$26))</f>
        <v>PRODMKT 2</v>
      </c>
      <c r="K967" s="6">
        <f ca="1">SUMIF('CUST AND PROD REFS'!$H$7:$H$26,'DATA GENERATOR'!$H967,'CUST AND PROD REFS'!K$7:K$26)</f>
        <v>15689</v>
      </c>
      <c r="L967" s="6">
        <f ca="1">SUMIF('CUST AND PROD REFS'!$H$7:$H$26,'DATA GENERATOR'!$H967,'CUST AND PROD REFS'!L$7:L$26)</f>
        <v>10668.52</v>
      </c>
      <c r="M967" s="7">
        <f t="shared" ca="1" si="157"/>
        <v>1</v>
      </c>
      <c r="N967" s="23">
        <f t="shared" ca="1" si="158"/>
        <v>15375.22</v>
      </c>
      <c r="O967" s="8">
        <f t="shared" ca="1" si="159"/>
        <v>15375.22</v>
      </c>
      <c r="P967" s="40" t="str">
        <f t="shared" ca="1" si="160"/>
        <v>SHIP REGION 1</v>
      </c>
    </row>
    <row r="968" spans="1:16" x14ac:dyDescent="0.35">
      <c r="A968" s="9">
        <f t="shared" si="164"/>
        <v>962</v>
      </c>
      <c r="B968" s="6">
        <f t="shared" si="164"/>
        <v>962</v>
      </c>
      <c r="C968" s="7" t="str">
        <f t="shared" ref="C968:C999" ca="1" si="165">CONCATENATE(C$6," ",INT(RAND()*(C$3-C$2)+C$2))</f>
        <v>CUSTID 112</v>
      </c>
      <c r="D968" s="7" t="str">
        <f ca="1">CONCATENATE(D$6," ",SUMIF('CUST AND PROD REFS'!$C$7:$C$206,'DATA GENERATOR'!$C968,'CUST AND PROD REFS'!D$7:D$206))</f>
        <v>CUSTTYPE 4</v>
      </c>
      <c r="E968" s="7" t="str">
        <f ca="1">CONCATENATE(E$6," ",SUMIF('CUST AND PROD REFS'!$C$7:$C$206,'DATA GENERATOR'!$C968,'CUST AND PROD REFS'!E$7:E$206))</f>
        <v>CUSTIND 1</v>
      </c>
      <c r="F968" s="7" t="str">
        <f ca="1">CONCATENATE(F$6," ",SUMIF('CUST AND PROD REFS'!$C$7:$C$206,'DATA GENERATOR'!$C968,'CUST AND PROD REFS'!F$7:F$206))</f>
        <v>REGION 8</v>
      </c>
      <c r="G968" s="6" t="str">
        <f t="shared" ref="G968:G999" ca="1" si="166">CONCATENATE(G$6," ",INT(RAND()*(G$3-G$2)+G$2))</f>
        <v>SALESMAN 4</v>
      </c>
      <c r="H968" s="6" t="str">
        <f t="shared" ref="H968:H999" ca="1" si="167">CONCATENATE(H$6," ",INT(RAND()*(H$3+1-H$2)+H$2))</f>
        <v>PRODID 4</v>
      </c>
      <c r="I968" s="6" t="str">
        <f ca="1">CONCATENATE(I$6," ",SUMIF('CUST AND PROD REFS'!$H$7:$H$26,'DATA GENERATOR'!$H968,'CUST AND PROD REFS'!I$7:I$26))</f>
        <v>PRODTYPE 2</v>
      </c>
      <c r="J968" s="6" t="str">
        <f ca="1">CONCATENATE(J$6," ",SUMIF('CUST AND PROD REFS'!$H$7:$H$26,'DATA GENERATOR'!$H968,'CUST AND PROD REFS'!J$7:J$26))</f>
        <v>PRODMKT 4</v>
      </c>
      <c r="K968" s="6">
        <f ca="1">SUMIF('CUST AND PROD REFS'!$H$7:$H$26,'DATA GENERATOR'!$H968,'CUST AND PROD REFS'!K$7:K$26)</f>
        <v>6175</v>
      </c>
      <c r="L968" s="6">
        <f ca="1">SUMIF('CUST AND PROD REFS'!$H$7:$H$26,'DATA GENERATOR'!$H968,'CUST AND PROD REFS'!L$7:L$26)</f>
        <v>3828.5</v>
      </c>
      <c r="M968" s="7">
        <f t="shared" ref="M968:M999" ca="1" si="168">INT(RAND()*(M$3-M$2)+M$2)</f>
        <v>2</v>
      </c>
      <c r="N968" s="23">
        <f t="shared" ref="N968:N999" ca="1" si="169">K968*(1-(INT(RAND()*(N$3+1-N$2)+N$2)/100))</f>
        <v>6051.5</v>
      </c>
      <c r="O968" s="8">
        <f t="shared" ref="O968:O999" ca="1" si="170">M968*N968</f>
        <v>12103</v>
      </c>
      <c r="P968" s="40" t="str">
        <f t="shared" ref="P968:P999" ca="1" si="171">CONCATENATE(P$6," ",INT(RAND()*(P$3+1-P$2)+P$2))</f>
        <v>SHIP REGION 5</v>
      </c>
    </row>
    <row r="969" spans="1:16" x14ac:dyDescent="0.35">
      <c r="A969" s="9">
        <f t="shared" ref="A969:B984" si="172">A968+1</f>
        <v>963</v>
      </c>
      <c r="B969" s="6">
        <f t="shared" si="172"/>
        <v>963</v>
      </c>
      <c r="C969" s="7" t="str">
        <f t="shared" ca="1" si="165"/>
        <v>CUSTID 50</v>
      </c>
      <c r="D969" s="7" t="str">
        <f ca="1">CONCATENATE(D$6," ",SUMIF('CUST AND PROD REFS'!$C$7:$C$206,'DATA GENERATOR'!$C969,'CUST AND PROD REFS'!D$7:D$206))</f>
        <v>CUSTTYPE 5</v>
      </c>
      <c r="E969" s="7" t="str">
        <f ca="1">CONCATENATE(E$6," ",SUMIF('CUST AND PROD REFS'!$C$7:$C$206,'DATA GENERATOR'!$C969,'CUST AND PROD REFS'!E$7:E$206))</f>
        <v>CUSTIND 4</v>
      </c>
      <c r="F969" s="7" t="str">
        <f ca="1">CONCATENATE(F$6," ",SUMIF('CUST AND PROD REFS'!$C$7:$C$206,'DATA GENERATOR'!$C969,'CUST AND PROD REFS'!F$7:F$206))</f>
        <v>REGION 1</v>
      </c>
      <c r="G969" s="6" t="str">
        <f t="shared" ca="1" si="166"/>
        <v>SALESMAN 2</v>
      </c>
      <c r="H969" s="6" t="str">
        <f t="shared" ca="1" si="167"/>
        <v>PRODID 2</v>
      </c>
      <c r="I969" s="6" t="str">
        <f ca="1">CONCATENATE(I$6," ",SUMIF('CUST AND PROD REFS'!$H$7:$H$26,'DATA GENERATOR'!$H969,'CUST AND PROD REFS'!I$7:I$26))</f>
        <v>PRODTYPE 4</v>
      </c>
      <c r="J969" s="6" t="str">
        <f ca="1">CONCATENATE(J$6," ",SUMIF('CUST AND PROD REFS'!$H$7:$H$26,'DATA GENERATOR'!$H969,'CUST AND PROD REFS'!J$7:J$26))</f>
        <v>PRODMKT 6</v>
      </c>
      <c r="K969" s="6">
        <f ca="1">SUMIF('CUST AND PROD REFS'!$H$7:$H$26,'DATA GENERATOR'!$H969,'CUST AND PROD REFS'!K$7:K$26)</f>
        <v>5283</v>
      </c>
      <c r="L969" s="6">
        <f ca="1">SUMIF('CUST AND PROD REFS'!$H$7:$H$26,'DATA GENERATOR'!$H969,'CUST AND PROD REFS'!L$7:L$26)</f>
        <v>3169.8</v>
      </c>
      <c r="M969" s="7">
        <f t="shared" ca="1" si="168"/>
        <v>4</v>
      </c>
      <c r="N969" s="23">
        <f t="shared" ca="1" si="169"/>
        <v>4701.87</v>
      </c>
      <c r="O969" s="8">
        <f t="shared" ca="1" si="170"/>
        <v>18807.48</v>
      </c>
      <c r="P969" s="40" t="str">
        <f t="shared" ca="1" si="171"/>
        <v>SHIP REGION 2</v>
      </c>
    </row>
    <row r="970" spans="1:16" x14ac:dyDescent="0.35">
      <c r="A970" s="9">
        <f t="shared" si="172"/>
        <v>964</v>
      </c>
      <c r="B970" s="6">
        <f t="shared" si="172"/>
        <v>964</v>
      </c>
      <c r="C970" s="7" t="str">
        <f t="shared" ca="1" si="165"/>
        <v>CUSTID 107</v>
      </c>
      <c r="D970" s="7" t="str">
        <f ca="1">CONCATENATE(D$6," ",SUMIF('CUST AND PROD REFS'!$C$7:$C$206,'DATA GENERATOR'!$C970,'CUST AND PROD REFS'!D$7:D$206))</f>
        <v>CUSTTYPE 3</v>
      </c>
      <c r="E970" s="7" t="str">
        <f ca="1">CONCATENATE(E$6," ",SUMIF('CUST AND PROD REFS'!$C$7:$C$206,'DATA GENERATOR'!$C970,'CUST AND PROD REFS'!E$7:E$206))</f>
        <v>CUSTIND 5</v>
      </c>
      <c r="F970" s="7" t="str">
        <f ca="1">CONCATENATE(F$6," ",SUMIF('CUST AND PROD REFS'!$C$7:$C$206,'DATA GENERATOR'!$C970,'CUST AND PROD REFS'!F$7:F$206))</f>
        <v>REGION 3</v>
      </c>
      <c r="G970" s="6" t="str">
        <f t="shared" ca="1" si="166"/>
        <v>SALESMAN 2</v>
      </c>
      <c r="H970" s="6" t="str">
        <f t="shared" ca="1" si="167"/>
        <v>PRODID 6</v>
      </c>
      <c r="I970" s="6" t="str">
        <f ca="1">CONCATENATE(I$6," ",SUMIF('CUST AND PROD REFS'!$H$7:$H$26,'DATA GENERATOR'!$H970,'CUST AND PROD REFS'!I$7:I$26))</f>
        <v>PRODTYPE 1</v>
      </c>
      <c r="J970" s="6" t="str">
        <f ca="1">CONCATENATE(J$6," ",SUMIF('CUST AND PROD REFS'!$H$7:$H$26,'DATA GENERATOR'!$H970,'CUST AND PROD REFS'!J$7:J$26))</f>
        <v>PRODMKT 3</v>
      </c>
      <c r="K970" s="6">
        <f ca="1">SUMIF('CUST AND PROD REFS'!$H$7:$H$26,'DATA GENERATOR'!$H970,'CUST AND PROD REFS'!K$7:K$26)</f>
        <v>13657</v>
      </c>
      <c r="L970" s="6">
        <f ca="1">SUMIF('CUST AND PROD REFS'!$H$7:$H$26,'DATA GENERATOR'!$H970,'CUST AND PROD REFS'!L$7:L$26)</f>
        <v>9150.19</v>
      </c>
      <c r="M970" s="7">
        <f t="shared" ca="1" si="168"/>
        <v>6</v>
      </c>
      <c r="N970" s="23">
        <f t="shared" ca="1" si="169"/>
        <v>12564.44</v>
      </c>
      <c r="O970" s="8">
        <f t="shared" ca="1" si="170"/>
        <v>75386.64</v>
      </c>
      <c r="P970" s="40" t="str">
        <f t="shared" ca="1" si="171"/>
        <v>SHIP REGION 7</v>
      </c>
    </row>
    <row r="971" spans="1:16" x14ac:dyDescent="0.35">
      <c r="A971" s="9">
        <f t="shared" si="172"/>
        <v>965</v>
      </c>
      <c r="B971" s="6">
        <f t="shared" si="172"/>
        <v>965</v>
      </c>
      <c r="C971" s="7" t="str">
        <f t="shared" ca="1" si="165"/>
        <v>CUSTID 191</v>
      </c>
      <c r="D971" s="7" t="str">
        <f ca="1">CONCATENATE(D$6," ",SUMIF('CUST AND PROD REFS'!$C$7:$C$206,'DATA GENERATOR'!$C971,'CUST AND PROD REFS'!D$7:D$206))</f>
        <v>CUSTTYPE 5</v>
      </c>
      <c r="E971" s="7" t="str">
        <f ca="1">CONCATENATE(E$6," ",SUMIF('CUST AND PROD REFS'!$C$7:$C$206,'DATA GENERATOR'!$C971,'CUST AND PROD REFS'!E$7:E$206))</f>
        <v>CUSTIND 1</v>
      </c>
      <c r="F971" s="7" t="str">
        <f ca="1">CONCATENATE(F$6," ",SUMIF('CUST AND PROD REFS'!$C$7:$C$206,'DATA GENERATOR'!$C971,'CUST AND PROD REFS'!F$7:F$206))</f>
        <v>REGION 2</v>
      </c>
      <c r="G971" s="6" t="str">
        <f t="shared" ca="1" si="166"/>
        <v>SALESMAN 1</v>
      </c>
      <c r="H971" s="6" t="str">
        <f t="shared" ca="1" si="167"/>
        <v>PRODID 20</v>
      </c>
      <c r="I971" s="6" t="str">
        <f ca="1">CONCATENATE(I$6," ",SUMIF('CUST AND PROD REFS'!$H$7:$H$26,'DATA GENERATOR'!$H971,'CUST AND PROD REFS'!I$7:I$26))</f>
        <v>PRODTYPE 4</v>
      </c>
      <c r="J971" s="6" t="str">
        <f ca="1">CONCATENATE(J$6," ",SUMIF('CUST AND PROD REFS'!$H$7:$H$26,'DATA GENERATOR'!$H971,'CUST AND PROD REFS'!J$7:J$26))</f>
        <v>PRODMKT 1</v>
      </c>
      <c r="K971" s="6">
        <f ca="1">SUMIF('CUST AND PROD REFS'!$H$7:$H$26,'DATA GENERATOR'!$H971,'CUST AND PROD REFS'!K$7:K$26)</f>
        <v>2665</v>
      </c>
      <c r="L971" s="6">
        <f ca="1">SUMIF('CUST AND PROD REFS'!$H$7:$H$26,'DATA GENERATOR'!$H971,'CUST AND PROD REFS'!L$7:L$26)</f>
        <v>1732.25</v>
      </c>
      <c r="M971" s="7">
        <f t="shared" ca="1" si="168"/>
        <v>7</v>
      </c>
      <c r="N971" s="23">
        <f t="shared" ca="1" si="169"/>
        <v>2531.75</v>
      </c>
      <c r="O971" s="8">
        <f t="shared" ca="1" si="170"/>
        <v>17722.25</v>
      </c>
      <c r="P971" s="40" t="str">
        <f t="shared" ca="1" si="171"/>
        <v>SHIP REGION 3</v>
      </c>
    </row>
    <row r="972" spans="1:16" x14ac:dyDescent="0.35">
      <c r="A972" s="9">
        <f t="shared" si="172"/>
        <v>966</v>
      </c>
      <c r="B972" s="6">
        <f t="shared" si="172"/>
        <v>966</v>
      </c>
      <c r="C972" s="7" t="str">
        <f t="shared" ca="1" si="165"/>
        <v>CUSTID 182</v>
      </c>
      <c r="D972" s="7" t="str">
        <f ca="1">CONCATENATE(D$6," ",SUMIF('CUST AND PROD REFS'!$C$7:$C$206,'DATA GENERATOR'!$C972,'CUST AND PROD REFS'!D$7:D$206))</f>
        <v>CUSTTYPE 3</v>
      </c>
      <c r="E972" s="7" t="str">
        <f ca="1">CONCATENATE(E$6," ",SUMIF('CUST AND PROD REFS'!$C$7:$C$206,'DATA GENERATOR'!$C972,'CUST AND PROD REFS'!E$7:E$206))</f>
        <v>CUSTIND 3</v>
      </c>
      <c r="F972" s="7" t="str">
        <f ca="1">CONCATENATE(F$6," ",SUMIF('CUST AND PROD REFS'!$C$7:$C$206,'DATA GENERATOR'!$C972,'CUST AND PROD REFS'!F$7:F$206))</f>
        <v>REGION 2</v>
      </c>
      <c r="G972" s="6" t="str">
        <f t="shared" ca="1" si="166"/>
        <v>SALESMAN 4</v>
      </c>
      <c r="H972" s="6" t="str">
        <f t="shared" ca="1" si="167"/>
        <v>PRODID 20</v>
      </c>
      <c r="I972" s="6" t="str">
        <f ca="1">CONCATENATE(I$6," ",SUMIF('CUST AND PROD REFS'!$H$7:$H$26,'DATA GENERATOR'!$H972,'CUST AND PROD REFS'!I$7:I$26))</f>
        <v>PRODTYPE 4</v>
      </c>
      <c r="J972" s="6" t="str">
        <f ca="1">CONCATENATE(J$6," ",SUMIF('CUST AND PROD REFS'!$H$7:$H$26,'DATA GENERATOR'!$H972,'CUST AND PROD REFS'!J$7:J$26))</f>
        <v>PRODMKT 1</v>
      </c>
      <c r="K972" s="6">
        <f ca="1">SUMIF('CUST AND PROD REFS'!$H$7:$H$26,'DATA GENERATOR'!$H972,'CUST AND PROD REFS'!K$7:K$26)</f>
        <v>2665</v>
      </c>
      <c r="L972" s="6">
        <f ca="1">SUMIF('CUST AND PROD REFS'!$H$7:$H$26,'DATA GENERATOR'!$H972,'CUST AND PROD REFS'!L$7:L$26)</f>
        <v>1732.25</v>
      </c>
      <c r="M972" s="7">
        <f t="shared" ca="1" si="168"/>
        <v>1</v>
      </c>
      <c r="N972" s="23">
        <f t="shared" ca="1" si="169"/>
        <v>2318.5500000000002</v>
      </c>
      <c r="O972" s="8">
        <f t="shared" ca="1" si="170"/>
        <v>2318.5500000000002</v>
      </c>
      <c r="P972" s="40" t="str">
        <f t="shared" ca="1" si="171"/>
        <v>SHIP REGION 1</v>
      </c>
    </row>
    <row r="973" spans="1:16" x14ac:dyDescent="0.35">
      <c r="A973" s="9">
        <f t="shared" si="172"/>
        <v>967</v>
      </c>
      <c r="B973" s="6">
        <f t="shared" si="172"/>
        <v>967</v>
      </c>
      <c r="C973" s="7" t="str">
        <f t="shared" ca="1" si="165"/>
        <v>CUSTID 117</v>
      </c>
      <c r="D973" s="7" t="str">
        <f ca="1">CONCATENATE(D$6," ",SUMIF('CUST AND PROD REFS'!$C$7:$C$206,'DATA GENERATOR'!$C973,'CUST AND PROD REFS'!D$7:D$206))</f>
        <v>CUSTTYPE 2</v>
      </c>
      <c r="E973" s="7" t="str">
        <f ca="1">CONCATENATE(E$6," ",SUMIF('CUST AND PROD REFS'!$C$7:$C$206,'DATA GENERATOR'!$C973,'CUST AND PROD REFS'!E$7:E$206))</f>
        <v>CUSTIND 3</v>
      </c>
      <c r="F973" s="7" t="str">
        <f ca="1">CONCATENATE(F$6," ",SUMIF('CUST AND PROD REFS'!$C$7:$C$206,'DATA GENERATOR'!$C973,'CUST AND PROD REFS'!F$7:F$206))</f>
        <v>REGION 1</v>
      </c>
      <c r="G973" s="6" t="str">
        <f t="shared" ca="1" si="166"/>
        <v>SALESMAN 3</v>
      </c>
      <c r="H973" s="6" t="str">
        <f t="shared" ca="1" si="167"/>
        <v>PRODID 20</v>
      </c>
      <c r="I973" s="6" t="str">
        <f ca="1">CONCATENATE(I$6," ",SUMIF('CUST AND PROD REFS'!$H$7:$H$26,'DATA GENERATOR'!$H973,'CUST AND PROD REFS'!I$7:I$26))</f>
        <v>PRODTYPE 4</v>
      </c>
      <c r="J973" s="6" t="str">
        <f ca="1">CONCATENATE(J$6," ",SUMIF('CUST AND PROD REFS'!$H$7:$H$26,'DATA GENERATOR'!$H973,'CUST AND PROD REFS'!J$7:J$26))</f>
        <v>PRODMKT 1</v>
      </c>
      <c r="K973" s="6">
        <f ca="1">SUMIF('CUST AND PROD REFS'!$H$7:$H$26,'DATA GENERATOR'!$H973,'CUST AND PROD REFS'!K$7:K$26)</f>
        <v>2665</v>
      </c>
      <c r="L973" s="6">
        <f ca="1">SUMIF('CUST AND PROD REFS'!$H$7:$H$26,'DATA GENERATOR'!$H973,'CUST AND PROD REFS'!L$7:L$26)</f>
        <v>1732.25</v>
      </c>
      <c r="M973" s="7">
        <f t="shared" ca="1" si="168"/>
        <v>9</v>
      </c>
      <c r="N973" s="23">
        <f t="shared" ca="1" si="169"/>
        <v>2265.25</v>
      </c>
      <c r="O973" s="8">
        <f t="shared" ca="1" si="170"/>
        <v>20387.25</v>
      </c>
      <c r="P973" s="40" t="str">
        <f t="shared" ca="1" si="171"/>
        <v>SHIP REGION 1</v>
      </c>
    </row>
    <row r="974" spans="1:16" x14ac:dyDescent="0.35">
      <c r="A974" s="9">
        <f t="shared" si="172"/>
        <v>968</v>
      </c>
      <c r="B974" s="6">
        <f t="shared" si="172"/>
        <v>968</v>
      </c>
      <c r="C974" s="7" t="str">
        <f t="shared" ca="1" si="165"/>
        <v>CUSTID 89</v>
      </c>
      <c r="D974" s="7" t="str">
        <f ca="1">CONCATENATE(D$6," ",SUMIF('CUST AND PROD REFS'!$C$7:$C$206,'DATA GENERATOR'!$C974,'CUST AND PROD REFS'!D$7:D$206))</f>
        <v>CUSTTYPE 5</v>
      </c>
      <c r="E974" s="7" t="str">
        <f ca="1">CONCATENATE(E$6," ",SUMIF('CUST AND PROD REFS'!$C$7:$C$206,'DATA GENERATOR'!$C974,'CUST AND PROD REFS'!E$7:E$206))</f>
        <v>CUSTIND 4</v>
      </c>
      <c r="F974" s="7" t="str">
        <f ca="1">CONCATENATE(F$6," ",SUMIF('CUST AND PROD REFS'!$C$7:$C$206,'DATA GENERATOR'!$C974,'CUST AND PROD REFS'!F$7:F$206))</f>
        <v>REGION 2</v>
      </c>
      <c r="G974" s="6" t="str">
        <f t="shared" ca="1" si="166"/>
        <v>SALESMAN 1</v>
      </c>
      <c r="H974" s="6" t="str">
        <f t="shared" ca="1" si="167"/>
        <v>PRODID 10</v>
      </c>
      <c r="I974" s="6" t="str">
        <f ca="1">CONCATENATE(I$6," ",SUMIF('CUST AND PROD REFS'!$H$7:$H$26,'DATA GENERATOR'!$H974,'CUST AND PROD REFS'!I$7:I$26))</f>
        <v>PRODTYPE 3</v>
      </c>
      <c r="J974" s="6" t="str">
        <f ca="1">CONCATENATE(J$6," ",SUMIF('CUST AND PROD REFS'!$H$7:$H$26,'DATA GENERATOR'!$H974,'CUST AND PROD REFS'!J$7:J$26))</f>
        <v>PRODMKT 3</v>
      </c>
      <c r="K974" s="6">
        <f ca="1">SUMIF('CUST AND PROD REFS'!$H$7:$H$26,'DATA GENERATOR'!$H974,'CUST AND PROD REFS'!K$7:K$26)</f>
        <v>21715</v>
      </c>
      <c r="L974" s="6">
        <f ca="1">SUMIF('CUST AND PROD REFS'!$H$7:$H$26,'DATA GENERATOR'!$H974,'CUST AND PROD REFS'!L$7:L$26)</f>
        <v>14549.05</v>
      </c>
      <c r="M974" s="7">
        <f t="shared" ca="1" si="168"/>
        <v>9</v>
      </c>
      <c r="N974" s="23">
        <f t="shared" ca="1" si="169"/>
        <v>19326.349999999999</v>
      </c>
      <c r="O974" s="8">
        <f t="shared" ca="1" si="170"/>
        <v>173937.15</v>
      </c>
      <c r="P974" s="40" t="str">
        <f t="shared" ca="1" si="171"/>
        <v>SHIP REGION 4</v>
      </c>
    </row>
    <row r="975" spans="1:16" x14ac:dyDescent="0.35">
      <c r="A975" s="9">
        <f t="shared" si="172"/>
        <v>969</v>
      </c>
      <c r="B975" s="6">
        <f t="shared" si="172"/>
        <v>969</v>
      </c>
      <c r="C975" s="7" t="str">
        <f t="shared" ca="1" si="165"/>
        <v>CUSTID 180</v>
      </c>
      <c r="D975" s="7" t="str">
        <f ca="1">CONCATENATE(D$6," ",SUMIF('CUST AND PROD REFS'!$C$7:$C$206,'DATA GENERATOR'!$C975,'CUST AND PROD REFS'!D$7:D$206))</f>
        <v>CUSTTYPE 3</v>
      </c>
      <c r="E975" s="7" t="str">
        <f ca="1">CONCATENATE(E$6," ",SUMIF('CUST AND PROD REFS'!$C$7:$C$206,'DATA GENERATOR'!$C975,'CUST AND PROD REFS'!E$7:E$206))</f>
        <v>CUSTIND 1</v>
      </c>
      <c r="F975" s="7" t="str">
        <f ca="1">CONCATENATE(F$6," ",SUMIF('CUST AND PROD REFS'!$C$7:$C$206,'DATA GENERATOR'!$C975,'CUST AND PROD REFS'!F$7:F$206))</f>
        <v>REGION 7</v>
      </c>
      <c r="G975" s="6" t="str">
        <f t="shared" ca="1" si="166"/>
        <v>SALESMAN 4</v>
      </c>
      <c r="H975" s="6" t="str">
        <f t="shared" ca="1" si="167"/>
        <v>PRODID 20</v>
      </c>
      <c r="I975" s="6" t="str">
        <f ca="1">CONCATENATE(I$6," ",SUMIF('CUST AND PROD REFS'!$H$7:$H$26,'DATA GENERATOR'!$H975,'CUST AND PROD REFS'!I$7:I$26))</f>
        <v>PRODTYPE 4</v>
      </c>
      <c r="J975" s="6" t="str">
        <f ca="1">CONCATENATE(J$6," ",SUMIF('CUST AND PROD REFS'!$H$7:$H$26,'DATA GENERATOR'!$H975,'CUST AND PROD REFS'!J$7:J$26))</f>
        <v>PRODMKT 1</v>
      </c>
      <c r="K975" s="6">
        <f ca="1">SUMIF('CUST AND PROD REFS'!$H$7:$H$26,'DATA GENERATOR'!$H975,'CUST AND PROD REFS'!K$7:K$26)</f>
        <v>2665</v>
      </c>
      <c r="L975" s="6">
        <f ca="1">SUMIF('CUST AND PROD REFS'!$H$7:$H$26,'DATA GENERATOR'!$H975,'CUST AND PROD REFS'!L$7:L$26)</f>
        <v>1732.25</v>
      </c>
      <c r="M975" s="7">
        <f t="shared" ca="1" si="168"/>
        <v>7</v>
      </c>
      <c r="N975" s="23">
        <f t="shared" ca="1" si="169"/>
        <v>2425.15</v>
      </c>
      <c r="O975" s="8">
        <f t="shared" ca="1" si="170"/>
        <v>16976.05</v>
      </c>
      <c r="P975" s="40" t="str">
        <f t="shared" ca="1" si="171"/>
        <v>SHIP REGION 6</v>
      </c>
    </row>
    <row r="976" spans="1:16" x14ac:dyDescent="0.35">
      <c r="A976" s="9">
        <f t="shared" si="172"/>
        <v>970</v>
      </c>
      <c r="B976" s="6">
        <f t="shared" si="172"/>
        <v>970</v>
      </c>
      <c r="C976" s="7" t="str">
        <f t="shared" ca="1" si="165"/>
        <v>CUSTID 86</v>
      </c>
      <c r="D976" s="7" t="str">
        <f ca="1">CONCATENATE(D$6," ",SUMIF('CUST AND PROD REFS'!$C$7:$C$206,'DATA GENERATOR'!$C976,'CUST AND PROD REFS'!D$7:D$206))</f>
        <v>CUSTTYPE 1</v>
      </c>
      <c r="E976" s="7" t="str">
        <f ca="1">CONCATENATE(E$6," ",SUMIF('CUST AND PROD REFS'!$C$7:$C$206,'DATA GENERATOR'!$C976,'CUST AND PROD REFS'!E$7:E$206))</f>
        <v>CUSTIND 1</v>
      </c>
      <c r="F976" s="7" t="str">
        <f ca="1">CONCATENATE(F$6," ",SUMIF('CUST AND PROD REFS'!$C$7:$C$206,'DATA GENERATOR'!$C976,'CUST AND PROD REFS'!F$7:F$206))</f>
        <v>REGION 8</v>
      </c>
      <c r="G976" s="6" t="str">
        <f t="shared" ca="1" si="166"/>
        <v>SALESMAN 2</v>
      </c>
      <c r="H976" s="6" t="str">
        <f t="shared" ca="1" si="167"/>
        <v>PRODID 16</v>
      </c>
      <c r="I976" s="6" t="str">
        <f ca="1">CONCATENATE(I$6," ",SUMIF('CUST AND PROD REFS'!$H$7:$H$26,'DATA GENERATOR'!$H976,'CUST AND PROD REFS'!I$7:I$26))</f>
        <v>PRODTYPE 4</v>
      </c>
      <c r="J976" s="6" t="str">
        <f ca="1">CONCATENATE(J$6," ",SUMIF('CUST AND PROD REFS'!$H$7:$H$26,'DATA GENERATOR'!$H976,'CUST AND PROD REFS'!J$7:J$26))</f>
        <v>PRODMKT 6</v>
      </c>
      <c r="K976" s="6">
        <f ca="1">SUMIF('CUST AND PROD REFS'!$H$7:$H$26,'DATA GENERATOR'!$H976,'CUST AND PROD REFS'!K$7:K$26)</f>
        <v>13342</v>
      </c>
      <c r="L976" s="6">
        <f ca="1">SUMIF('CUST AND PROD REFS'!$H$7:$H$26,'DATA GENERATOR'!$H976,'CUST AND PROD REFS'!L$7:L$26)</f>
        <v>7738.36</v>
      </c>
      <c r="M976" s="7">
        <f t="shared" ca="1" si="168"/>
        <v>8</v>
      </c>
      <c r="N976" s="23">
        <f t="shared" ca="1" si="169"/>
        <v>11874.380000000001</v>
      </c>
      <c r="O976" s="8">
        <f t="shared" ca="1" si="170"/>
        <v>94995.040000000008</v>
      </c>
      <c r="P976" s="40" t="str">
        <f t="shared" ca="1" si="171"/>
        <v>SHIP REGION 1</v>
      </c>
    </row>
    <row r="977" spans="1:16" x14ac:dyDescent="0.35">
      <c r="A977" s="9">
        <f t="shared" si="172"/>
        <v>971</v>
      </c>
      <c r="B977" s="6">
        <f t="shared" si="172"/>
        <v>971</v>
      </c>
      <c r="C977" s="7" t="str">
        <f t="shared" ca="1" si="165"/>
        <v>CUSTID 112</v>
      </c>
      <c r="D977" s="7" t="str">
        <f ca="1">CONCATENATE(D$6," ",SUMIF('CUST AND PROD REFS'!$C$7:$C$206,'DATA GENERATOR'!$C977,'CUST AND PROD REFS'!D$7:D$206))</f>
        <v>CUSTTYPE 4</v>
      </c>
      <c r="E977" s="7" t="str">
        <f ca="1">CONCATENATE(E$6," ",SUMIF('CUST AND PROD REFS'!$C$7:$C$206,'DATA GENERATOR'!$C977,'CUST AND PROD REFS'!E$7:E$206))</f>
        <v>CUSTIND 1</v>
      </c>
      <c r="F977" s="7" t="str">
        <f ca="1">CONCATENATE(F$6," ",SUMIF('CUST AND PROD REFS'!$C$7:$C$206,'DATA GENERATOR'!$C977,'CUST AND PROD REFS'!F$7:F$206))</f>
        <v>REGION 8</v>
      </c>
      <c r="G977" s="6" t="str">
        <f t="shared" ca="1" si="166"/>
        <v>SALESMAN 3</v>
      </c>
      <c r="H977" s="6" t="str">
        <f t="shared" ca="1" si="167"/>
        <v>PRODID 17</v>
      </c>
      <c r="I977" s="6" t="str">
        <f ca="1">CONCATENATE(I$6," ",SUMIF('CUST AND PROD REFS'!$H$7:$H$26,'DATA GENERATOR'!$H977,'CUST AND PROD REFS'!I$7:I$26))</f>
        <v>PRODTYPE 3</v>
      </c>
      <c r="J977" s="6" t="str">
        <f ca="1">CONCATENATE(J$6," ",SUMIF('CUST AND PROD REFS'!$H$7:$H$26,'DATA GENERATOR'!$H977,'CUST AND PROD REFS'!J$7:J$26))</f>
        <v>PRODMKT 7</v>
      </c>
      <c r="K977" s="6">
        <f ca="1">SUMIF('CUST AND PROD REFS'!$H$7:$H$26,'DATA GENERATOR'!$H977,'CUST AND PROD REFS'!K$7:K$26)</f>
        <v>8017</v>
      </c>
      <c r="L977" s="6">
        <f ca="1">SUMIF('CUST AND PROD REFS'!$H$7:$H$26,'DATA GENERATOR'!$H977,'CUST AND PROD REFS'!L$7:L$26)</f>
        <v>4569.6899999999996</v>
      </c>
      <c r="M977" s="7">
        <f t="shared" ca="1" si="168"/>
        <v>2</v>
      </c>
      <c r="N977" s="23">
        <f t="shared" ca="1" si="169"/>
        <v>6894.62</v>
      </c>
      <c r="O977" s="8">
        <f t="shared" ca="1" si="170"/>
        <v>13789.24</v>
      </c>
      <c r="P977" s="40" t="str">
        <f t="shared" ca="1" si="171"/>
        <v>SHIP REGION 2</v>
      </c>
    </row>
    <row r="978" spans="1:16" x14ac:dyDescent="0.35">
      <c r="A978" s="9">
        <f t="shared" si="172"/>
        <v>972</v>
      </c>
      <c r="B978" s="6">
        <f t="shared" si="172"/>
        <v>972</v>
      </c>
      <c r="C978" s="7" t="str">
        <f t="shared" ca="1" si="165"/>
        <v>CUSTID 100</v>
      </c>
      <c r="D978" s="7" t="str">
        <f ca="1">CONCATENATE(D$6," ",SUMIF('CUST AND PROD REFS'!$C$7:$C$206,'DATA GENERATOR'!$C978,'CUST AND PROD REFS'!D$7:D$206))</f>
        <v>CUSTTYPE 5</v>
      </c>
      <c r="E978" s="7" t="str">
        <f ca="1">CONCATENATE(E$6," ",SUMIF('CUST AND PROD REFS'!$C$7:$C$206,'DATA GENERATOR'!$C978,'CUST AND PROD REFS'!E$7:E$206))</f>
        <v>CUSTIND 2</v>
      </c>
      <c r="F978" s="7" t="str">
        <f ca="1">CONCATENATE(F$6," ",SUMIF('CUST AND PROD REFS'!$C$7:$C$206,'DATA GENERATOR'!$C978,'CUST AND PROD REFS'!F$7:F$206))</f>
        <v>REGION 7</v>
      </c>
      <c r="G978" s="6" t="str">
        <f t="shared" ca="1" si="166"/>
        <v>SALESMAN 2</v>
      </c>
      <c r="H978" s="6" t="str">
        <f t="shared" ca="1" si="167"/>
        <v>PRODID 18</v>
      </c>
      <c r="I978" s="6" t="str">
        <f ca="1">CONCATENATE(I$6," ",SUMIF('CUST AND PROD REFS'!$H$7:$H$26,'DATA GENERATOR'!$H978,'CUST AND PROD REFS'!I$7:I$26))</f>
        <v>PRODTYPE 1</v>
      </c>
      <c r="J978" s="6" t="str">
        <f ca="1">CONCATENATE(J$6," ",SUMIF('CUST AND PROD REFS'!$H$7:$H$26,'DATA GENERATOR'!$H978,'CUST AND PROD REFS'!J$7:J$26))</f>
        <v>PRODMKT 2</v>
      </c>
      <c r="K978" s="6">
        <f ca="1">SUMIF('CUST AND PROD REFS'!$H$7:$H$26,'DATA GENERATOR'!$H978,'CUST AND PROD REFS'!K$7:K$26)</f>
        <v>5325</v>
      </c>
      <c r="L978" s="6">
        <f ca="1">SUMIF('CUST AND PROD REFS'!$H$7:$H$26,'DATA GENERATOR'!$H978,'CUST AND PROD REFS'!L$7:L$26)</f>
        <v>3408</v>
      </c>
      <c r="M978" s="7">
        <f t="shared" ca="1" si="168"/>
        <v>5</v>
      </c>
      <c r="N978" s="23">
        <f t="shared" ca="1" si="169"/>
        <v>5271.75</v>
      </c>
      <c r="O978" s="8">
        <f t="shared" ca="1" si="170"/>
        <v>26358.75</v>
      </c>
      <c r="P978" s="40" t="str">
        <f t="shared" ca="1" si="171"/>
        <v>SHIP REGION 2</v>
      </c>
    </row>
    <row r="979" spans="1:16" x14ac:dyDescent="0.35">
      <c r="A979" s="9">
        <f t="shared" si="172"/>
        <v>973</v>
      </c>
      <c r="B979" s="6">
        <f t="shared" si="172"/>
        <v>973</v>
      </c>
      <c r="C979" s="7" t="str">
        <f t="shared" ca="1" si="165"/>
        <v>CUSTID 146</v>
      </c>
      <c r="D979" s="7" t="str">
        <f ca="1">CONCATENATE(D$6," ",SUMIF('CUST AND PROD REFS'!$C$7:$C$206,'DATA GENERATOR'!$C979,'CUST AND PROD REFS'!D$7:D$206))</f>
        <v>CUSTTYPE 3</v>
      </c>
      <c r="E979" s="7" t="str">
        <f ca="1">CONCATENATE(E$6," ",SUMIF('CUST AND PROD REFS'!$C$7:$C$206,'DATA GENERATOR'!$C979,'CUST AND PROD REFS'!E$7:E$206))</f>
        <v>CUSTIND 2</v>
      </c>
      <c r="F979" s="7" t="str">
        <f ca="1">CONCATENATE(F$6," ",SUMIF('CUST AND PROD REFS'!$C$7:$C$206,'DATA GENERATOR'!$C979,'CUST AND PROD REFS'!F$7:F$206))</f>
        <v>REGION 1</v>
      </c>
      <c r="G979" s="6" t="str">
        <f t="shared" ca="1" si="166"/>
        <v>SALESMAN 3</v>
      </c>
      <c r="H979" s="6" t="str">
        <f t="shared" ca="1" si="167"/>
        <v>PRODID 1</v>
      </c>
      <c r="I979" s="6" t="str">
        <f ca="1">CONCATENATE(I$6," ",SUMIF('CUST AND PROD REFS'!$H$7:$H$26,'DATA GENERATOR'!$H979,'CUST AND PROD REFS'!I$7:I$26))</f>
        <v>PRODTYPE 2</v>
      </c>
      <c r="J979" s="6" t="str">
        <f ca="1">CONCATENATE(J$6," ",SUMIF('CUST AND PROD REFS'!$H$7:$H$26,'DATA GENERATOR'!$H979,'CUST AND PROD REFS'!J$7:J$26))</f>
        <v>PRODMKT 7</v>
      </c>
      <c r="K979" s="6">
        <f ca="1">SUMIF('CUST AND PROD REFS'!$H$7:$H$26,'DATA GENERATOR'!$H979,'CUST AND PROD REFS'!K$7:K$26)</f>
        <v>1355</v>
      </c>
      <c r="L979" s="6">
        <f ca="1">SUMIF('CUST AND PROD REFS'!$H$7:$H$26,'DATA GENERATOR'!$H979,'CUST AND PROD REFS'!L$7:L$26)</f>
        <v>840.1</v>
      </c>
      <c r="M979" s="7">
        <f t="shared" ca="1" si="168"/>
        <v>4</v>
      </c>
      <c r="N979" s="23">
        <f t="shared" ca="1" si="169"/>
        <v>1273.6999999999998</v>
      </c>
      <c r="O979" s="8">
        <f t="shared" ca="1" si="170"/>
        <v>5094.7999999999993</v>
      </c>
      <c r="P979" s="40" t="str">
        <f t="shared" ca="1" si="171"/>
        <v>SHIP REGION 1</v>
      </c>
    </row>
    <row r="980" spans="1:16" x14ac:dyDescent="0.35">
      <c r="A980" s="9">
        <f t="shared" si="172"/>
        <v>974</v>
      </c>
      <c r="B980" s="6">
        <f t="shared" si="172"/>
        <v>974</v>
      </c>
      <c r="C980" s="7" t="str">
        <f t="shared" ca="1" si="165"/>
        <v>CUSTID 182</v>
      </c>
      <c r="D980" s="7" t="str">
        <f ca="1">CONCATENATE(D$6," ",SUMIF('CUST AND PROD REFS'!$C$7:$C$206,'DATA GENERATOR'!$C980,'CUST AND PROD REFS'!D$7:D$206))</f>
        <v>CUSTTYPE 3</v>
      </c>
      <c r="E980" s="7" t="str">
        <f ca="1">CONCATENATE(E$6," ",SUMIF('CUST AND PROD REFS'!$C$7:$C$206,'DATA GENERATOR'!$C980,'CUST AND PROD REFS'!E$7:E$206))</f>
        <v>CUSTIND 3</v>
      </c>
      <c r="F980" s="7" t="str">
        <f ca="1">CONCATENATE(F$6," ",SUMIF('CUST AND PROD REFS'!$C$7:$C$206,'DATA GENERATOR'!$C980,'CUST AND PROD REFS'!F$7:F$206))</f>
        <v>REGION 2</v>
      </c>
      <c r="G980" s="6" t="str">
        <f t="shared" ca="1" si="166"/>
        <v>SALESMAN 1</v>
      </c>
      <c r="H980" s="6" t="str">
        <f t="shared" ca="1" si="167"/>
        <v>PRODID 18</v>
      </c>
      <c r="I980" s="6" t="str">
        <f ca="1">CONCATENATE(I$6," ",SUMIF('CUST AND PROD REFS'!$H$7:$H$26,'DATA GENERATOR'!$H980,'CUST AND PROD REFS'!I$7:I$26))</f>
        <v>PRODTYPE 1</v>
      </c>
      <c r="J980" s="6" t="str">
        <f ca="1">CONCATENATE(J$6," ",SUMIF('CUST AND PROD REFS'!$H$7:$H$26,'DATA GENERATOR'!$H980,'CUST AND PROD REFS'!J$7:J$26))</f>
        <v>PRODMKT 2</v>
      </c>
      <c r="K980" s="6">
        <f ca="1">SUMIF('CUST AND PROD REFS'!$H$7:$H$26,'DATA GENERATOR'!$H980,'CUST AND PROD REFS'!K$7:K$26)</f>
        <v>5325</v>
      </c>
      <c r="L980" s="6">
        <f ca="1">SUMIF('CUST AND PROD REFS'!$H$7:$H$26,'DATA GENERATOR'!$H980,'CUST AND PROD REFS'!L$7:L$26)</f>
        <v>3408</v>
      </c>
      <c r="M980" s="7">
        <f t="shared" ca="1" si="168"/>
        <v>5</v>
      </c>
      <c r="N980" s="23">
        <f t="shared" ca="1" si="169"/>
        <v>5058.75</v>
      </c>
      <c r="O980" s="8">
        <f t="shared" ca="1" si="170"/>
        <v>25293.75</v>
      </c>
      <c r="P980" s="40" t="str">
        <f t="shared" ca="1" si="171"/>
        <v>SHIP REGION 7</v>
      </c>
    </row>
    <row r="981" spans="1:16" x14ac:dyDescent="0.35">
      <c r="A981" s="9">
        <f t="shared" si="172"/>
        <v>975</v>
      </c>
      <c r="B981" s="6">
        <f t="shared" si="172"/>
        <v>975</v>
      </c>
      <c r="C981" s="7" t="str">
        <f t="shared" ca="1" si="165"/>
        <v>CUSTID 67</v>
      </c>
      <c r="D981" s="7" t="str">
        <f ca="1">CONCATENATE(D$6," ",SUMIF('CUST AND PROD REFS'!$C$7:$C$206,'DATA GENERATOR'!$C981,'CUST AND PROD REFS'!D$7:D$206))</f>
        <v>CUSTTYPE 3</v>
      </c>
      <c r="E981" s="7" t="str">
        <f ca="1">CONCATENATE(E$6," ",SUMIF('CUST AND PROD REFS'!$C$7:$C$206,'DATA GENERATOR'!$C981,'CUST AND PROD REFS'!E$7:E$206))</f>
        <v>CUSTIND 5</v>
      </c>
      <c r="F981" s="7" t="str">
        <f ca="1">CONCATENATE(F$6," ",SUMIF('CUST AND PROD REFS'!$C$7:$C$206,'DATA GENERATOR'!$C981,'CUST AND PROD REFS'!F$7:F$206))</f>
        <v>REGION 3</v>
      </c>
      <c r="G981" s="6" t="str">
        <f t="shared" ca="1" si="166"/>
        <v>SALESMAN 4</v>
      </c>
      <c r="H981" s="6" t="str">
        <f t="shared" ca="1" si="167"/>
        <v>PRODID 15</v>
      </c>
      <c r="I981" s="6" t="str">
        <f ca="1">CONCATENATE(I$6," ",SUMIF('CUST AND PROD REFS'!$H$7:$H$26,'DATA GENERATOR'!$H981,'CUST AND PROD REFS'!I$7:I$26))</f>
        <v>PRODTYPE 3</v>
      </c>
      <c r="J981" s="6" t="str">
        <f ca="1">CONCATENATE(J$6," ",SUMIF('CUST AND PROD REFS'!$H$7:$H$26,'DATA GENERATOR'!$H981,'CUST AND PROD REFS'!J$7:J$26))</f>
        <v>PRODMKT 3</v>
      </c>
      <c r="K981" s="6">
        <f ca="1">SUMIF('CUST AND PROD REFS'!$H$7:$H$26,'DATA GENERATOR'!$H981,'CUST AND PROD REFS'!K$7:K$26)</f>
        <v>1965</v>
      </c>
      <c r="L981" s="6">
        <f ca="1">SUMIF('CUST AND PROD REFS'!$H$7:$H$26,'DATA GENERATOR'!$H981,'CUST AND PROD REFS'!L$7:L$26)</f>
        <v>1257.5999999999999</v>
      </c>
      <c r="M981" s="7">
        <f t="shared" ca="1" si="168"/>
        <v>4</v>
      </c>
      <c r="N981" s="23">
        <f t="shared" ca="1" si="169"/>
        <v>1827.4499999999998</v>
      </c>
      <c r="O981" s="8">
        <f t="shared" ca="1" si="170"/>
        <v>7309.7999999999993</v>
      </c>
      <c r="P981" s="40" t="str">
        <f t="shared" ca="1" si="171"/>
        <v>SHIP REGION 2</v>
      </c>
    </row>
    <row r="982" spans="1:16" x14ac:dyDescent="0.35">
      <c r="A982" s="9">
        <f t="shared" si="172"/>
        <v>976</v>
      </c>
      <c r="B982" s="6">
        <f t="shared" si="172"/>
        <v>976</v>
      </c>
      <c r="C982" s="7" t="str">
        <f t="shared" ca="1" si="165"/>
        <v>CUSTID 38</v>
      </c>
      <c r="D982" s="7" t="str">
        <f ca="1">CONCATENATE(D$6," ",SUMIF('CUST AND PROD REFS'!$C$7:$C$206,'DATA GENERATOR'!$C982,'CUST AND PROD REFS'!D$7:D$206))</f>
        <v>CUSTTYPE 5</v>
      </c>
      <c r="E982" s="7" t="str">
        <f ca="1">CONCATENATE(E$6," ",SUMIF('CUST AND PROD REFS'!$C$7:$C$206,'DATA GENERATOR'!$C982,'CUST AND PROD REFS'!E$7:E$206))</f>
        <v>CUSTIND 5</v>
      </c>
      <c r="F982" s="7" t="str">
        <f ca="1">CONCATENATE(F$6," ",SUMIF('CUST AND PROD REFS'!$C$7:$C$206,'DATA GENERATOR'!$C982,'CUST AND PROD REFS'!F$7:F$206))</f>
        <v>REGION 2</v>
      </c>
      <c r="G982" s="6" t="str">
        <f t="shared" ca="1" si="166"/>
        <v>SALESMAN 2</v>
      </c>
      <c r="H982" s="6" t="str">
        <f t="shared" ca="1" si="167"/>
        <v>PRODID 17</v>
      </c>
      <c r="I982" s="6" t="str">
        <f ca="1">CONCATENATE(I$6," ",SUMIF('CUST AND PROD REFS'!$H$7:$H$26,'DATA GENERATOR'!$H982,'CUST AND PROD REFS'!I$7:I$26))</f>
        <v>PRODTYPE 3</v>
      </c>
      <c r="J982" s="6" t="str">
        <f ca="1">CONCATENATE(J$6," ",SUMIF('CUST AND PROD REFS'!$H$7:$H$26,'DATA GENERATOR'!$H982,'CUST AND PROD REFS'!J$7:J$26))</f>
        <v>PRODMKT 7</v>
      </c>
      <c r="K982" s="6">
        <f ca="1">SUMIF('CUST AND PROD REFS'!$H$7:$H$26,'DATA GENERATOR'!$H982,'CUST AND PROD REFS'!K$7:K$26)</f>
        <v>8017</v>
      </c>
      <c r="L982" s="6">
        <f ca="1">SUMIF('CUST AND PROD REFS'!$H$7:$H$26,'DATA GENERATOR'!$H982,'CUST AND PROD REFS'!L$7:L$26)</f>
        <v>4569.6899999999996</v>
      </c>
      <c r="M982" s="7">
        <f t="shared" ca="1" si="168"/>
        <v>7</v>
      </c>
      <c r="N982" s="23">
        <f t="shared" ca="1" si="169"/>
        <v>7856.66</v>
      </c>
      <c r="O982" s="8">
        <f t="shared" ca="1" si="170"/>
        <v>54996.619999999995</v>
      </c>
      <c r="P982" s="40" t="str">
        <f t="shared" ca="1" si="171"/>
        <v>SHIP REGION 8</v>
      </c>
    </row>
    <row r="983" spans="1:16" x14ac:dyDescent="0.35">
      <c r="A983" s="9">
        <f t="shared" si="172"/>
        <v>977</v>
      </c>
      <c r="B983" s="6">
        <f t="shared" si="172"/>
        <v>977</v>
      </c>
      <c r="C983" s="7" t="str">
        <f t="shared" ca="1" si="165"/>
        <v>CUSTID 190</v>
      </c>
      <c r="D983" s="7" t="str">
        <f ca="1">CONCATENATE(D$6," ",SUMIF('CUST AND PROD REFS'!$C$7:$C$206,'DATA GENERATOR'!$C983,'CUST AND PROD REFS'!D$7:D$206))</f>
        <v>CUSTTYPE 4</v>
      </c>
      <c r="E983" s="7" t="str">
        <f ca="1">CONCATENATE(E$6," ",SUMIF('CUST AND PROD REFS'!$C$7:$C$206,'DATA GENERATOR'!$C983,'CUST AND PROD REFS'!E$7:E$206))</f>
        <v>CUSTIND 3</v>
      </c>
      <c r="F983" s="7" t="str">
        <f ca="1">CONCATENATE(F$6," ",SUMIF('CUST AND PROD REFS'!$C$7:$C$206,'DATA GENERATOR'!$C983,'CUST AND PROD REFS'!F$7:F$206))</f>
        <v>REGION 5</v>
      </c>
      <c r="G983" s="6" t="str">
        <f t="shared" ca="1" si="166"/>
        <v>SALESMAN 2</v>
      </c>
      <c r="H983" s="6" t="str">
        <f t="shared" ca="1" si="167"/>
        <v>PRODID 4</v>
      </c>
      <c r="I983" s="6" t="str">
        <f ca="1">CONCATENATE(I$6," ",SUMIF('CUST AND PROD REFS'!$H$7:$H$26,'DATA GENERATOR'!$H983,'CUST AND PROD REFS'!I$7:I$26))</f>
        <v>PRODTYPE 2</v>
      </c>
      <c r="J983" s="6" t="str">
        <f ca="1">CONCATENATE(J$6," ",SUMIF('CUST AND PROD REFS'!$H$7:$H$26,'DATA GENERATOR'!$H983,'CUST AND PROD REFS'!J$7:J$26))</f>
        <v>PRODMKT 4</v>
      </c>
      <c r="K983" s="6">
        <f ca="1">SUMIF('CUST AND PROD REFS'!$H$7:$H$26,'DATA GENERATOR'!$H983,'CUST AND PROD REFS'!K$7:K$26)</f>
        <v>6175</v>
      </c>
      <c r="L983" s="6">
        <f ca="1">SUMIF('CUST AND PROD REFS'!$H$7:$H$26,'DATA GENERATOR'!$H983,'CUST AND PROD REFS'!L$7:L$26)</f>
        <v>3828.5</v>
      </c>
      <c r="M983" s="7">
        <f t="shared" ca="1" si="168"/>
        <v>3</v>
      </c>
      <c r="N983" s="23">
        <f t="shared" ca="1" si="169"/>
        <v>5310.5</v>
      </c>
      <c r="O983" s="8">
        <f t="shared" ca="1" si="170"/>
        <v>15931.5</v>
      </c>
      <c r="P983" s="40" t="str">
        <f t="shared" ca="1" si="171"/>
        <v>SHIP REGION 6</v>
      </c>
    </row>
    <row r="984" spans="1:16" x14ac:dyDescent="0.35">
      <c r="A984" s="9">
        <f t="shared" si="172"/>
        <v>978</v>
      </c>
      <c r="B984" s="6">
        <f t="shared" si="172"/>
        <v>978</v>
      </c>
      <c r="C984" s="7" t="str">
        <f t="shared" ca="1" si="165"/>
        <v>CUSTID 153</v>
      </c>
      <c r="D984" s="7" t="str">
        <f ca="1">CONCATENATE(D$6," ",SUMIF('CUST AND PROD REFS'!$C$7:$C$206,'DATA GENERATOR'!$C984,'CUST AND PROD REFS'!D$7:D$206))</f>
        <v>CUSTTYPE 1</v>
      </c>
      <c r="E984" s="7" t="str">
        <f ca="1">CONCATENATE(E$6," ",SUMIF('CUST AND PROD REFS'!$C$7:$C$206,'DATA GENERATOR'!$C984,'CUST AND PROD REFS'!E$7:E$206))</f>
        <v>CUSTIND 2</v>
      </c>
      <c r="F984" s="7" t="str">
        <f ca="1">CONCATENATE(F$6," ",SUMIF('CUST AND PROD REFS'!$C$7:$C$206,'DATA GENERATOR'!$C984,'CUST AND PROD REFS'!F$7:F$206))</f>
        <v>REGION 1</v>
      </c>
      <c r="G984" s="6" t="str">
        <f t="shared" ca="1" si="166"/>
        <v>SALESMAN 2</v>
      </c>
      <c r="H984" s="6" t="str">
        <f t="shared" ca="1" si="167"/>
        <v>PRODID 6</v>
      </c>
      <c r="I984" s="6" t="str">
        <f ca="1">CONCATENATE(I$6," ",SUMIF('CUST AND PROD REFS'!$H$7:$H$26,'DATA GENERATOR'!$H984,'CUST AND PROD REFS'!I$7:I$26))</f>
        <v>PRODTYPE 1</v>
      </c>
      <c r="J984" s="6" t="str">
        <f ca="1">CONCATENATE(J$6," ",SUMIF('CUST AND PROD REFS'!$H$7:$H$26,'DATA GENERATOR'!$H984,'CUST AND PROD REFS'!J$7:J$26))</f>
        <v>PRODMKT 3</v>
      </c>
      <c r="K984" s="6">
        <f ca="1">SUMIF('CUST AND PROD REFS'!$H$7:$H$26,'DATA GENERATOR'!$H984,'CUST AND PROD REFS'!K$7:K$26)</f>
        <v>13657</v>
      </c>
      <c r="L984" s="6">
        <f ca="1">SUMIF('CUST AND PROD REFS'!$H$7:$H$26,'DATA GENERATOR'!$H984,'CUST AND PROD REFS'!L$7:L$26)</f>
        <v>9150.19</v>
      </c>
      <c r="M984" s="7">
        <f t="shared" ca="1" si="168"/>
        <v>8</v>
      </c>
      <c r="N984" s="23">
        <f t="shared" ca="1" si="169"/>
        <v>13110.72</v>
      </c>
      <c r="O984" s="8">
        <f t="shared" ca="1" si="170"/>
        <v>104885.75999999999</v>
      </c>
      <c r="P984" s="40" t="str">
        <f t="shared" ca="1" si="171"/>
        <v>SHIP REGION 7</v>
      </c>
    </row>
    <row r="985" spans="1:16" x14ac:dyDescent="0.35">
      <c r="A985" s="9">
        <f t="shared" ref="A985:B999" si="173">A984+1</f>
        <v>979</v>
      </c>
      <c r="B985" s="6">
        <f t="shared" si="173"/>
        <v>979</v>
      </c>
      <c r="C985" s="7" t="str">
        <f t="shared" ca="1" si="165"/>
        <v>CUSTID 140</v>
      </c>
      <c r="D985" s="7" t="str">
        <f ca="1">CONCATENATE(D$6," ",SUMIF('CUST AND PROD REFS'!$C$7:$C$206,'DATA GENERATOR'!$C985,'CUST AND PROD REFS'!D$7:D$206))</f>
        <v>CUSTTYPE 2</v>
      </c>
      <c r="E985" s="7" t="str">
        <f ca="1">CONCATENATE(E$6," ",SUMIF('CUST AND PROD REFS'!$C$7:$C$206,'DATA GENERATOR'!$C985,'CUST AND PROD REFS'!E$7:E$206))</f>
        <v>CUSTIND 5</v>
      </c>
      <c r="F985" s="7" t="str">
        <f ca="1">CONCATENATE(F$6," ",SUMIF('CUST AND PROD REFS'!$C$7:$C$206,'DATA GENERATOR'!$C985,'CUST AND PROD REFS'!F$7:F$206))</f>
        <v>REGION 7</v>
      </c>
      <c r="G985" s="6" t="str">
        <f t="shared" ca="1" si="166"/>
        <v>SALESMAN 2</v>
      </c>
      <c r="H985" s="6" t="str">
        <f t="shared" ca="1" si="167"/>
        <v>PRODID 11</v>
      </c>
      <c r="I985" s="6" t="str">
        <f ca="1">CONCATENATE(I$6," ",SUMIF('CUST AND PROD REFS'!$H$7:$H$26,'DATA GENERATOR'!$H985,'CUST AND PROD REFS'!I$7:I$26))</f>
        <v>PRODTYPE 1</v>
      </c>
      <c r="J985" s="6" t="str">
        <f ca="1">CONCATENATE(J$6," ",SUMIF('CUST AND PROD REFS'!$H$7:$H$26,'DATA GENERATOR'!$H985,'CUST AND PROD REFS'!J$7:J$26))</f>
        <v>PRODMKT 5</v>
      </c>
      <c r="K985" s="6">
        <f ca="1">SUMIF('CUST AND PROD REFS'!$H$7:$H$26,'DATA GENERATOR'!$H985,'CUST AND PROD REFS'!K$7:K$26)</f>
        <v>10318</v>
      </c>
      <c r="L985" s="6">
        <f ca="1">SUMIF('CUST AND PROD REFS'!$H$7:$H$26,'DATA GENERATOR'!$H985,'CUST AND PROD REFS'!L$7:L$26)</f>
        <v>6913.06</v>
      </c>
      <c r="M985" s="7">
        <f t="shared" ca="1" si="168"/>
        <v>4</v>
      </c>
      <c r="N985" s="23">
        <f t="shared" ca="1" si="169"/>
        <v>10214.82</v>
      </c>
      <c r="O985" s="8">
        <f t="shared" ca="1" si="170"/>
        <v>40859.279999999999</v>
      </c>
      <c r="P985" s="40" t="str">
        <f t="shared" ca="1" si="171"/>
        <v>SHIP REGION 6</v>
      </c>
    </row>
    <row r="986" spans="1:16" x14ac:dyDescent="0.35">
      <c r="A986" s="9">
        <f t="shared" si="173"/>
        <v>980</v>
      </c>
      <c r="B986" s="6">
        <f t="shared" si="173"/>
        <v>980</v>
      </c>
      <c r="C986" s="7" t="str">
        <f t="shared" ca="1" si="165"/>
        <v>CUSTID 76</v>
      </c>
      <c r="D986" s="7" t="str">
        <f ca="1">CONCATENATE(D$6," ",SUMIF('CUST AND PROD REFS'!$C$7:$C$206,'DATA GENERATOR'!$C986,'CUST AND PROD REFS'!D$7:D$206))</f>
        <v>CUSTTYPE 5</v>
      </c>
      <c r="E986" s="7" t="str">
        <f ca="1">CONCATENATE(E$6," ",SUMIF('CUST AND PROD REFS'!$C$7:$C$206,'DATA GENERATOR'!$C986,'CUST AND PROD REFS'!E$7:E$206))</f>
        <v>CUSTIND 3</v>
      </c>
      <c r="F986" s="7" t="str">
        <f ca="1">CONCATENATE(F$6," ",SUMIF('CUST AND PROD REFS'!$C$7:$C$206,'DATA GENERATOR'!$C986,'CUST AND PROD REFS'!F$7:F$206))</f>
        <v>REGION 8</v>
      </c>
      <c r="G986" s="6" t="str">
        <f t="shared" ca="1" si="166"/>
        <v>SALESMAN 1</v>
      </c>
      <c r="H986" s="6" t="str">
        <f t="shared" ca="1" si="167"/>
        <v>PRODID 9</v>
      </c>
      <c r="I986" s="6" t="str">
        <f ca="1">CONCATENATE(I$6," ",SUMIF('CUST AND PROD REFS'!$H$7:$H$26,'DATA GENERATOR'!$H986,'CUST AND PROD REFS'!I$7:I$26))</f>
        <v>PRODTYPE 2</v>
      </c>
      <c r="J986" s="6" t="str">
        <f ca="1">CONCATENATE(J$6," ",SUMIF('CUST AND PROD REFS'!$H$7:$H$26,'DATA GENERATOR'!$H986,'CUST AND PROD REFS'!J$7:J$26))</f>
        <v>PRODMKT 2</v>
      </c>
      <c r="K986" s="6">
        <f ca="1">SUMIF('CUST AND PROD REFS'!$H$7:$H$26,'DATA GENERATOR'!$H986,'CUST AND PROD REFS'!K$7:K$26)</f>
        <v>15689</v>
      </c>
      <c r="L986" s="6">
        <f ca="1">SUMIF('CUST AND PROD REFS'!$H$7:$H$26,'DATA GENERATOR'!$H986,'CUST AND PROD REFS'!L$7:L$26)</f>
        <v>10668.52</v>
      </c>
      <c r="M986" s="7">
        <f t="shared" ca="1" si="168"/>
        <v>7</v>
      </c>
      <c r="N986" s="23">
        <f t="shared" ca="1" si="169"/>
        <v>13335.65</v>
      </c>
      <c r="O986" s="8">
        <f t="shared" ca="1" si="170"/>
        <v>93349.55</v>
      </c>
      <c r="P986" s="40" t="str">
        <f t="shared" ca="1" si="171"/>
        <v>SHIP REGION 1</v>
      </c>
    </row>
    <row r="987" spans="1:16" x14ac:dyDescent="0.35">
      <c r="A987" s="9">
        <f t="shared" si="173"/>
        <v>981</v>
      </c>
      <c r="B987" s="6">
        <f t="shared" si="173"/>
        <v>981</v>
      </c>
      <c r="C987" s="7" t="str">
        <f t="shared" ca="1" si="165"/>
        <v>CUSTID 103</v>
      </c>
      <c r="D987" s="7" t="str">
        <f ca="1">CONCATENATE(D$6," ",SUMIF('CUST AND PROD REFS'!$C$7:$C$206,'DATA GENERATOR'!$C987,'CUST AND PROD REFS'!D$7:D$206))</f>
        <v>CUSTTYPE 5</v>
      </c>
      <c r="E987" s="7" t="str">
        <f ca="1">CONCATENATE(E$6," ",SUMIF('CUST AND PROD REFS'!$C$7:$C$206,'DATA GENERATOR'!$C987,'CUST AND PROD REFS'!E$7:E$206))</f>
        <v>CUSTIND 3</v>
      </c>
      <c r="F987" s="7" t="str">
        <f ca="1">CONCATENATE(F$6," ",SUMIF('CUST AND PROD REFS'!$C$7:$C$206,'DATA GENERATOR'!$C987,'CUST AND PROD REFS'!F$7:F$206))</f>
        <v>REGION 4</v>
      </c>
      <c r="G987" s="6" t="str">
        <f t="shared" ca="1" si="166"/>
        <v>SALESMAN 4</v>
      </c>
      <c r="H987" s="6" t="str">
        <f t="shared" ca="1" si="167"/>
        <v>PRODID 5</v>
      </c>
      <c r="I987" s="6" t="str">
        <f ca="1">CONCATENATE(I$6," ",SUMIF('CUST AND PROD REFS'!$H$7:$H$26,'DATA GENERATOR'!$H987,'CUST AND PROD REFS'!I$7:I$26))</f>
        <v>PRODTYPE 3</v>
      </c>
      <c r="J987" s="6" t="str">
        <f ca="1">CONCATENATE(J$6," ",SUMIF('CUST AND PROD REFS'!$H$7:$H$26,'DATA GENERATOR'!$H987,'CUST AND PROD REFS'!J$7:J$26))</f>
        <v>PRODMKT 3</v>
      </c>
      <c r="K987" s="6">
        <f ca="1">SUMIF('CUST AND PROD REFS'!$H$7:$H$26,'DATA GENERATOR'!$H987,'CUST AND PROD REFS'!K$7:K$26)</f>
        <v>21215</v>
      </c>
      <c r="L987" s="6">
        <f ca="1">SUMIF('CUST AND PROD REFS'!$H$7:$H$26,'DATA GENERATOR'!$H987,'CUST AND PROD REFS'!L$7:L$26)</f>
        <v>14001.9</v>
      </c>
      <c r="M987" s="7">
        <f t="shared" ca="1" si="168"/>
        <v>4</v>
      </c>
      <c r="N987" s="23">
        <f t="shared" ca="1" si="169"/>
        <v>20366.399999999998</v>
      </c>
      <c r="O987" s="8">
        <f t="shared" ca="1" si="170"/>
        <v>81465.599999999991</v>
      </c>
      <c r="P987" s="40" t="str">
        <f t="shared" ca="1" si="171"/>
        <v>SHIP REGION 4</v>
      </c>
    </row>
    <row r="988" spans="1:16" x14ac:dyDescent="0.35">
      <c r="A988" s="9">
        <f t="shared" si="173"/>
        <v>982</v>
      </c>
      <c r="B988" s="6">
        <f t="shared" si="173"/>
        <v>982</v>
      </c>
      <c r="C988" s="7" t="str">
        <f t="shared" ca="1" si="165"/>
        <v>CUSTID 5</v>
      </c>
      <c r="D988" s="7" t="str">
        <f ca="1">CONCATENATE(D$6," ",SUMIF('CUST AND PROD REFS'!$C$7:$C$206,'DATA GENERATOR'!$C988,'CUST AND PROD REFS'!D$7:D$206))</f>
        <v>CUSTTYPE 4</v>
      </c>
      <c r="E988" s="7" t="str">
        <f ca="1">CONCATENATE(E$6," ",SUMIF('CUST AND PROD REFS'!$C$7:$C$206,'DATA GENERATOR'!$C988,'CUST AND PROD REFS'!E$7:E$206))</f>
        <v>CUSTIND 1</v>
      </c>
      <c r="F988" s="7" t="str">
        <f ca="1">CONCATENATE(F$6," ",SUMIF('CUST AND PROD REFS'!$C$7:$C$206,'DATA GENERATOR'!$C988,'CUST AND PROD REFS'!F$7:F$206))</f>
        <v>REGION 1</v>
      </c>
      <c r="G988" s="6" t="str">
        <f t="shared" ca="1" si="166"/>
        <v>SALESMAN 1</v>
      </c>
      <c r="H988" s="6" t="str">
        <f t="shared" ca="1" si="167"/>
        <v>PRODID 8</v>
      </c>
      <c r="I988" s="6" t="str">
        <f ca="1">CONCATENATE(I$6," ",SUMIF('CUST AND PROD REFS'!$H$7:$H$26,'DATA GENERATOR'!$H988,'CUST AND PROD REFS'!I$7:I$26))</f>
        <v>PRODTYPE 1</v>
      </c>
      <c r="J988" s="6" t="str">
        <f ca="1">CONCATENATE(J$6," ",SUMIF('CUST AND PROD REFS'!$H$7:$H$26,'DATA GENERATOR'!$H988,'CUST AND PROD REFS'!J$7:J$26))</f>
        <v>PRODMKT 7</v>
      </c>
      <c r="K988" s="6">
        <f ca="1">SUMIF('CUST AND PROD REFS'!$H$7:$H$26,'DATA GENERATOR'!$H988,'CUST AND PROD REFS'!K$7:K$26)</f>
        <v>9424</v>
      </c>
      <c r="L988" s="6">
        <f ca="1">SUMIF('CUST AND PROD REFS'!$H$7:$H$26,'DATA GENERATOR'!$H988,'CUST AND PROD REFS'!L$7:L$26)</f>
        <v>6031.36</v>
      </c>
      <c r="M988" s="7">
        <f t="shared" ca="1" si="168"/>
        <v>9</v>
      </c>
      <c r="N988" s="23">
        <f t="shared" ca="1" si="169"/>
        <v>8104.64</v>
      </c>
      <c r="O988" s="8">
        <f t="shared" ca="1" si="170"/>
        <v>72941.760000000009</v>
      </c>
      <c r="P988" s="40" t="str">
        <f t="shared" ca="1" si="171"/>
        <v>SHIP REGION 6</v>
      </c>
    </row>
    <row r="989" spans="1:16" x14ac:dyDescent="0.35">
      <c r="A989" s="9">
        <f t="shared" si="173"/>
        <v>983</v>
      </c>
      <c r="B989" s="6">
        <f t="shared" si="173"/>
        <v>983</v>
      </c>
      <c r="C989" s="7" t="str">
        <f t="shared" ca="1" si="165"/>
        <v>CUSTID 183</v>
      </c>
      <c r="D989" s="7" t="str">
        <f ca="1">CONCATENATE(D$6," ",SUMIF('CUST AND PROD REFS'!$C$7:$C$206,'DATA GENERATOR'!$C989,'CUST AND PROD REFS'!D$7:D$206))</f>
        <v>CUSTTYPE 2</v>
      </c>
      <c r="E989" s="7" t="str">
        <f ca="1">CONCATENATE(E$6," ",SUMIF('CUST AND PROD REFS'!$C$7:$C$206,'DATA GENERATOR'!$C989,'CUST AND PROD REFS'!E$7:E$206))</f>
        <v>CUSTIND 1</v>
      </c>
      <c r="F989" s="7" t="str">
        <f ca="1">CONCATENATE(F$6," ",SUMIF('CUST AND PROD REFS'!$C$7:$C$206,'DATA GENERATOR'!$C989,'CUST AND PROD REFS'!F$7:F$206))</f>
        <v>REGION 6</v>
      </c>
      <c r="G989" s="6" t="str">
        <f t="shared" ca="1" si="166"/>
        <v>SALESMAN 3</v>
      </c>
      <c r="H989" s="6" t="str">
        <f t="shared" ca="1" si="167"/>
        <v>PRODID 2</v>
      </c>
      <c r="I989" s="6" t="str">
        <f ca="1">CONCATENATE(I$6," ",SUMIF('CUST AND PROD REFS'!$H$7:$H$26,'DATA GENERATOR'!$H989,'CUST AND PROD REFS'!I$7:I$26))</f>
        <v>PRODTYPE 4</v>
      </c>
      <c r="J989" s="6" t="str">
        <f ca="1">CONCATENATE(J$6," ",SUMIF('CUST AND PROD REFS'!$H$7:$H$26,'DATA GENERATOR'!$H989,'CUST AND PROD REFS'!J$7:J$26))</f>
        <v>PRODMKT 6</v>
      </c>
      <c r="K989" s="6">
        <f ca="1">SUMIF('CUST AND PROD REFS'!$H$7:$H$26,'DATA GENERATOR'!$H989,'CUST AND PROD REFS'!K$7:K$26)</f>
        <v>5283</v>
      </c>
      <c r="L989" s="6">
        <f ca="1">SUMIF('CUST AND PROD REFS'!$H$7:$H$26,'DATA GENERATOR'!$H989,'CUST AND PROD REFS'!L$7:L$26)</f>
        <v>3169.8</v>
      </c>
      <c r="M989" s="7">
        <f t="shared" ca="1" si="168"/>
        <v>4</v>
      </c>
      <c r="N989" s="23">
        <f t="shared" ca="1" si="169"/>
        <v>5071.6799999999994</v>
      </c>
      <c r="O989" s="8">
        <f t="shared" ca="1" si="170"/>
        <v>20286.719999999998</v>
      </c>
      <c r="P989" s="40" t="str">
        <f t="shared" ca="1" si="171"/>
        <v>SHIP REGION 5</v>
      </c>
    </row>
    <row r="990" spans="1:16" x14ac:dyDescent="0.35">
      <c r="A990" s="9">
        <f t="shared" si="173"/>
        <v>984</v>
      </c>
      <c r="B990" s="6">
        <f t="shared" si="173"/>
        <v>984</v>
      </c>
      <c r="C990" s="7" t="str">
        <f t="shared" ca="1" si="165"/>
        <v>CUSTID 75</v>
      </c>
      <c r="D990" s="7" t="str">
        <f ca="1">CONCATENATE(D$6," ",SUMIF('CUST AND PROD REFS'!$C$7:$C$206,'DATA GENERATOR'!$C990,'CUST AND PROD REFS'!D$7:D$206))</f>
        <v>CUSTTYPE 2</v>
      </c>
      <c r="E990" s="7" t="str">
        <f ca="1">CONCATENATE(E$6," ",SUMIF('CUST AND PROD REFS'!$C$7:$C$206,'DATA GENERATOR'!$C990,'CUST AND PROD REFS'!E$7:E$206))</f>
        <v>CUSTIND 5</v>
      </c>
      <c r="F990" s="7" t="str">
        <f ca="1">CONCATENATE(F$6," ",SUMIF('CUST AND PROD REFS'!$C$7:$C$206,'DATA GENERATOR'!$C990,'CUST AND PROD REFS'!F$7:F$206))</f>
        <v>REGION 7</v>
      </c>
      <c r="G990" s="6" t="str">
        <f t="shared" ca="1" si="166"/>
        <v>SALESMAN 4</v>
      </c>
      <c r="H990" s="6" t="str">
        <f t="shared" ca="1" si="167"/>
        <v>PRODID 5</v>
      </c>
      <c r="I990" s="6" t="str">
        <f ca="1">CONCATENATE(I$6," ",SUMIF('CUST AND PROD REFS'!$H$7:$H$26,'DATA GENERATOR'!$H990,'CUST AND PROD REFS'!I$7:I$26))</f>
        <v>PRODTYPE 3</v>
      </c>
      <c r="J990" s="6" t="str">
        <f ca="1">CONCATENATE(J$6," ",SUMIF('CUST AND PROD REFS'!$H$7:$H$26,'DATA GENERATOR'!$H990,'CUST AND PROD REFS'!J$7:J$26))</f>
        <v>PRODMKT 3</v>
      </c>
      <c r="K990" s="6">
        <f ca="1">SUMIF('CUST AND PROD REFS'!$H$7:$H$26,'DATA GENERATOR'!$H990,'CUST AND PROD REFS'!K$7:K$26)</f>
        <v>21215</v>
      </c>
      <c r="L990" s="6">
        <f ca="1">SUMIF('CUST AND PROD REFS'!$H$7:$H$26,'DATA GENERATOR'!$H990,'CUST AND PROD REFS'!L$7:L$26)</f>
        <v>14001.9</v>
      </c>
      <c r="M990" s="7">
        <f t="shared" ca="1" si="168"/>
        <v>3</v>
      </c>
      <c r="N990" s="23">
        <f t="shared" ca="1" si="169"/>
        <v>18669.2</v>
      </c>
      <c r="O990" s="8">
        <f t="shared" ca="1" si="170"/>
        <v>56007.600000000006</v>
      </c>
      <c r="P990" s="40" t="str">
        <f t="shared" ca="1" si="171"/>
        <v>SHIP REGION 5</v>
      </c>
    </row>
    <row r="991" spans="1:16" x14ac:dyDescent="0.35">
      <c r="A991" s="9">
        <f t="shared" si="173"/>
        <v>985</v>
      </c>
      <c r="B991" s="6">
        <f t="shared" si="173"/>
        <v>985</v>
      </c>
      <c r="C991" s="7" t="str">
        <f t="shared" ca="1" si="165"/>
        <v>CUSTID 115</v>
      </c>
      <c r="D991" s="7" t="str">
        <f ca="1">CONCATENATE(D$6," ",SUMIF('CUST AND PROD REFS'!$C$7:$C$206,'DATA GENERATOR'!$C991,'CUST AND PROD REFS'!D$7:D$206))</f>
        <v>CUSTTYPE 3</v>
      </c>
      <c r="E991" s="7" t="str">
        <f ca="1">CONCATENATE(E$6," ",SUMIF('CUST AND PROD REFS'!$C$7:$C$206,'DATA GENERATOR'!$C991,'CUST AND PROD REFS'!E$7:E$206))</f>
        <v>CUSTIND 1</v>
      </c>
      <c r="F991" s="7" t="str">
        <f ca="1">CONCATENATE(F$6," ",SUMIF('CUST AND PROD REFS'!$C$7:$C$206,'DATA GENERATOR'!$C991,'CUST AND PROD REFS'!F$7:F$206))</f>
        <v>REGION 2</v>
      </c>
      <c r="G991" s="6" t="str">
        <f t="shared" ca="1" si="166"/>
        <v>SALESMAN 2</v>
      </c>
      <c r="H991" s="6" t="str">
        <f t="shared" ca="1" si="167"/>
        <v>PRODID 18</v>
      </c>
      <c r="I991" s="6" t="str">
        <f ca="1">CONCATENATE(I$6," ",SUMIF('CUST AND PROD REFS'!$H$7:$H$26,'DATA GENERATOR'!$H991,'CUST AND PROD REFS'!I$7:I$26))</f>
        <v>PRODTYPE 1</v>
      </c>
      <c r="J991" s="6" t="str">
        <f ca="1">CONCATENATE(J$6," ",SUMIF('CUST AND PROD REFS'!$H$7:$H$26,'DATA GENERATOR'!$H991,'CUST AND PROD REFS'!J$7:J$26))</f>
        <v>PRODMKT 2</v>
      </c>
      <c r="K991" s="6">
        <f ca="1">SUMIF('CUST AND PROD REFS'!$H$7:$H$26,'DATA GENERATOR'!$H991,'CUST AND PROD REFS'!K$7:K$26)</f>
        <v>5325</v>
      </c>
      <c r="L991" s="6">
        <f ca="1">SUMIF('CUST AND PROD REFS'!$H$7:$H$26,'DATA GENERATOR'!$H991,'CUST AND PROD REFS'!L$7:L$26)</f>
        <v>3408</v>
      </c>
      <c r="M991" s="7">
        <f t="shared" ca="1" si="168"/>
        <v>2</v>
      </c>
      <c r="N991" s="23">
        <f t="shared" ca="1" si="169"/>
        <v>4579.5</v>
      </c>
      <c r="O991" s="8">
        <f t="shared" ca="1" si="170"/>
        <v>9159</v>
      </c>
      <c r="P991" s="40" t="str">
        <f t="shared" ca="1" si="171"/>
        <v>SHIP REGION 7</v>
      </c>
    </row>
    <row r="992" spans="1:16" x14ac:dyDescent="0.35">
      <c r="A992" s="9">
        <f t="shared" si="173"/>
        <v>986</v>
      </c>
      <c r="B992" s="6">
        <f t="shared" si="173"/>
        <v>986</v>
      </c>
      <c r="C992" s="7" t="str">
        <f t="shared" ca="1" si="165"/>
        <v>CUSTID 41</v>
      </c>
      <c r="D992" s="7" t="str">
        <f ca="1">CONCATENATE(D$6," ",SUMIF('CUST AND PROD REFS'!$C$7:$C$206,'DATA GENERATOR'!$C992,'CUST AND PROD REFS'!D$7:D$206))</f>
        <v>CUSTTYPE 4</v>
      </c>
      <c r="E992" s="7" t="str">
        <f ca="1">CONCATENATE(E$6," ",SUMIF('CUST AND PROD REFS'!$C$7:$C$206,'DATA GENERATOR'!$C992,'CUST AND PROD REFS'!E$7:E$206))</f>
        <v>CUSTIND 2</v>
      </c>
      <c r="F992" s="7" t="str">
        <f ca="1">CONCATENATE(F$6," ",SUMIF('CUST AND PROD REFS'!$C$7:$C$206,'DATA GENERATOR'!$C992,'CUST AND PROD REFS'!F$7:F$206))</f>
        <v>REGION 2</v>
      </c>
      <c r="G992" s="6" t="str">
        <f t="shared" ca="1" si="166"/>
        <v>SALESMAN 1</v>
      </c>
      <c r="H992" s="6" t="str">
        <f t="shared" ca="1" si="167"/>
        <v>PRODID 19</v>
      </c>
      <c r="I992" s="6" t="str">
        <f ca="1">CONCATENATE(I$6," ",SUMIF('CUST AND PROD REFS'!$H$7:$H$26,'DATA GENERATOR'!$H992,'CUST AND PROD REFS'!I$7:I$26))</f>
        <v>PRODTYPE 2</v>
      </c>
      <c r="J992" s="6" t="str">
        <f ca="1">CONCATENATE(J$6," ",SUMIF('CUST AND PROD REFS'!$H$7:$H$26,'DATA GENERATOR'!$H992,'CUST AND PROD REFS'!J$7:J$26))</f>
        <v>PRODMKT 4</v>
      </c>
      <c r="K992" s="6">
        <f ca="1">SUMIF('CUST AND PROD REFS'!$H$7:$H$26,'DATA GENERATOR'!$H992,'CUST AND PROD REFS'!K$7:K$26)</f>
        <v>4862</v>
      </c>
      <c r="L992" s="6">
        <f ca="1">SUMIF('CUST AND PROD REFS'!$H$7:$H$26,'DATA GENERATOR'!$H992,'CUST AND PROD REFS'!L$7:L$26)</f>
        <v>3306.16</v>
      </c>
      <c r="M992" s="7">
        <f t="shared" ca="1" si="168"/>
        <v>5</v>
      </c>
      <c r="N992" s="23">
        <f t="shared" ca="1" si="169"/>
        <v>4278.5600000000004</v>
      </c>
      <c r="O992" s="8">
        <f t="shared" ca="1" si="170"/>
        <v>21392.800000000003</v>
      </c>
      <c r="P992" s="40" t="str">
        <f t="shared" ca="1" si="171"/>
        <v>SHIP REGION 3</v>
      </c>
    </row>
    <row r="993" spans="1:16" x14ac:dyDescent="0.35">
      <c r="A993" s="9">
        <f t="shared" si="173"/>
        <v>987</v>
      </c>
      <c r="B993" s="6">
        <f t="shared" si="173"/>
        <v>987</v>
      </c>
      <c r="C993" s="7" t="str">
        <f t="shared" ca="1" si="165"/>
        <v>CUSTID 163</v>
      </c>
      <c r="D993" s="7" t="str">
        <f ca="1">CONCATENATE(D$6," ",SUMIF('CUST AND PROD REFS'!$C$7:$C$206,'DATA GENERATOR'!$C993,'CUST AND PROD REFS'!D$7:D$206))</f>
        <v>CUSTTYPE 1</v>
      </c>
      <c r="E993" s="7" t="str">
        <f ca="1">CONCATENATE(E$6," ",SUMIF('CUST AND PROD REFS'!$C$7:$C$206,'DATA GENERATOR'!$C993,'CUST AND PROD REFS'!E$7:E$206))</f>
        <v>CUSTIND 3</v>
      </c>
      <c r="F993" s="7" t="str">
        <f ca="1">CONCATENATE(F$6," ",SUMIF('CUST AND PROD REFS'!$C$7:$C$206,'DATA GENERATOR'!$C993,'CUST AND PROD REFS'!F$7:F$206))</f>
        <v>REGION 5</v>
      </c>
      <c r="G993" s="6" t="str">
        <f t="shared" ca="1" si="166"/>
        <v>SALESMAN 2</v>
      </c>
      <c r="H993" s="6" t="str">
        <f t="shared" ca="1" si="167"/>
        <v>PRODID 18</v>
      </c>
      <c r="I993" s="6" t="str">
        <f ca="1">CONCATENATE(I$6," ",SUMIF('CUST AND PROD REFS'!$H$7:$H$26,'DATA GENERATOR'!$H993,'CUST AND PROD REFS'!I$7:I$26))</f>
        <v>PRODTYPE 1</v>
      </c>
      <c r="J993" s="6" t="str">
        <f ca="1">CONCATENATE(J$6," ",SUMIF('CUST AND PROD REFS'!$H$7:$H$26,'DATA GENERATOR'!$H993,'CUST AND PROD REFS'!J$7:J$26))</f>
        <v>PRODMKT 2</v>
      </c>
      <c r="K993" s="6">
        <f ca="1">SUMIF('CUST AND PROD REFS'!$H$7:$H$26,'DATA GENERATOR'!$H993,'CUST AND PROD REFS'!K$7:K$26)</f>
        <v>5325</v>
      </c>
      <c r="L993" s="6">
        <f ca="1">SUMIF('CUST AND PROD REFS'!$H$7:$H$26,'DATA GENERATOR'!$H993,'CUST AND PROD REFS'!L$7:L$26)</f>
        <v>3408</v>
      </c>
      <c r="M993" s="7">
        <f t="shared" ca="1" si="168"/>
        <v>5</v>
      </c>
      <c r="N993" s="23">
        <f t="shared" ca="1" si="169"/>
        <v>5112</v>
      </c>
      <c r="O993" s="8">
        <f t="shared" ca="1" si="170"/>
        <v>25560</v>
      </c>
      <c r="P993" s="40" t="str">
        <f t="shared" ca="1" si="171"/>
        <v>SHIP REGION 2</v>
      </c>
    </row>
    <row r="994" spans="1:16" x14ac:dyDescent="0.35">
      <c r="A994" s="9">
        <f t="shared" si="173"/>
        <v>988</v>
      </c>
      <c r="B994" s="6">
        <f t="shared" si="173"/>
        <v>988</v>
      </c>
      <c r="C994" s="7" t="str">
        <f t="shared" ca="1" si="165"/>
        <v>CUSTID 185</v>
      </c>
      <c r="D994" s="7" t="str">
        <f ca="1">CONCATENATE(D$6," ",SUMIF('CUST AND PROD REFS'!$C$7:$C$206,'DATA GENERATOR'!$C994,'CUST AND PROD REFS'!D$7:D$206))</f>
        <v>CUSTTYPE 3</v>
      </c>
      <c r="E994" s="7" t="str">
        <f ca="1">CONCATENATE(E$6," ",SUMIF('CUST AND PROD REFS'!$C$7:$C$206,'DATA GENERATOR'!$C994,'CUST AND PROD REFS'!E$7:E$206))</f>
        <v>CUSTIND 3</v>
      </c>
      <c r="F994" s="7" t="str">
        <f ca="1">CONCATENATE(F$6," ",SUMIF('CUST AND PROD REFS'!$C$7:$C$206,'DATA GENERATOR'!$C994,'CUST AND PROD REFS'!F$7:F$206))</f>
        <v>REGION 6</v>
      </c>
      <c r="G994" s="6" t="str">
        <f t="shared" ca="1" si="166"/>
        <v>SALESMAN 2</v>
      </c>
      <c r="H994" s="6" t="str">
        <f t="shared" ca="1" si="167"/>
        <v>PRODID 19</v>
      </c>
      <c r="I994" s="6" t="str">
        <f ca="1">CONCATENATE(I$6," ",SUMIF('CUST AND PROD REFS'!$H$7:$H$26,'DATA GENERATOR'!$H994,'CUST AND PROD REFS'!I$7:I$26))</f>
        <v>PRODTYPE 2</v>
      </c>
      <c r="J994" s="6" t="str">
        <f ca="1">CONCATENATE(J$6," ",SUMIF('CUST AND PROD REFS'!$H$7:$H$26,'DATA GENERATOR'!$H994,'CUST AND PROD REFS'!J$7:J$26))</f>
        <v>PRODMKT 4</v>
      </c>
      <c r="K994" s="6">
        <f ca="1">SUMIF('CUST AND PROD REFS'!$H$7:$H$26,'DATA GENERATOR'!$H994,'CUST AND PROD REFS'!K$7:K$26)</f>
        <v>4862</v>
      </c>
      <c r="L994" s="6">
        <f ca="1">SUMIF('CUST AND PROD REFS'!$H$7:$H$26,'DATA GENERATOR'!$H994,'CUST AND PROD REFS'!L$7:L$26)</f>
        <v>3306.16</v>
      </c>
      <c r="M994" s="7">
        <f t="shared" ca="1" si="168"/>
        <v>9</v>
      </c>
      <c r="N994" s="23">
        <f t="shared" ca="1" si="169"/>
        <v>4667.5199999999995</v>
      </c>
      <c r="O994" s="8">
        <f t="shared" ca="1" si="170"/>
        <v>42007.679999999993</v>
      </c>
      <c r="P994" s="40" t="str">
        <f t="shared" ca="1" si="171"/>
        <v>SHIP REGION 4</v>
      </c>
    </row>
    <row r="995" spans="1:16" x14ac:dyDescent="0.35">
      <c r="A995" s="9">
        <f t="shared" si="173"/>
        <v>989</v>
      </c>
      <c r="B995" s="6">
        <f t="shared" si="173"/>
        <v>989</v>
      </c>
      <c r="C995" s="7" t="str">
        <f t="shared" ca="1" si="165"/>
        <v>CUSTID 45</v>
      </c>
      <c r="D995" s="7" t="str">
        <f ca="1">CONCATENATE(D$6," ",SUMIF('CUST AND PROD REFS'!$C$7:$C$206,'DATA GENERATOR'!$C995,'CUST AND PROD REFS'!D$7:D$206))</f>
        <v>CUSTTYPE 4</v>
      </c>
      <c r="E995" s="7" t="str">
        <f ca="1">CONCATENATE(E$6," ",SUMIF('CUST AND PROD REFS'!$C$7:$C$206,'DATA GENERATOR'!$C995,'CUST AND PROD REFS'!E$7:E$206))</f>
        <v>CUSTIND 4</v>
      </c>
      <c r="F995" s="7" t="str">
        <f ca="1">CONCATENATE(F$6," ",SUMIF('CUST AND PROD REFS'!$C$7:$C$206,'DATA GENERATOR'!$C995,'CUST AND PROD REFS'!F$7:F$206))</f>
        <v>REGION 7</v>
      </c>
      <c r="G995" s="6" t="str">
        <f t="shared" ca="1" si="166"/>
        <v>SALESMAN 2</v>
      </c>
      <c r="H995" s="6" t="str">
        <f t="shared" ca="1" si="167"/>
        <v>PRODID 3</v>
      </c>
      <c r="I995" s="6" t="str">
        <f ca="1">CONCATENATE(I$6," ",SUMIF('CUST AND PROD REFS'!$H$7:$H$26,'DATA GENERATOR'!$H995,'CUST AND PROD REFS'!I$7:I$26))</f>
        <v>PRODTYPE 3</v>
      </c>
      <c r="J995" s="6" t="str">
        <f ca="1">CONCATENATE(J$6," ",SUMIF('CUST AND PROD REFS'!$H$7:$H$26,'DATA GENERATOR'!$H995,'CUST AND PROD REFS'!J$7:J$26))</f>
        <v>PRODMKT 6</v>
      </c>
      <c r="K995" s="6">
        <f ca="1">SUMIF('CUST AND PROD REFS'!$H$7:$H$26,'DATA GENERATOR'!$H995,'CUST AND PROD REFS'!K$7:K$26)</f>
        <v>18632</v>
      </c>
      <c r="L995" s="6">
        <f ca="1">SUMIF('CUST AND PROD REFS'!$H$7:$H$26,'DATA GENERATOR'!$H995,'CUST AND PROD REFS'!L$7:L$26)</f>
        <v>12110.8</v>
      </c>
      <c r="M995" s="7">
        <f t="shared" ca="1" si="168"/>
        <v>4</v>
      </c>
      <c r="N995" s="23">
        <f t="shared" ca="1" si="169"/>
        <v>16768.8</v>
      </c>
      <c r="O995" s="8">
        <f t="shared" ca="1" si="170"/>
        <v>67075.199999999997</v>
      </c>
      <c r="P995" s="40" t="str">
        <f t="shared" ca="1" si="171"/>
        <v>SHIP REGION 5</v>
      </c>
    </row>
    <row r="996" spans="1:16" x14ac:dyDescent="0.35">
      <c r="A996" s="9">
        <f t="shared" si="173"/>
        <v>990</v>
      </c>
      <c r="B996" s="6">
        <f t="shared" si="173"/>
        <v>990</v>
      </c>
      <c r="C996" s="7" t="str">
        <f t="shared" ca="1" si="165"/>
        <v>CUSTID 128</v>
      </c>
      <c r="D996" s="7" t="str">
        <f ca="1">CONCATENATE(D$6," ",SUMIF('CUST AND PROD REFS'!$C$7:$C$206,'DATA GENERATOR'!$C996,'CUST AND PROD REFS'!D$7:D$206))</f>
        <v>CUSTTYPE 5</v>
      </c>
      <c r="E996" s="7" t="str">
        <f ca="1">CONCATENATE(E$6," ",SUMIF('CUST AND PROD REFS'!$C$7:$C$206,'DATA GENERATOR'!$C996,'CUST AND PROD REFS'!E$7:E$206))</f>
        <v>CUSTIND 2</v>
      </c>
      <c r="F996" s="7" t="str">
        <f ca="1">CONCATENATE(F$6," ",SUMIF('CUST AND PROD REFS'!$C$7:$C$206,'DATA GENERATOR'!$C996,'CUST AND PROD REFS'!F$7:F$206))</f>
        <v>REGION 1</v>
      </c>
      <c r="G996" s="6" t="str">
        <f t="shared" ca="1" si="166"/>
        <v>SALESMAN 3</v>
      </c>
      <c r="H996" s="6" t="str">
        <f t="shared" ca="1" si="167"/>
        <v>PRODID 7</v>
      </c>
      <c r="I996" s="6" t="str">
        <f ca="1">CONCATENATE(I$6," ",SUMIF('CUST AND PROD REFS'!$H$7:$H$26,'DATA GENERATOR'!$H996,'CUST AND PROD REFS'!I$7:I$26))</f>
        <v>PRODTYPE 4</v>
      </c>
      <c r="J996" s="6" t="str">
        <f ca="1">CONCATENATE(J$6," ",SUMIF('CUST AND PROD REFS'!$H$7:$H$26,'DATA GENERATOR'!$H996,'CUST AND PROD REFS'!J$7:J$26))</f>
        <v>PRODMKT 2</v>
      </c>
      <c r="K996" s="6">
        <f ca="1">SUMIF('CUST AND PROD REFS'!$H$7:$H$26,'DATA GENERATOR'!$H996,'CUST AND PROD REFS'!K$7:K$26)</f>
        <v>19973</v>
      </c>
      <c r="L996" s="6">
        <f ca="1">SUMIF('CUST AND PROD REFS'!$H$7:$H$26,'DATA GENERATOR'!$H996,'CUST AND PROD REFS'!L$7:L$26)</f>
        <v>10985.15</v>
      </c>
      <c r="M996" s="7">
        <f t="shared" ca="1" si="168"/>
        <v>3</v>
      </c>
      <c r="N996" s="23">
        <f t="shared" ca="1" si="169"/>
        <v>17176.78</v>
      </c>
      <c r="O996" s="8">
        <f t="shared" ca="1" si="170"/>
        <v>51530.34</v>
      </c>
      <c r="P996" s="40" t="str">
        <f t="shared" ca="1" si="171"/>
        <v>SHIP REGION 3</v>
      </c>
    </row>
    <row r="997" spans="1:16" x14ac:dyDescent="0.35">
      <c r="A997" s="9">
        <f t="shared" si="173"/>
        <v>991</v>
      </c>
      <c r="B997" s="6">
        <f t="shared" si="173"/>
        <v>991</v>
      </c>
      <c r="C997" s="7" t="str">
        <f t="shared" ca="1" si="165"/>
        <v>CUSTID 143</v>
      </c>
      <c r="D997" s="7" t="str">
        <f ca="1">CONCATENATE(D$6," ",SUMIF('CUST AND PROD REFS'!$C$7:$C$206,'DATA GENERATOR'!$C997,'CUST AND PROD REFS'!D$7:D$206))</f>
        <v>CUSTTYPE 2</v>
      </c>
      <c r="E997" s="7" t="str">
        <f ca="1">CONCATENATE(E$6," ",SUMIF('CUST AND PROD REFS'!$C$7:$C$206,'DATA GENERATOR'!$C997,'CUST AND PROD REFS'!E$7:E$206))</f>
        <v>CUSTIND 5</v>
      </c>
      <c r="F997" s="7" t="str">
        <f ca="1">CONCATENATE(F$6," ",SUMIF('CUST AND PROD REFS'!$C$7:$C$206,'DATA GENERATOR'!$C997,'CUST AND PROD REFS'!F$7:F$206))</f>
        <v>REGION 7</v>
      </c>
      <c r="G997" s="6" t="str">
        <f t="shared" ca="1" si="166"/>
        <v>SALESMAN 2</v>
      </c>
      <c r="H997" s="6" t="str">
        <f t="shared" ca="1" si="167"/>
        <v>PRODID 1</v>
      </c>
      <c r="I997" s="6" t="str">
        <f ca="1">CONCATENATE(I$6," ",SUMIF('CUST AND PROD REFS'!$H$7:$H$26,'DATA GENERATOR'!$H997,'CUST AND PROD REFS'!I$7:I$26))</f>
        <v>PRODTYPE 2</v>
      </c>
      <c r="J997" s="6" t="str">
        <f ca="1">CONCATENATE(J$6," ",SUMIF('CUST AND PROD REFS'!$H$7:$H$26,'DATA GENERATOR'!$H997,'CUST AND PROD REFS'!J$7:J$26))</f>
        <v>PRODMKT 7</v>
      </c>
      <c r="K997" s="6">
        <f ca="1">SUMIF('CUST AND PROD REFS'!$H$7:$H$26,'DATA GENERATOR'!$H997,'CUST AND PROD REFS'!K$7:K$26)</f>
        <v>1355</v>
      </c>
      <c r="L997" s="6">
        <f ca="1">SUMIF('CUST AND PROD REFS'!$H$7:$H$26,'DATA GENERATOR'!$H997,'CUST AND PROD REFS'!L$7:L$26)</f>
        <v>840.1</v>
      </c>
      <c r="M997" s="7">
        <f t="shared" ca="1" si="168"/>
        <v>3</v>
      </c>
      <c r="N997" s="23">
        <f t="shared" ca="1" si="169"/>
        <v>1341.45</v>
      </c>
      <c r="O997" s="8">
        <f t="shared" ca="1" si="170"/>
        <v>4024.3500000000004</v>
      </c>
      <c r="P997" s="40" t="str">
        <f t="shared" ca="1" si="171"/>
        <v>SHIP REGION 5</v>
      </c>
    </row>
    <row r="998" spans="1:16" x14ac:dyDescent="0.35">
      <c r="A998" s="9">
        <f t="shared" si="173"/>
        <v>992</v>
      </c>
      <c r="B998" s="6">
        <f t="shared" si="173"/>
        <v>992</v>
      </c>
      <c r="C998" s="7" t="str">
        <f t="shared" ca="1" si="165"/>
        <v>CUSTID 101</v>
      </c>
      <c r="D998" s="7" t="str">
        <f ca="1">CONCATENATE(D$6," ",SUMIF('CUST AND PROD REFS'!$C$7:$C$206,'DATA GENERATOR'!$C998,'CUST AND PROD REFS'!D$7:D$206))</f>
        <v>CUSTTYPE 1</v>
      </c>
      <c r="E998" s="7" t="str">
        <f ca="1">CONCATENATE(E$6," ",SUMIF('CUST AND PROD REFS'!$C$7:$C$206,'DATA GENERATOR'!$C998,'CUST AND PROD REFS'!E$7:E$206))</f>
        <v>CUSTIND 2</v>
      </c>
      <c r="F998" s="7" t="str">
        <f ca="1">CONCATENATE(F$6," ",SUMIF('CUST AND PROD REFS'!$C$7:$C$206,'DATA GENERATOR'!$C998,'CUST AND PROD REFS'!F$7:F$206))</f>
        <v>REGION 8</v>
      </c>
      <c r="G998" s="6" t="str">
        <f t="shared" ca="1" si="166"/>
        <v>SALESMAN 1</v>
      </c>
      <c r="H998" s="6" t="str">
        <f t="shared" ca="1" si="167"/>
        <v>PRODID 20</v>
      </c>
      <c r="I998" s="6" t="str">
        <f ca="1">CONCATENATE(I$6," ",SUMIF('CUST AND PROD REFS'!$H$7:$H$26,'DATA GENERATOR'!$H998,'CUST AND PROD REFS'!I$7:I$26))</f>
        <v>PRODTYPE 4</v>
      </c>
      <c r="J998" s="6" t="str">
        <f ca="1">CONCATENATE(J$6," ",SUMIF('CUST AND PROD REFS'!$H$7:$H$26,'DATA GENERATOR'!$H998,'CUST AND PROD REFS'!J$7:J$26))</f>
        <v>PRODMKT 1</v>
      </c>
      <c r="K998" s="6">
        <f ca="1">SUMIF('CUST AND PROD REFS'!$H$7:$H$26,'DATA GENERATOR'!$H998,'CUST AND PROD REFS'!K$7:K$26)</f>
        <v>2665</v>
      </c>
      <c r="L998" s="6">
        <f ca="1">SUMIF('CUST AND PROD REFS'!$H$7:$H$26,'DATA GENERATOR'!$H998,'CUST AND PROD REFS'!L$7:L$26)</f>
        <v>1732.25</v>
      </c>
      <c r="M998" s="7">
        <f t="shared" ca="1" si="168"/>
        <v>9</v>
      </c>
      <c r="N998" s="23">
        <f t="shared" ca="1" si="169"/>
        <v>2638.35</v>
      </c>
      <c r="O998" s="8">
        <f t="shared" ca="1" si="170"/>
        <v>23745.149999999998</v>
      </c>
      <c r="P998" s="40" t="str">
        <f t="shared" ca="1" si="171"/>
        <v>SHIP REGION 4</v>
      </c>
    </row>
    <row r="999" spans="1:16" ht="15" thickBot="1" x14ac:dyDescent="0.4">
      <c r="A999" s="10">
        <f t="shared" si="173"/>
        <v>993</v>
      </c>
      <c r="B999" s="11">
        <f t="shared" si="173"/>
        <v>993</v>
      </c>
      <c r="C999" s="12" t="str">
        <f t="shared" ca="1" si="165"/>
        <v>CUSTID 105</v>
      </c>
      <c r="D999" s="12" t="str">
        <f ca="1">CONCATENATE(D$6," ",SUMIF('CUST AND PROD REFS'!$C$7:$C$206,'DATA GENERATOR'!$C999,'CUST AND PROD REFS'!D$7:D$206))</f>
        <v>CUSTTYPE 2</v>
      </c>
      <c r="E999" s="12" t="str">
        <f ca="1">CONCATENATE(E$6," ",SUMIF('CUST AND PROD REFS'!$C$7:$C$206,'DATA GENERATOR'!$C999,'CUST AND PROD REFS'!E$7:E$206))</f>
        <v>CUSTIND 5</v>
      </c>
      <c r="F999" s="12" t="str">
        <f ca="1">CONCATENATE(F$6," ",SUMIF('CUST AND PROD REFS'!$C$7:$C$206,'DATA GENERATOR'!$C999,'CUST AND PROD REFS'!F$7:F$206))</f>
        <v>REGION 8</v>
      </c>
      <c r="G999" s="11" t="str">
        <f t="shared" ca="1" si="166"/>
        <v>SALESMAN 3</v>
      </c>
      <c r="H999" s="11" t="str">
        <f t="shared" ca="1" si="167"/>
        <v>PRODID 15</v>
      </c>
      <c r="I999" s="11" t="str">
        <f ca="1">CONCATENATE(I$6," ",SUMIF('CUST AND PROD REFS'!$H$7:$H$26,'DATA GENERATOR'!$H999,'CUST AND PROD REFS'!I$7:I$26))</f>
        <v>PRODTYPE 3</v>
      </c>
      <c r="J999" s="11" t="str">
        <f ca="1">CONCATENATE(J$6," ",SUMIF('CUST AND PROD REFS'!$H$7:$H$26,'DATA GENERATOR'!$H999,'CUST AND PROD REFS'!J$7:J$26))</f>
        <v>PRODMKT 3</v>
      </c>
      <c r="K999" s="6">
        <f ca="1">SUMIF('CUST AND PROD REFS'!$H$7:$H$26,'DATA GENERATOR'!$H999,'CUST AND PROD REFS'!K$7:K$26)</f>
        <v>1965</v>
      </c>
      <c r="L999" s="6">
        <f ca="1">SUMIF('CUST AND PROD REFS'!$H$7:$H$26,'DATA GENERATOR'!$H999,'CUST AND PROD REFS'!L$7:L$26)</f>
        <v>1257.5999999999999</v>
      </c>
      <c r="M999" s="12">
        <f t="shared" ca="1" si="168"/>
        <v>9</v>
      </c>
      <c r="N999" s="41">
        <f t="shared" ca="1" si="169"/>
        <v>1709.55</v>
      </c>
      <c r="O999" s="42">
        <f t="shared" ca="1" si="170"/>
        <v>15385.949999999999</v>
      </c>
      <c r="P999" s="43" t="str">
        <f t="shared" ca="1" si="171"/>
        <v>SHIP REGION 8</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0"/>
  <sheetViews>
    <sheetView zoomScale="130" zoomScaleNormal="130" workbookViewId="0">
      <selection activeCell="L9" sqref="L9"/>
    </sheetView>
  </sheetViews>
  <sheetFormatPr defaultRowHeight="14.5" x14ac:dyDescent="0.35"/>
  <cols>
    <col min="2" max="2" width="17.7265625" bestFit="1" customWidth="1"/>
    <col min="3" max="3" width="15.26953125" bestFit="1" customWidth="1"/>
    <col min="4" max="7" width="9.6328125" bestFit="1" customWidth="1"/>
    <col min="8" max="8" width="10.7265625" bestFit="1" customWidth="1"/>
  </cols>
  <sheetData>
    <row r="2" spans="2:8" ht="18.5" x14ac:dyDescent="0.45">
      <c r="B2" s="124" t="s">
        <v>360</v>
      </c>
      <c r="C2" s="124"/>
      <c r="D2" s="124"/>
      <c r="E2" s="124"/>
      <c r="F2" s="124"/>
      <c r="G2" s="124"/>
      <c r="H2" s="124"/>
    </row>
    <row r="3" spans="2:8" ht="15" thickBot="1" x14ac:dyDescent="0.4">
      <c r="B3" s="44" t="s">
        <v>359</v>
      </c>
      <c r="C3" s="44" t="s">
        <v>326</v>
      </c>
    </row>
    <row r="4" spans="2:8" x14ac:dyDescent="0.35">
      <c r="B4" s="48" t="s">
        <v>328</v>
      </c>
      <c r="C4" s="119" t="s">
        <v>57</v>
      </c>
      <c r="D4" s="119" t="s">
        <v>39</v>
      </c>
      <c r="E4" s="119" t="s">
        <v>71</v>
      </c>
      <c r="F4" s="119" t="s">
        <v>48</v>
      </c>
      <c r="G4" s="119" t="s">
        <v>100</v>
      </c>
      <c r="H4" s="120" t="s">
        <v>327</v>
      </c>
    </row>
    <row r="5" spans="2:8" x14ac:dyDescent="0.35">
      <c r="B5" s="49" t="s">
        <v>95</v>
      </c>
      <c r="C5" s="92">
        <v>22</v>
      </c>
      <c r="D5" s="92">
        <v>40</v>
      </c>
      <c r="E5" s="92">
        <v>40</v>
      </c>
      <c r="F5" s="92">
        <v>43</v>
      </c>
      <c r="G5" s="92">
        <v>15</v>
      </c>
      <c r="H5" s="93">
        <v>160</v>
      </c>
    </row>
    <row r="6" spans="2:8" x14ac:dyDescent="0.35">
      <c r="B6" s="49" t="s">
        <v>112</v>
      </c>
      <c r="C6" s="92">
        <v>30</v>
      </c>
      <c r="D6" s="92">
        <v>53</v>
      </c>
      <c r="E6" s="92">
        <v>44</v>
      </c>
      <c r="F6" s="92">
        <v>42</v>
      </c>
      <c r="G6" s="92">
        <v>53</v>
      </c>
      <c r="H6" s="93">
        <v>222</v>
      </c>
    </row>
    <row r="7" spans="2:8" x14ac:dyDescent="0.35">
      <c r="B7" s="49" t="s">
        <v>38</v>
      </c>
      <c r="C7" s="92">
        <v>39</v>
      </c>
      <c r="D7" s="92">
        <v>41</v>
      </c>
      <c r="E7" s="92">
        <v>46</v>
      </c>
      <c r="F7" s="92">
        <v>21</v>
      </c>
      <c r="G7" s="92">
        <v>37</v>
      </c>
      <c r="H7" s="93">
        <v>184</v>
      </c>
    </row>
    <row r="8" spans="2:8" x14ac:dyDescent="0.35">
      <c r="B8" s="49" t="s">
        <v>56</v>
      </c>
      <c r="C8" s="92">
        <v>19</v>
      </c>
      <c r="D8" s="92">
        <v>29</v>
      </c>
      <c r="E8" s="92">
        <v>34</v>
      </c>
      <c r="F8" s="92">
        <v>87</v>
      </c>
      <c r="G8" s="92">
        <v>55</v>
      </c>
      <c r="H8" s="93">
        <v>224</v>
      </c>
    </row>
    <row r="9" spans="2:8" x14ac:dyDescent="0.35">
      <c r="B9" s="49" t="s">
        <v>84</v>
      </c>
      <c r="C9" s="92">
        <v>23</v>
      </c>
      <c r="D9" s="92">
        <v>80</v>
      </c>
      <c r="E9" s="92">
        <v>25</v>
      </c>
      <c r="F9" s="92">
        <v>53</v>
      </c>
      <c r="G9" s="92">
        <v>22</v>
      </c>
      <c r="H9" s="93">
        <v>203</v>
      </c>
    </row>
    <row r="10" spans="2:8" ht="15" thickBot="1" x14ac:dyDescent="0.4">
      <c r="B10" s="51" t="s">
        <v>327</v>
      </c>
      <c r="C10" s="97">
        <v>133</v>
      </c>
      <c r="D10" s="97">
        <v>243</v>
      </c>
      <c r="E10" s="97">
        <v>189</v>
      </c>
      <c r="F10" s="97">
        <v>246</v>
      </c>
      <c r="G10" s="97">
        <v>182</v>
      </c>
      <c r="H10" s="98">
        <v>993</v>
      </c>
    </row>
  </sheetData>
  <mergeCells count="1">
    <mergeCell ref="B2:H2"/>
  </mergeCell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0"/>
  <sheetViews>
    <sheetView zoomScale="120" zoomScaleNormal="120" workbookViewId="0">
      <selection activeCell="P19" sqref="P19"/>
    </sheetView>
  </sheetViews>
  <sheetFormatPr defaultRowHeight="14.5" x14ac:dyDescent="0.35"/>
  <cols>
    <col min="2" max="2" width="12.36328125" customWidth="1"/>
    <col min="3" max="6" width="15.1796875" customWidth="1"/>
    <col min="7" max="11" width="1.81640625" customWidth="1"/>
    <col min="12" max="12" width="10.7265625" bestFit="1" customWidth="1"/>
  </cols>
  <sheetData>
    <row r="2" spans="2:6" ht="21" x14ac:dyDescent="0.5">
      <c r="B2" s="106" t="s">
        <v>358</v>
      </c>
      <c r="C2" s="106"/>
      <c r="D2" s="106"/>
      <c r="E2" s="106"/>
      <c r="F2" s="106"/>
    </row>
    <row r="3" spans="2:6" ht="15" thickBot="1" x14ac:dyDescent="0.4"/>
    <row r="4" spans="2:6" x14ac:dyDescent="0.35">
      <c r="B4" s="118" t="s">
        <v>328</v>
      </c>
      <c r="C4" s="119" t="s">
        <v>351</v>
      </c>
      <c r="D4" s="119" t="s">
        <v>352</v>
      </c>
      <c r="E4" s="119" t="s">
        <v>337</v>
      </c>
      <c r="F4" s="120" t="s">
        <v>353</v>
      </c>
    </row>
    <row r="5" spans="2:6" x14ac:dyDescent="0.35">
      <c r="B5" s="115" t="s">
        <v>95</v>
      </c>
      <c r="C5" s="47">
        <v>11521236</v>
      </c>
      <c r="D5" s="47">
        <v>890048.00000000093</v>
      </c>
      <c r="E5" s="47">
        <v>10631188.000000002</v>
      </c>
      <c r="F5" s="50">
        <v>3064854.7399999984</v>
      </c>
    </row>
    <row r="6" spans="2:6" x14ac:dyDescent="0.35">
      <c r="B6" s="115" t="s">
        <v>112</v>
      </c>
      <c r="C6" s="47">
        <v>16483366</v>
      </c>
      <c r="D6" s="47">
        <v>1285138.6800000011</v>
      </c>
      <c r="E6" s="47">
        <v>15198227.320000002</v>
      </c>
      <c r="F6" s="50">
        <v>4319889.410000002</v>
      </c>
    </row>
    <row r="7" spans="2:6" x14ac:dyDescent="0.35">
      <c r="B7" s="115" t="s">
        <v>38</v>
      </c>
      <c r="C7" s="47">
        <v>13188219</v>
      </c>
      <c r="D7" s="47">
        <v>1089296.83</v>
      </c>
      <c r="E7" s="47">
        <v>12098922.170000007</v>
      </c>
      <c r="F7" s="50">
        <v>3370398.2299999981</v>
      </c>
    </row>
    <row r="8" spans="2:6" x14ac:dyDescent="0.35">
      <c r="B8" s="115" t="s">
        <v>56</v>
      </c>
      <c r="C8" s="47">
        <v>16051493</v>
      </c>
      <c r="D8" s="47">
        <v>1285981.4399999997</v>
      </c>
      <c r="E8" s="47">
        <v>14765511.560000001</v>
      </c>
      <c r="F8" s="50">
        <v>4234806.4400000013</v>
      </c>
    </row>
    <row r="9" spans="2:6" x14ac:dyDescent="0.35">
      <c r="B9" s="115" t="s">
        <v>84</v>
      </c>
      <c r="C9" s="47">
        <v>13169023</v>
      </c>
      <c r="D9" s="47">
        <v>1046417.1499999998</v>
      </c>
      <c r="E9" s="47">
        <v>12122605.849999998</v>
      </c>
      <c r="F9" s="50">
        <v>3426837.9999999981</v>
      </c>
    </row>
    <row r="10" spans="2:6" ht="15" thickBot="1" x14ac:dyDescent="0.4">
      <c r="B10" s="121" t="s">
        <v>327</v>
      </c>
      <c r="C10" s="122">
        <v>70413337</v>
      </c>
      <c r="D10" s="122">
        <v>5596882.1000000015</v>
      </c>
      <c r="E10" s="122">
        <v>64816454.900000006</v>
      </c>
      <c r="F10" s="123">
        <v>18416786.82</v>
      </c>
    </row>
  </sheetData>
  <mergeCells count="1">
    <mergeCell ref="B2:F2"/>
  </mergeCell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120" zoomScaleNormal="120" workbookViewId="0">
      <pane xSplit="1" ySplit="3" topLeftCell="B4" activePane="bottomRight" state="frozen"/>
      <selection pane="topRight" activeCell="B1" sqref="B1"/>
      <selection pane="bottomLeft" activeCell="A4" sqref="A4"/>
      <selection pane="bottomRight" activeCell="H16" sqref="H16"/>
    </sheetView>
  </sheetViews>
  <sheetFormatPr defaultRowHeight="14.5" x14ac:dyDescent="0.35"/>
  <cols>
    <col min="1" max="1" width="12.36328125" customWidth="1"/>
    <col min="2" max="2" width="14.26953125" customWidth="1"/>
    <col min="3" max="3" width="19.81640625" customWidth="1"/>
    <col min="4" max="4" width="15.54296875" customWidth="1"/>
    <col min="5" max="5" width="17.08984375" customWidth="1"/>
    <col min="6" max="6" width="10.7265625" customWidth="1"/>
    <col min="7" max="7" width="12.1796875" customWidth="1"/>
  </cols>
  <sheetData>
    <row r="1" spans="1:7" ht="23.5" x14ac:dyDescent="0.55000000000000004">
      <c r="A1" s="105" t="s">
        <v>354</v>
      </c>
      <c r="B1" s="105"/>
      <c r="C1" s="105"/>
      <c r="D1" s="105"/>
      <c r="E1" s="105"/>
      <c r="F1" s="84"/>
      <c r="G1" s="84"/>
    </row>
    <row r="2" spans="1:7" ht="15" thickBot="1" x14ac:dyDescent="0.4"/>
    <row r="3" spans="1:7" x14ac:dyDescent="0.35">
      <c r="A3" s="48" t="s">
        <v>328</v>
      </c>
      <c r="B3" s="125" t="s">
        <v>351</v>
      </c>
      <c r="C3" s="125" t="s">
        <v>352</v>
      </c>
      <c r="D3" s="125" t="s">
        <v>337</v>
      </c>
      <c r="E3" s="126" t="s">
        <v>353</v>
      </c>
    </row>
    <row r="4" spans="1:7" x14ac:dyDescent="0.35">
      <c r="A4" s="115" t="s">
        <v>15</v>
      </c>
      <c r="B4" s="127">
        <v>18175392</v>
      </c>
      <c r="C4" s="127">
        <v>1389007.4899999998</v>
      </c>
      <c r="D4" s="127">
        <v>16786384.510000002</v>
      </c>
      <c r="E4" s="128">
        <v>4799328.1699999962</v>
      </c>
    </row>
    <row r="5" spans="1:7" x14ac:dyDescent="0.35">
      <c r="A5" s="115" t="s">
        <v>16</v>
      </c>
      <c r="B5" s="127">
        <v>18290835</v>
      </c>
      <c r="C5" s="127">
        <v>1437120.9800000009</v>
      </c>
      <c r="D5" s="127">
        <v>16853714.020000003</v>
      </c>
      <c r="E5" s="128">
        <v>4742684.2900000038</v>
      </c>
    </row>
    <row r="6" spans="1:7" x14ac:dyDescent="0.35">
      <c r="A6" s="115" t="s">
        <v>17</v>
      </c>
      <c r="B6" s="127">
        <v>17633104</v>
      </c>
      <c r="C6" s="127">
        <v>1472336.9100000006</v>
      </c>
      <c r="D6" s="127">
        <v>16160767.090000002</v>
      </c>
      <c r="E6" s="128">
        <v>4536363.7600000016</v>
      </c>
    </row>
    <row r="7" spans="1:7" x14ac:dyDescent="0.35">
      <c r="A7" s="115" t="s">
        <v>18</v>
      </c>
      <c r="B7" s="127">
        <v>16279854</v>
      </c>
      <c r="C7" s="127">
        <v>1297050.6399999999</v>
      </c>
      <c r="D7" s="127">
        <v>14982803.360000001</v>
      </c>
      <c r="E7" s="128">
        <v>4326115.8800000018</v>
      </c>
    </row>
    <row r="8" spans="1:7" x14ac:dyDescent="0.35">
      <c r="A8" s="115" t="s">
        <v>338</v>
      </c>
      <c r="B8" s="127">
        <v>34152</v>
      </c>
      <c r="C8" s="127">
        <v>1366.0800000000017</v>
      </c>
      <c r="D8" s="127">
        <v>32785.919999999998</v>
      </c>
      <c r="E8" s="128">
        <v>12294.719999999998</v>
      </c>
    </row>
    <row r="9" spans="1:7" ht="15" thickBot="1" x14ac:dyDescent="0.4">
      <c r="A9" s="51" t="s">
        <v>327</v>
      </c>
      <c r="B9" s="52">
        <v>70413337</v>
      </c>
      <c r="C9" s="52">
        <v>5596882.1000000006</v>
      </c>
      <c r="D9" s="52">
        <v>64816454.900000006</v>
      </c>
      <c r="E9" s="53">
        <v>18416786.820000004</v>
      </c>
    </row>
  </sheetData>
  <mergeCells count="1">
    <mergeCell ref="A1:E1"/>
  </mergeCell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00"/>
  <sheetViews>
    <sheetView workbookViewId="0">
      <pane xSplit="1" ySplit="4" topLeftCell="B5" activePane="bottomRight" state="frozen"/>
      <selection pane="topRight" activeCell="B1" sqref="B1"/>
      <selection pane="bottomLeft" activeCell="A5" sqref="A5"/>
      <selection pane="bottomRight" activeCell="I9" sqref="I9"/>
    </sheetView>
  </sheetViews>
  <sheetFormatPr defaultRowHeight="14.5" x14ac:dyDescent="0.35"/>
  <cols>
    <col min="1" max="1" width="14.90625" customWidth="1"/>
    <col min="2" max="2" width="15.26953125" style="85" customWidth="1"/>
    <col min="3" max="6" width="11.26953125" style="85" customWidth="1"/>
    <col min="7" max="7" width="10.7265625" style="85" customWidth="1"/>
    <col min="8" max="8" width="15.54296875" bestFit="1" customWidth="1"/>
    <col min="9" max="9" width="14.90625" bestFit="1" customWidth="1"/>
    <col min="10" max="10" width="15.54296875" bestFit="1" customWidth="1"/>
    <col min="11" max="11" width="14.90625" bestFit="1" customWidth="1"/>
    <col min="12" max="12" width="20.36328125" bestFit="1" customWidth="1"/>
    <col min="13" max="13" width="19.7265625" bestFit="1" customWidth="1"/>
  </cols>
  <sheetData>
    <row r="1" spans="1:7" ht="26" x14ac:dyDescent="0.6">
      <c r="A1" s="104" t="s">
        <v>347</v>
      </c>
      <c r="B1" s="104"/>
      <c r="C1" s="104"/>
      <c r="D1" s="104"/>
      <c r="E1" s="104"/>
      <c r="F1" s="104"/>
      <c r="G1" s="104"/>
    </row>
    <row r="3" spans="1:7" ht="15" thickBot="1" x14ac:dyDescent="0.4">
      <c r="A3" s="44" t="s">
        <v>340</v>
      </c>
      <c r="B3" s="86" t="s">
        <v>326</v>
      </c>
    </row>
    <row r="4" spans="1:7" ht="15" thickBot="1" x14ac:dyDescent="0.4">
      <c r="A4" s="64" t="s">
        <v>328</v>
      </c>
      <c r="B4" s="87" t="s">
        <v>15</v>
      </c>
      <c r="C4" s="88" t="s">
        <v>16</v>
      </c>
      <c r="D4" s="88" t="s">
        <v>17</v>
      </c>
      <c r="E4" s="88" t="s">
        <v>18</v>
      </c>
      <c r="F4" s="89" t="s">
        <v>338</v>
      </c>
      <c r="G4" s="90" t="s">
        <v>327</v>
      </c>
    </row>
    <row r="5" spans="1:7" x14ac:dyDescent="0.35">
      <c r="A5" s="65" t="s">
        <v>207</v>
      </c>
      <c r="B5" s="87">
        <v>8</v>
      </c>
      <c r="C5" s="88">
        <v>17</v>
      </c>
      <c r="D5" s="88">
        <v>1</v>
      </c>
      <c r="E5" s="88"/>
      <c r="F5" s="88"/>
      <c r="G5" s="89">
        <v>26</v>
      </c>
    </row>
    <row r="6" spans="1:7" x14ac:dyDescent="0.35">
      <c r="A6" s="82" t="s">
        <v>85</v>
      </c>
      <c r="B6" s="91">
        <v>8</v>
      </c>
      <c r="C6" s="92"/>
      <c r="D6" s="92"/>
      <c r="E6" s="92"/>
      <c r="F6" s="92"/>
      <c r="G6" s="93">
        <v>8</v>
      </c>
    </row>
    <row r="7" spans="1:7" x14ac:dyDescent="0.35">
      <c r="A7" s="82" t="s">
        <v>101</v>
      </c>
      <c r="B7" s="91"/>
      <c r="C7" s="92"/>
      <c r="D7" s="92">
        <v>1</v>
      </c>
      <c r="E7" s="92"/>
      <c r="F7" s="92"/>
      <c r="G7" s="93">
        <v>1</v>
      </c>
    </row>
    <row r="8" spans="1:7" x14ac:dyDescent="0.35">
      <c r="A8" s="82" t="s">
        <v>107</v>
      </c>
      <c r="B8" s="91"/>
      <c r="C8" s="92">
        <v>9</v>
      </c>
      <c r="D8" s="92"/>
      <c r="E8" s="92"/>
      <c r="F8" s="92"/>
      <c r="G8" s="93">
        <v>9</v>
      </c>
    </row>
    <row r="9" spans="1:7" ht="15" thickBot="1" x14ac:dyDescent="0.4">
      <c r="A9" s="82" t="s">
        <v>49</v>
      </c>
      <c r="B9" s="91"/>
      <c r="C9" s="92">
        <v>8</v>
      </c>
      <c r="D9" s="92"/>
      <c r="E9" s="92"/>
      <c r="F9" s="92"/>
      <c r="G9" s="93">
        <v>8</v>
      </c>
    </row>
    <row r="10" spans="1:7" x14ac:dyDescent="0.35">
      <c r="A10" s="65" t="s">
        <v>180</v>
      </c>
      <c r="B10" s="91">
        <v>9</v>
      </c>
      <c r="C10" s="92">
        <v>10</v>
      </c>
      <c r="D10" s="92"/>
      <c r="E10" s="92"/>
      <c r="F10" s="92"/>
      <c r="G10" s="93">
        <v>19</v>
      </c>
    </row>
    <row r="11" spans="1:7" x14ac:dyDescent="0.35">
      <c r="A11" s="82" t="s">
        <v>159</v>
      </c>
      <c r="B11" s="91"/>
      <c r="C11" s="92">
        <v>1</v>
      </c>
      <c r="D11" s="92"/>
      <c r="E11" s="92"/>
      <c r="F11" s="92"/>
      <c r="G11" s="93">
        <v>1</v>
      </c>
    </row>
    <row r="12" spans="1:7" x14ac:dyDescent="0.35">
      <c r="A12" s="82" t="s">
        <v>148</v>
      </c>
      <c r="B12" s="91">
        <v>3</v>
      </c>
      <c r="C12" s="92"/>
      <c r="D12" s="92"/>
      <c r="E12" s="92"/>
      <c r="F12" s="92"/>
      <c r="G12" s="93">
        <v>3</v>
      </c>
    </row>
    <row r="13" spans="1:7" x14ac:dyDescent="0.35">
      <c r="A13" s="82" t="s">
        <v>169</v>
      </c>
      <c r="B13" s="91">
        <v>6</v>
      </c>
      <c r="C13" s="92"/>
      <c r="D13" s="92"/>
      <c r="E13" s="92"/>
      <c r="F13" s="92"/>
      <c r="G13" s="93">
        <v>6</v>
      </c>
    </row>
    <row r="14" spans="1:7" ht="15" thickBot="1" x14ac:dyDescent="0.4">
      <c r="A14" s="82" t="s">
        <v>177</v>
      </c>
      <c r="B14" s="91"/>
      <c r="C14" s="92">
        <v>9</v>
      </c>
      <c r="D14" s="92"/>
      <c r="E14" s="92"/>
      <c r="F14" s="92"/>
      <c r="G14" s="93">
        <v>9</v>
      </c>
    </row>
    <row r="15" spans="1:7" x14ac:dyDescent="0.35">
      <c r="A15" s="65" t="s">
        <v>305</v>
      </c>
      <c r="B15" s="91">
        <v>17</v>
      </c>
      <c r="C15" s="92">
        <v>9</v>
      </c>
      <c r="D15" s="92"/>
      <c r="E15" s="92"/>
      <c r="F15" s="92"/>
      <c r="G15" s="93">
        <v>26</v>
      </c>
    </row>
    <row r="16" spans="1:7" x14ac:dyDescent="0.35">
      <c r="A16" s="82" t="s">
        <v>107</v>
      </c>
      <c r="B16" s="91">
        <v>5</v>
      </c>
      <c r="C16" s="92"/>
      <c r="D16" s="92"/>
      <c r="E16" s="92"/>
      <c r="F16" s="92"/>
      <c r="G16" s="93">
        <v>5</v>
      </c>
    </row>
    <row r="17" spans="1:7" x14ac:dyDescent="0.35">
      <c r="A17" s="82" t="s">
        <v>117</v>
      </c>
      <c r="B17" s="91">
        <v>12</v>
      </c>
      <c r="C17" s="92"/>
      <c r="D17" s="92"/>
      <c r="E17" s="92"/>
      <c r="F17" s="92"/>
      <c r="G17" s="93">
        <v>12</v>
      </c>
    </row>
    <row r="18" spans="1:7" x14ac:dyDescent="0.35">
      <c r="A18" s="82" t="s">
        <v>138</v>
      </c>
      <c r="B18" s="91"/>
      <c r="C18" s="92">
        <v>7</v>
      </c>
      <c r="D18" s="92"/>
      <c r="E18" s="92"/>
      <c r="F18" s="92"/>
      <c r="G18" s="93">
        <v>7</v>
      </c>
    </row>
    <row r="19" spans="1:7" ht="15" thickBot="1" x14ac:dyDescent="0.4">
      <c r="A19" s="82" t="s">
        <v>78</v>
      </c>
      <c r="B19" s="91"/>
      <c r="C19" s="92">
        <v>2</v>
      </c>
      <c r="D19" s="92"/>
      <c r="E19" s="92"/>
      <c r="F19" s="92"/>
      <c r="G19" s="93">
        <v>2</v>
      </c>
    </row>
    <row r="20" spans="1:7" x14ac:dyDescent="0.35">
      <c r="A20" s="65" t="s">
        <v>249</v>
      </c>
      <c r="B20" s="91"/>
      <c r="C20" s="92">
        <v>5</v>
      </c>
      <c r="D20" s="92">
        <v>12</v>
      </c>
      <c r="E20" s="92">
        <v>8</v>
      </c>
      <c r="F20" s="92"/>
      <c r="G20" s="93">
        <v>25</v>
      </c>
    </row>
    <row r="21" spans="1:7" x14ac:dyDescent="0.35">
      <c r="A21" s="82" t="s">
        <v>113</v>
      </c>
      <c r="B21" s="91"/>
      <c r="C21" s="92">
        <v>5</v>
      </c>
      <c r="D21" s="92"/>
      <c r="E21" s="92"/>
      <c r="F21" s="92"/>
      <c r="G21" s="93">
        <v>5</v>
      </c>
    </row>
    <row r="22" spans="1:7" x14ac:dyDescent="0.35">
      <c r="A22" s="82" t="s">
        <v>107</v>
      </c>
      <c r="B22" s="91"/>
      <c r="C22" s="92"/>
      <c r="D22" s="92"/>
      <c r="E22" s="92">
        <v>8</v>
      </c>
      <c r="F22" s="92"/>
      <c r="G22" s="93">
        <v>8</v>
      </c>
    </row>
    <row r="23" spans="1:7" x14ac:dyDescent="0.35">
      <c r="A23" s="82" t="s">
        <v>138</v>
      </c>
      <c r="B23" s="91"/>
      <c r="C23" s="92"/>
      <c r="D23" s="92">
        <v>8</v>
      </c>
      <c r="E23" s="92"/>
      <c r="F23" s="92"/>
      <c r="G23" s="93">
        <v>8</v>
      </c>
    </row>
    <row r="24" spans="1:7" ht="15" thickBot="1" x14ac:dyDescent="0.4">
      <c r="A24" s="82" t="s">
        <v>41</v>
      </c>
      <c r="B24" s="91"/>
      <c r="C24" s="92"/>
      <c r="D24" s="92">
        <v>4</v>
      </c>
      <c r="E24" s="92"/>
      <c r="F24" s="92"/>
      <c r="G24" s="93">
        <v>4</v>
      </c>
    </row>
    <row r="25" spans="1:7" x14ac:dyDescent="0.35">
      <c r="A25" s="65" t="s">
        <v>292</v>
      </c>
      <c r="B25" s="91"/>
      <c r="C25" s="92">
        <v>13</v>
      </c>
      <c r="D25" s="92">
        <v>3</v>
      </c>
      <c r="E25" s="92">
        <v>8</v>
      </c>
      <c r="F25" s="92"/>
      <c r="G25" s="93">
        <v>24</v>
      </c>
    </row>
    <row r="26" spans="1:7" x14ac:dyDescent="0.35">
      <c r="A26" s="82" t="s">
        <v>148</v>
      </c>
      <c r="B26" s="91"/>
      <c r="C26" s="92"/>
      <c r="D26" s="92">
        <v>3</v>
      </c>
      <c r="E26" s="92"/>
      <c r="F26" s="92"/>
      <c r="G26" s="93">
        <v>3</v>
      </c>
    </row>
    <row r="27" spans="1:7" x14ac:dyDescent="0.35">
      <c r="A27" s="82" t="s">
        <v>122</v>
      </c>
      <c r="B27" s="91"/>
      <c r="C27" s="92">
        <v>13</v>
      </c>
      <c r="D27" s="92"/>
      <c r="E27" s="92"/>
      <c r="F27" s="92"/>
      <c r="G27" s="93">
        <v>13</v>
      </c>
    </row>
    <row r="28" spans="1:7" ht="15" thickBot="1" x14ac:dyDescent="0.4">
      <c r="A28" s="82" t="s">
        <v>126</v>
      </c>
      <c r="B28" s="91"/>
      <c r="C28" s="92"/>
      <c r="D28" s="92"/>
      <c r="E28" s="92">
        <v>8</v>
      </c>
      <c r="F28" s="92"/>
      <c r="G28" s="93">
        <v>8</v>
      </c>
    </row>
    <row r="29" spans="1:7" x14ac:dyDescent="0.35">
      <c r="A29" s="65" t="s">
        <v>133</v>
      </c>
      <c r="B29" s="91">
        <v>25</v>
      </c>
      <c r="C29" s="92">
        <v>6</v>
      </c>
      <c r="D29" s="92">
        <v>12</v>
      </c>
      <c r="E29" s="92">
        <v>3</v>
      </c>
      <c r="F29" s="92"/>
      <c r="G29" s="93">
        <v>46</v>
      </c>
    </row>
    <row r="30" spans="1:7" x14ac:dyDescent="0.35">
      <c r="A30" s="82" t="s">
        <v>107</v>
      </c>
      <c r="B30" s="91"/>
      <c r="C30" s="92">
        <v>6</v>
      </c>
      <c r="D30" s="92">
        <v>9</v>
      </c>
      <c r="E30" s="92"/>
      <c r="F30" s="92"/>
      <c r="G30" s="93">
        <v>15</v>
      </c>
    </row>
    <row r="31" spans="1:7" x14ac:dyDescent="0.35">
      <c r="A31" s="82" t="s">
        <v>117</v>
      </c>
      <c r="B31" s="91">
        <v>8</v>
      </c>
      <c r="C31" s="92"/>
      <c r="D31" s="92"/>
      <c r="E31" s="92"/>
      <c r="F31" s="92"/>
      <c r="G31" s="93">
        <v>8</v>
      </c>
    </row>
    <row r="32" spans="1:7" x14ac:dyDescent="0.35">
      <c r="A32" s="82" t="s">
        <v>138</v>
      </c>
      <c r="B32" s="91">
        <v>5</v>
      </c>
      <c r="C32" s="92"/>
      <c r="D32" s="92"/>
      <c r="E32" s="92"/>
      <c r="F32" s="92"/>
      <c r="G32" s="93">
        <v>5</v>
      </c>
    </row>
    <row r="33" spans="1:7" x14ac:dyDescent="0.35">
      <c r="A33" s="82" t="s">
        <v>41</v>
      </c>
      <c r="B33" s="91">
        <v>3</v>
      </c>
      <c r="C33" s="92"/>
      <c r="D33" s="92">
        <v>3</v>
      </c>
      <c r="E33" s="92"/>
      <c r="F33" s="92"/>
      <c r="G33" s="93">
        <v>6</v>
      </c>
    </row>
    <row r="34" spans="1:7" x14ac:dyDescent="0.35">
      <c r="A34" s="82" t="s">
        <v>126</v>
      </c>
      <c r="B34" s="91">
        <v>9</v>
      </c>
      <c r="C34" s="92"/>
      <c r="D34" s="92"/>
      <c r="E34" s="92"/>
      <c r="F34" s="92"/>
      <c r="G34" s="93">
        <v>9</v>
      </c>
    </row>
    <row r="35" spans="1:7" ht="15" thickBot="1" x14ac:dyDescent="0.4">
      <c r="A35" s="82" t="s">
        <v>177</v>
      </c>
      <c r="B35" s="91"/>
      <c r="C35" s="92"/>
      <c r="D35" s="92"/>
      <c r="E35" s="92">
        <v>3</v>
      </c>
      <c r="F35" s="92"/>
      <c r="G35" s="93">
        <v>3</v>
      </c>
    </row>
    <row r="36" spans="1:7" x14ac:dyDescent="0.35">
      <c r="A36" s="65" t="s">
        <v>237</v>
      </c>
      <c r="B36" s="91">
        <v>2</v>
      </c>
      <c r="C36" s="92">
        <v>12</v>
      </c>
      <c r="D36" s="92">
        <v>15</v>
      </c>
      <c r="E36" s="92"/>
      <c r="F36" s="92"/>
      <c r="G36" s="93">
        <v>29</v>
      </c>
    </row>
    <row r="37" spans="1:7" x14ac:dyDescent="0.35">
      <c r="A37" s="82" t="s">
        <v>148</v>
      </c>
      <c r="B37" s="91"/>
      <c r="C37" s="92"/>
      <c r="D37" s="92">
        <v>9</v>
      </c>
      <c r="E37" s="92"/>
      <c r="F37" s="92"/>
      <c r="G37" s="93">
        <v>9</v>
      </c>
    </row>
    <row r="38" spans="1:7" x14ac:dyDescent="0.35">
      <c r="A38" s="82" t="s">
        <v>58</v>
      </c>
      <c r="B38" s="91"/>
      <c r="C38" s="92">
        <v>12</v>
      </c>
      <c r="D38" s="92"/>
      <c r="E38" s="92"/>
      <c r="F38" s="92"/>
      <c r="G38" s="93">
        <v>12</v>
      </c>
    </row>
    <row r="39" spans="1:7" x14ac:dyDescent="0.35">
      <c r="A39" s="82" t="s">
        <v>78</v>
      </c>
      <c r="B39" s="91"/>
      <c r="C39" s="92"/>
      <c r="D39" s="92">
        <v>4</v>
      </c>
      <c r="E39" s="92"/>
      <c r="F39" s="92"/>
      <c r="G39" s="93">
        <v>4</v>
      </c>
    </row>
    <row r="40" spans="1:7" x14ac:dyDescent="0.35">
      <c r="A40" s="82" t="s">
        <v>126</v>
      </c>
      <c r="B40" s="91">
        <v>1</v>
      </c>
      <c r="C40" s="92"/>
      <c r="D40" s="92"/>
      <c r="E40" s="92"/>
      <c r="F40" s="92"/>
      <c r="G40" s="93">
        <v>1</v>
      </c>
    </row>
    <row r="41" spans="1:7" ht="15" thickBot="1" x14ac:dyDescent="0.4">
      <c r="A41" s="82" t="s">
        <v>177</v>
      </c>
      <c r="B41" s="91">
        <v>1</v>
      </c>
      <c r="C41" s="92"/>
      <c r="D41" s="92">
        <v>2</v>
      </c>
      <c r="E41" s="92"/>
      <c r="F41" s="92"/>
      <c r="G41" s="93">
        <v>3</v>
      </c>
    </row>
    <row r="42" spans="1:7" x14ac:dyDescent="0.35">
      <c r="A42" s="65" t="s">
        <v>155</v>
      </c>
      <c r="B42" s="91">
        <v>1</v>
      </c>
      <c r="C42" s="92">
        <v>5</v>
      </c>
      <c r="D42" s="92"/>
      <c r="E42" s="92">
        <v>11</v>
      </c>
      <c r="F42" s="92"/>
      <c r="G42" s="93">
        <v>17</v>
      </c>
    </row>
    <row r="43" spans="1:7" x14ac:dyDescent="0.35">
      <c r="A43" s="82" t="s">
        <v>148</v>
      </c>
      <c r="B43" s="91"/>
      <c r="C43" s="92">
        <v>5</v>
      </c>
      <c r="D43" s="92"/>
      <c r="E43" s="92"/>
      <c r="F43" s="92"/>
      <c r="G43" s="93">
        <v>5</v>
      </c>
    </row>
    <row r="44" spans="1:7" x14ac:dyDescent="0.35">
      <c r="A44" s="82" t="s">
        <v>138</v>
      </c>
      <c r="B44" s="91"/>
      <c r="C44" s="92"/>
      <c r="D44" s="92"/>
      <c r="E44" s="92">
        <v>4</v>
      </c>
      <c r="F44" s="92"/>
      <c r="G44" s="93">
        <v>4</v>
      </c>
    </row>
    <row r="45" spans="1:7" x14ac:dyDescent="0.35">
      <c r="A45" s="82" t="s">
        <v>96</v>
      </c>
      <c r="B45" s="91">
        <v>1</v>
      </c>
      <c r="C45" s="92"/>
      <c r="D45" s="92"/>
      <c r="E45" s="92"/>
      <c r="F45" s="92"/>
      <c r="G45" s="93">
        <v>1</v>
      </c>
    </row>
    <row r="46" spans="1:7" ht="15" thickBot="1" x14ac:dyDescent="0.4">
      <c r="A46" s="82" t="s">
        <v>91</v>
      </c>
      <c r="B46" s="91"/>
      <c r="C46" s="92"/>
      <c r="D46" s="92"/>
      <c r="E46" s="92">
        <v>7</v>
      </c>
      <c r="F46" s="92"/>
      <c r="G46" s="93">
        <v>7</v>
      </c>
    </row>
    <row r="47" spans="1:7" x14ac:dyDescent="0.35">
      <c r="A47" s="65" t="s">
        <v>225</v>
      </c>
      <c r="B47" s="91"/>
      <c r="C47" s="92">
        <v>2</v>
      </c>
      <c r="D47" s="92">
        <v>11</v>
      </c>
      <c r="E47" s="92"/>
      <c r="F47" s="92"/>
      <c r="G47" s="93">
        <v>13</v>
      </c>
    </row>
    <row r="48" spans="1:7" x14ac:dyDescent="0.35">
      <c r="A48" s="82" t="s">
        <v>117</v>
      </c>
      <c r="B48" s="91"/>
      <c r="C48" s="92">
        <v>2</v>
      </c>
      <c r="D48" s="92"/>
      <c r="E48" s="92"/>
      <c r="F48" s="92"/>
      <c r="G48" s="93">
        <v>2</v>
      </c>
    </row>
    <row r="49" spans="1:7" x14ac:dyDescent="0.35">
      <c r="A49" s="82" t="s">
        <v>122</v>
      </c>
      <c r="B49" s="91"/>
      <c r="C49" s="92"/>
      <c r="D49" s="92">
        <v>8</v>
      </c>
      <c r="E49" s="92"/>
      <c r="F49" s="92"/>
      <c r="G49" s="93">
        <v>8</v>
      </c>
    </row>
    <row r="50" spans="1:7" ht="15" thickBot="1" x14ac:dyDescent="0.4">
      <c r="A50" s="82" t="s">
        <v>41</v>
      </c>
      <c r="B50" s="91"/>
      <c r="C50" s="92"/>
      <c r="D50" s="92">
        <v>3</v>
      </c>
      <c r="E50" s="92"/>
      <c r="F50" s="92"/>
      <c r="G50" s="93">
        <v>3</v>
      </c>
    </row>
    <row r="51" spans="1:7" x14ac:dyDescent="0.35">
      <c r="A51" s="65" t="s">
        <v>204</v>
      </c>
      <c r="B51" s="91">
        <v>8</v>
      </c>
      <c r="C51" s="92"/>
      <c r="D51" s="92"/>
      <c r="E51" s="92"/>
      <c r="F51" s="92"/>
      <c r="G51" s="93">
        <v>8</v>
      </c>
    </row>
    <row r="52" spans="1:7" ht="15" thickBot="1" x14ac:dyDescent="0.4">
      <c r="A52" s="82" t="s">
        <v>169</v>
      </c>
      <c r="B52" s="91">
        <v>8</v>
      </c>
      <c r="C52" s="92"/>
      <c r="D52" s="92"/>
      <c r="E52" s="92"/>
      <c r="F52" s="92"/>
      <c r="G52" s="93">
        <v>8</v>
      </c>
    </row>
    <row r="53" spans="1:7" x14ac:dyDescent="0.35">
      <c r="A53" s="65" t="s">
        <v>228</v>
      </c>
      <c r="B53" s="91">
        <v>7</v>
      </c>
      <c r="C53" s="92"/>
      <c r="D53" s="92"/>
      <c r="E53" s="92">
        <v>13</v>
      </c>
      <c r="F53" s="92"/>
      <c r="G53" s="93">
        <v>20</v>
      </c>
    </row>
    <row r="54" spans="1:7" x14ac:dyDescent="0.35">
      <c r="A54" s="82" t="s">
        <v>159</v>
      </c>
      <c r="B54" s="91">
        <v>4</v>
      </c>
      <c r="C54" s="92"/>
      <c r="D54" s="92"/>
      <c r="E54" s="92"/>
      <c r="F54" s="92"/>
      <c r="G54" s="93">
        <v>4</v>
      </c>
    </row>
    <row r="55" spans="1:7" x14ac:dyDescent="0.35">
      <c r="A55" s="82" t="s">
        <v>107</v>
      </c>
      <c r="B55" s="91">
        <v>3</v>
      </c>
      <c r="C55" s="92"/>
      <c r="D55" s="92"/>
      <c r="E55" s="92"/>
      <c r="F55" s="92"/>
      <c r="G55" s="93">
        <v>3</v>
      </c>
    </row>
    <row r="56" spans="1:7" x14ac:dyDescent="0.35">
      <c r="A56" s="82" t="s">
        <v>148</v>
      </c>
      <c r="B56" s="91"/>
      <c r="C56" s="92"/>
      <c r="D56" s="92"/>
      <c r="E56" s="92">
        <v>5</v>
      </c>
      <c r="F56" s="92"/>
      <c r="G56" s="93">
        <v>5</v>
      </c>
    </row>
    <row r="57" spans="1:7" x14ac:dyDescent="0.35">
      <c r="A57" s="82" t="s">
        <v>122</v>
      </c>
      <c r="B57" s="91"/>
      <c r="C57" s="92"/>
      <c r="D57" s="92"/>
      <c r="E57" s="92">
        <v>6</v>
      </c>
      <c r="F57" s="92"/>
      <c r="G57" s="93">
        <v>6</v>
      </c>
    </row>
    <row r="58" spans="1:7" ht="15" thickBot="1" x14ac:dyDescent="0.4">
      <c r="A58" s="82" t="s">
        <v>126</v>
      </c>
      <c r="B58" s="91"/>
      <c r="C58" s="92"/>
      <c r="D58" s="92"/>
      <c r="E58" s="92">
        <v>2</v>
      </c>
      <c r="F58" s="92"/>
      <c r="G58" s="93">
        <v>2</v>
      </c>
    </row>
    <row r="59" spans="1:7" x14ac:dyDescent="0.35">
      <c r="A59" s="65" t="s">
        <v>322</v>
      </c>
      <c r="B59" s="91">
        <v>8</v>
      </c>
      <c r="C59" s="92">
        <v>3</v>
      </c>
      <c r="D59" s="92">
        <v>18</v>
      </c>
      <c r="E59" s="92"/>
      <c r="F59" s="92"/>
      <c r="G59" s="93">
        <v>29</v>
      </c>
    </row>
    <row r="60" spans="1:7" x14ac:dyDescent="0.35">
      <c r="A60" s="82" t="s">
        <v>58</v>
      </c>
      <c r="B60" s="91"/>
      <c r="C60" s="92">
        <v>3</v>
      </c>
      <c r="D60" s="92"/>
      <c r="E60" s="92"/>
      <c r="F60" s="92"/>
      <c r="G60" s="93">
        <v>3</v>
      </c>
    </row>
    <row r="61" spans="1:7" x14ac:dyDescent="0.35">
      <c r="A61" s="82" t="s">
        <v>169</v>
      </c>
      <c r="B61" s="91"/>
      <c r="C61" s="92"/>
      <c r="D61" s="92">
        <v>2</v>
      </c>
      <c r="E61" s="92"/>
      <c r="F61" s="92"/>
      <c r="G61" s="93">
        <v>2</v>
      </c>
    </row>
    <row r="62" spans="1:7" x14ac:dyDescent="0.35">
      <c r="A62" s="82" t="s">
        <v>78</v>
      </c>
      <c r="B62" s="91"/>
      <c r="C62" s="92"/>
      <c r="D62" s="92">
        <v>7</v>
      </c>
      <c r="E62" s="92"/>
      <c r="F62" s="92"/>
      <c r="G62" s="93">
        <v>7</v>
      </c>
    </row>
    <row r="63" spans="1:7" x14ac:dyDescent="0.35">
      <c r="A63" s="82" t="s">
        <v>41</v>
      </c>
      <c r="B63" s="91">
        <v>3</v>
      </c>
      <c r="C63" s="92"/>
      <c r="D63" s="92"/>
      <c r="E63" s="92"/>
      <c r="F63" s="92"/>
      <c r="G63" s="93">
        <v>3</v>
      </c>
    </row>
    <row r="64" spans="1:7" x14ac:dyDescent="0.35">
      <c r="A64" s="82" t="s">
        <v>96</v>
      </c>
      <c r="B64" s="91"/>
      <c r="C64" s="92"/>
      <c r="D64" s="92">
        <v>9</v>
      </c>
      <c r="E64" s="92"/>
      <c r="F64" s="92"/>
      <c r="G64" s="93">
        <v>9</v>
      </c>
    </row>
    <row r="65" spans="1:7" ht="15" thickBot="1" x14ac:dyDescent="0.4">
      <c r="A65" s="82" t="s">
        <v>91</v>
      </c>
      <c r="B65" s="91">
        <v>5</v>
      </c>
      <c r="C65" s="92"/>
      <c r="D65" s="92"/>
      <c r="E65" s="92"/>
      <c r="F65" s="92"/>
      <c r="G65" s="93">
        <v>5</v>
      </c>
    </row>
    <row r="66" spans="1:7" x14ac:dyDescent="0.35">
      <c r="A66" s="65" t="s">
        <v>129</v>
      </c>
      <c r="B66" s="91">
        <v>5</v>
      </c>
      <c r="C66" s="92"/>
      <c r="D66" s="92">
        <v>8</v>
      </c>
      <c r="E66" s="92"/>
      <c r="F66" s="92"/>
      <c r="G66" s="93">
        <v>13</v>
      </c>
    </row>
    <row r="67" spans="1:7" x14ac:dyDescent="0.35">
      <c r="A67" s="82" t="s">
        <v>148</v>
      </c>
      <c r="B67" s="91">
        <v>5</v>
      </c>
      <c r="C67" s="92"/>
      <c r="D67" s="92"/>
      <c r="E67" s="92"/>
      <c r="F67" s="92"/>
      <c r="G67" s="93">
        <v>5</v>
      </c>
    </row>
    <row r="68" spans="1:7" ht="15" thickBot="1" x14ac:dyDescent="0.4">
      <c r="A68" s="82" t="s">
        <v>78</v>
      </c>
      <c r="B68" s="91"/>
      <c r="C68" s="92"/>
      <c r="D68" s="92">
        <v>8</v>
      </c>
      <c r="E68" s="92"/>
      <c r="F68" s="92"/>
      <c r="G68" s="93">
        <v>8</v>
      </c>
    </row>
    <row r="69" spans="1:7" x14ac:dyDescent="0.35">
      <c r="A69" s="65" t="s">
        <v>226</v>
      </c>
      <c r="B69" s="91">
        <v>4</v>
      </c>
      <c r="C69" s="92">
        <v>12</v>
      </c>
      <c r="D69" s="92">
        <v>13</v>
      </c>
      <c r="E69" s="92">
        <v>6</v>
      </c>
      <c r="F69" s="92"/>
      <c r="G69" s="93">
        <v>35</v>
      </c>
    </row>
    <row r="70" spans="1:7" x14ac:dyDescent="0.35">
      <c r="A70" s="82" t="s">
        <v>113</v>
      </c>
      <c r="B70" s="91"/>
      <c r="C70" s="92"/>
      <c r="D70" s="92">
        <v>5</v>
      </c>
      <c r="E70" s="92">
        <v>5</v>
      </c>
      <c r="F70" s="92"/>
      <c r="G70" s="93">
        <v>10</v>
      </c>
    </row>
    <row r="71" spans="1:7" x14ac:dyDescent="0.35">
      <c r="A71" s="82" t="s">
        <v>85</v>
      </c>
      <c r="B71" s="91">
        <v>4</v>
      </c>
      <c r="C71" s="92"/>
      <c r="D71" s="92"/>
      <c r="E71" s="92"/>
      <c r="F71" s="92"/>
      <c r="G71" s="93">
        <v>4</v>
      </c>
    </row>
    <row r="72" spans="1:7" x14ac:dyDescent="0.35">
      <c r="A72" s="82" t="s">
        <v>64</v>
      </c>
      <c r="B72" s="91"/>
      <c r="C72" s="92">
        <v>9</v>
      </c>
      <c r="D72" s="92"/>
      <c r="E72" s="92"/>
      <c r="F72" s="92"/>
      <c r="G72" s="93">
        <v>9</v>
      </c>
    </row>
    <row r="73" spans="1:7" x14ac:dyDescent="0.35">
      <c r="A73" s="82" t="s">
        <v>73</v>
      </c>
      <c r="B73" s="91"/>
      <c r="C73" s="92"/>
      <c r="D73" s="92">
        <v>8</v>
      </c>
      <c r="E73" s="92"/>
      <c r="F73" s="92"/>
      <c r="G73" s="93">
        <v>8</v>
      </c>
    </row>
    <row r="74" spans="1:7" ht="15" thickBot="1" x14ac:dyDescent="0.4">
      <c r="A74" s="82" t="s">
        <v>41</v>
      </c>
      <c r="B74" s="91"/>
      <c r="C74" s="92">
        <v>3</v>
      </c>
      <c r="D74" s="92"/>
      <c r="E74" s="92">
        <v>1</v>
      </c>
      <c r="F74" s="92"/>
      <c r="G74" s="93">
        <v>4</v>
      </c>
    </row>
    <row r="75" spans="1:7" x14ac:dyDescent="0.35">
      <c r="A75" s="65" t="s">
        <v>316</v>
      </c>
      <c r="B75" s="91">
        <v>7</v>
      </c>
      <c r="C75" s="92"/>
      <c r="D75" s="92">
        <v>2</v>
      </c>
      <c r="E75" s="92">
        <v>5</v>
      </c>
      <c r="F75" s="92"/>
      <c r="G75" s="93">
        <v>14</v>
      </c>
    </row>
    <row r="76" spans="1:7" x14ac:dyDescent="0.35">
      <c r="A76" s="82" t="s">
        <v>101</v>
      </c>
      <c r="B76" s="91"/>
      <c r="C76" s="92"/>
      <c r="D76" s="92">
        <v>2</v>
      </c>
      <c r="E76" s="92"/>
      <c r="F76" s="92"/>
      <c r="G76" s="93">
        <v>2</v>
      </c>
    </row>
    <row r="77" spans="1:7" x14ac:dyDescent="0.35">
      <c r="A77" s="82" t="s">
        <v>159</v>
      </c>
      <c r="B77" s="91"/>
      <c r="C77" s="92"/>
      <c r="D77" s="92"/>
      <c r="E77" s="92">
        <v>5</v>
      </c>
      <c r="F77" s="92"/>
      <c r="G77" s="93">
        <v>5</v>
      </c>
    </row>
    <row r="78" spans="1:7" ht="15" thickBot="1" x14ac:dyDescent="0.4">
      <c r="A78" s="82" t="s">
        <v>91</v>
      </c>
      <c r="B78" s="91">
        <v>7</v>
      </c>
      <c r="C78" s="92"/>
      <c r="D78" s="92"/>
      <c r="E78" s="92"/>
      <c r="F78" s="92"/>
      <c r="G78" s="93">
        <v>7</v>
      </c>
    </row>
    <row r="79" spans="1:7" x14ac:dyDescent="0.35">
      <c r="A79" s="65" t="s">
        <v>163</v>
      </c>
      <c r="B79" s="91"/>
      <c r="C79" s="92"/>
      <c r="D79" s="92">
        <v>5</v>
      </c>
      <c r="E79" s="92">
        <v>24</v>
      </c>
      <c r="F79" s="92"/>
      <c r="G79" s="93">
        <v>29</v>
      </c>
    </row>
    <row r="80" spans="1:7" x14ac:dyDescent="0.35">
      <c r="A80" s="82" t="s">
        <v>64</v>
      </c>
      <c r="B80" s="91"/>
      <c r="C80" s="92"/>
      <c r="D80" s="92"/>
      <c r="E80" s="92">
        <v>7</v>
      </c>
      <c r="F80" s="92"/>
      <c r="G80" s="93">
        <v>7</v>
      </c>
    </row>
    <row r="81" spans="1:7" x14ac:dyDescent="0.35">
      <c r="A81" s="82" t="s">
        <v>122</v>
      </c>
      <c r="B81" s="91"/>
      <c r="C81" s="92"/>
      <c r="D81" s="92"/>
      <c r="E81" s="92">
        <v>8</v>
      </c>
      <c r="F81" s="92"/>
      <c r="G81" s="93">
        <v>8</v>
      </c>
    </row>
    <row r="82" spans="1:7" x14ac:dyDescent="0.35">
      <c r="A82" s="82" t="s">
        <v>41</v>
      </c>
      <c r="B82" s="91"/>
      <c r="C82" s="92"/>
      <c r="D82" s="92"/>
      <c r="E82" s="92">
        <v>4</v>
      </c>
      <c r="F82" s="92"/>
      <c r="G82" s="93">
        <v>4</v>
      </c>
    </row>
    <row r="83" spans="1:7" x14ac:dyDescent="0.35">
      <c r="A83" s="82" t="s">
        <v>126</v>
      </c>
      <c r="B83" s="91"/>
      <c r="C83" s="92"/>
      <c r="D83" s="92"/>
      <c r="E83" s="92">
        <v>5</v>
      </c>
      <c r="F83" s="92"/>
      <c r="G83" s="93">
        <v>5</v>
      </c>
    </row>
    <row r="84" spans="1:7" ht="15" thickBot="1" x14ac:dyDescent="0.4">
      <c r="A84" s="82" t="s">
        <v>91</v>
      </c>
      <c r="B84" s="91"/>
      <c r="C84" s="92"/>
      <c r="D84" s="92">
        <v>5</v>
      </c>
      <c r="E84" s="92"/>
      <c r="F84" s="92"/>
      <c r="G84" s="93">
        <v>5</v>
      </c>
    </row>
    <row r="85" spans="1:7" x14ac:dyDescent="0.35">
      <c r="A85" s="65" t="s">
        <v>168</v>
      </c>
      <c r="B85" s="91">
        <v>9</v>
      </c>
      <c r="C85" s="92">
        <v>12</v>
      </c>
      <c r="D85" s="92">
        <v>16</v>
      </c>
      <c r="E85" s="92">
        <v>2</v>
      </c>
      <c r="F85" s="92"/>
      <c r="G85" s="93">
        <v>39</v>
      </c>
    </row>
    <row r="86" spans="1:7" x14ac:dyDescent="0.35">
      <c r="A86" s="82" t="s">
        <v>101</v>
      </c>
      <c r="B86" s="91"/>
      <c r="C86" s="92">
        <v>6</v>
      </c>
      <c r="D86" s="92"/>
      <c r="E86" s="92"/>
      <c r="F86" s="92"/>
      <c r="G86" s="93">
        <v>6</v>
      </c>
    </row>
    <row r="87" spans="1:7" x14ac:dyDescent="0.35">
      <c r="A87" s="82" t="s">
        <v>148</v>
      </c>
      <c r="B87" s="91"/>
      <c r="C87" s="92"/>
      <c r="D87" s="92">
        <v>3</v>
      </c>
      <c r="E87" s="92"/>
      <c r="F87" s="92"/>
      <c r="G87" s="93">
        <v>3</v>
      </c>
    </row>
    <row r="88" spans="1:7" x14ac:dyDescent="0.35">
      <c r="A88" s="82" t="s">
        <v>122</v>
      </c>
      <c r="B88" s="91"/>
      <c r="C88" s="92"/>
      <c r="D88" s="92">
        <v>8</v>
      </c>
      <c r="E88" s="92"/>
      <c r="F88" s="92"/>
      <c r="G88" s="93">
        <v>8</v>
      </c>
    </row>
    <row r="89" spans="1:7" x14ac:dyDescent="0.35">
      <c r="A89" s="82" t="s">
        <v>78</v>
      </c>
      <c r="B89" s="91"/>
      <c r="C89" s="92">
        <v>6</v>
      </c>
      <c r="D89" s="92"/>
      <c r="E89" s="92"/>
      <c r="F89" s="92"/>
      <c r="G89" s="93">
        <v>6</v>
      </c>
    </row>
    <row r="90" spans="1:7" x14ac:dyDescent="0.35">
      <c r="A90" s="82" t="s">
        <v>41</v>
      </c>
      <c r="B90" s="91"/>
      <c r="C90" s="92"/>
      <c r="D90" s="92"/>
      <c r="E90" s="92">
        <v>2</v>
      </c>
      <c r="F90" s="92"/>
      <c r="G90" s="93">
        <v>2</v>
      </c>
    </row>
    <row r="91" spans="1:7" x14ac:dyDescent="0.35">
      <c r="A91" s="82" t="s">
        <v>126</v>
      </c>
      <c r="B91" s="91"/>
      <c r="C91" s="92"/>
      <c r="D91" s="92">
        <v>5</v>
      </c>
      <c r="E91" s="92"/>
      <c r="F91" s="92"/>
      <c r="G91" s="93">
        <v>5</v>
      </c>
    </row>
    <row r="92" spans="1:7" x14ac:dyDescent="0.35">
      <c r="A92" s="82" t="s">
        <v>96</v>
      </c>
      <c r="B92" s="91">
        <v>4</v>
      </c>
      <c r="C92" s="92"/>
      <c r="D92" s="92"/>
      <c r="E92" s="92"/>
      <c r="F92" s="92"/>
      <c r="G92" s="93">
        <v>4</v>
      </c>
    </row>
    <row r="93" spans="1:7" ht="15" thickBot="1" x14ac:dyDescent="0.4">
      <c r="A93" s="82" t="s">
        <v>91</v>
      </c>
      <c r="B93" s="91">
        <v>5</v>
      </c>
      <c r="C93" s="92"/>
      <c r="D93" s="92"/>
      <c r="E93" s="92"/>
      <c r="F93" s="92"/>
      <c r="G93" s="93">
        <v>5</v>
      </c>
    </row>
    <row r="94" spans="1:7" x14ac:dyDescent="0.35">
      <c r="A94" s="65" t="s">
        <v>153</v>
      </c>
      <c r="B94" s="91"/>
      <c r="C94" s="92"/>
      <c r="D94" s="92">
        <v>4</v>
      </c>
      <c r="E94" s="92">
        <v>8</v>
      </c>
      <c r="F94" s="92"/>
      <c r="G94" s="93">
        <v>12</v>
      </c>
    </row>
    <row r="95" spans="1:7" x14ac:dyDescent="0.35">
      <c r="A95" s="82" t="s">
        <v>117</v>
      </c>
      <c r="B95" s="91"/>
      <c r="C95" s="92"/>
      <c r="D95" s="92">
        <v>4</v>
      </c>
      <c r="E95" s="92"/>
      <c r="F95" s="92"/>
      <c r="G95" s="93">
        <v>4</v>
      </c>
    </row>
    <row r="96" spans="1:7" ht="15" thickBot="1" x14ac:dyDescent="0.4">
      <c r="A96" s="82" t="s">
        <v>78</v>
      </c>
      <c r="B96" s="91"/>
      <c r="C96" s="92"/>
      <c r="D96" s="92"/>
      <c r="E96" s="92">
        <v>8</v>
      </c>
      <c r="F96" s="92"/>
      <c r="G96" s="93">
        <v>8</v>
      </c>
    </row>
    <row r="97" spans="1:7" x14ac:dyDescent="0.35">
      <c r="A97" s="65" t="s">
        <v>274</v>
      </c>
      <c r="B97" s="91">
        <v>1</v>
      </c>
      <c r="C97" s="92">
        <v>6</v>
      </c>
      <c r="D97" s="92">
        <v>16</v>
      </c>
      <c r="E97" s="92"/>
      <c r="F97" s="92"/>
      <c r="G97" s="93">
        <v>23</v>
      </c>
    </row>
    <row r="98" spans="1:7" x14ac:dyDescent="0.35">
      <c r="A98" s="82" t="s">
        <v>85</v>
      </c>
      <c r="B98" s="91"/>
      <c r="C98" s="92">
        <v>5</v>
      </c>
      <c r="D98" s="92"/>
      <c r="E98" s="92"/>
      <c r="F98" s="92"/>
      <c r="G98" s="93">
        <v>5</v>
      </c>
    </row>
    <row r="99" spans="1:7" x14ac:dyDescent="0.35">
      <c r="A99" s="82" t="s">
        <v>64</v>
      </c>
      <c r="B99" s="91"/>
      <c r="C99" s="92">
        <v>1</v>
      </c>
      <c r="D99" s="92"/>
      <c r="E99" s="92"/>
      <c r="F99" s="92"/>
      <c r="G99" s="93">
        <v>1</v>
      </c>
    </row>
    <row r="100" spans="1:7" x14ac:dyDescent="0.35">
      <c r="A100" s="82" t="s">
        <v>73</v>
      </c>
      <c r="B100" s="91"/>
      <c r="C100" s="92"/>
      <c r="D100" s="92">
        <v>8</v>
      </c>
      <c r="E100" s="92"/>
      <c r="F100" s="92"/>
      <c r="G100" s="93">
        <v>8</v>
      </c>
    </row>
    <row r="101" spans="1:7" x14ac:dyDescent="0.35">
      <c r="A101" s="82" t="s">
        <v>78</v>
      </c>
      <c r="B101" s="91"/>
      <c r="C101" s="92"/>
      <c r="D101" s="92">
        <v>8</v>
      </c>
      <c r="E101" s="92"/>
      <c r="F101" s="92"/>
      <c r="G101" s="93">
        <v>8</v>
      </c>
    </row>
    <row r="102" spans="1:7" ht="15" thickBot="1" x14ac:dyDescent="0.4">
      <c r="A102" s="82" t="s">
        <v>96</v>
      </c>
      <c r="B102" s="91">
        <v>1</v>
      </c>
      <c r="C102" s="92"/>
      <c r="D102" s="92"/>
      <c r="E102" s="92"/>
      <c r="F102" s="92"/>
      <c r="G102" s="93">
        <v>1</v>
      </c>
    </row>
    <row r="103" spans="1:7" x14ac:dyDescent="0.35">
      <c r="A103" s="65" t="s">
        <v>308</v>
      </c>
      <c r="B103" s="91">
        <v>9</v>
      </c>
      <c r="C103" s="92">
        <v>4</v>
      </c>
      <c r="D103" s="92">
        <v>4</v>
      </c>
      <c r="E103" s="92">
        <v>14</v>
      </c>
      <c r="F103" s="92"/>
      <c r="G103" s="93">
        <v>31</v>
      </c>
    </row>
    <row r="104" spans="1:7" x14ac:dyDescent="0.35">
      <c r="A104" s="82" t="s">
        <v>85</v>
      </c>
      <c r="B104" s="91"/>
      <c r="C104" s="92"/>
      <c r="D104" s="92"/>
      <c r="E104" s="92">
        <v>8</v>
      </c>
      <c r="F104" s="92"/>
      <c r="G104" s="93">
        <v>8</v>
      </c>
    </row>
    <row r="105" spans="1:7" x14ac:dyDescent="0.35">
      <c r="A105" s="82" t="s">
        <v>159</v>
      </c>
      <c r="B105" s="91"/>
      <c r="C105" s="92">
        <v>4</v>
      </c>
      <c r="D105" s="92"/>
      <c r="E105" s="92"/>
      <c r="F105" s="92"/>
      <c r="G105" s="93">
        <v>4</v>
      </c>
    </row>
    <row r="106" spans="1:7" x14ac:dyDescent="0.35">
      <c r="A106" s="82" t="s">
        <v>169</v>
      </c>
      <c r="B106" s="91"/>
      <c r="C106" s="92"/>
      <c r="D106" s="92">
        <v>3</v>
      </c>
      <c r="E106" s="92"/>
      <c r="F106" s="92"/>
      <c r="G106" s="93">
        <v>3</v>
      </c>
    </row>
    <row r="107" spans="1:7" x14ac:dyDescent="0.35">
      <c r="A107" s="82" t="s">
        <v>78</v>
      </c>
      <c r="B107" s="91"/>
      <c r="C107" s="92"/>
      <c r="D107" s="92"/>
      <c r="E107" s="92">
        <v>2</v>
      </c>
      <c r="F107" s="92"/>
      <c r="G107" s="93">
        <v>2</v>
      </c>
    </row>
    <row r="108" spans="1:7" x14ac:dyDescent="0.35">
      <c r="A108" s="82" t="s">
        <v>177</v>
      </c>
      <c r="B108" s="91">
        <v>9</v>
      </c>
      <c r="C108" s="92"/>
      <c r="D108" s="92"/>
      <c r="E108" s="92"/>
      <c r="F108" s="92"/>
      <c r="G108" s="93">
        <v>9</v>
      </c>
    </row>
    <row r="109" spans="1:7" x14ac:dyDescent="0.35">
      <c r="A109" s="82" t="s">
        <v>49</v>
      </c>
      <c r="B109" s="91"/>
      <c r="C109" s="92"/>
      <c r="D109" s="92">
        <v>1</v>
      </c>
      <c r="E109" s="92"/>
      <c r="F109" s="92"/>
      <c r="G109" s="93">
        <v>1</v>
      </c>
    </row>
    <row r="110" spans="1:7" ht="15" thickBot="1" x14ac:dyDescent="0.4">
      <c r="A110" s="82" t="s">
        <v>96</v>
      </c>
      <c r="B110" s="91"/>
      <c r="C110" s="92"/>
      <c r="D110" s="92"/>
      <c r="E110" s="92">
        <v>4</v>
      </c>
      <c r="F110" s="92"/>
      <c r="G110" s="93">
        <v>4</v>
      </c>
    </row>
    <row r="111" spans="1:7" x14ac:dyDescent="0.35">
      <c r="A111" s="65" t="s">
        <v>300</v>
      </c>
      <c r="B111" s="91">
        <v>5</v>
      </c>
      <c r="C111" s="92">
        <v>12</v>
      </c>
      <c r="D111" s="92"/>
      <c r="E111" s="92">
        <v>22</v>
      </c>
      <c r="F111" s="92"/>
      <c r="G111" s="93">
        <v>39</v>
      </c>
    </row>
    <row r="112" spans="1:7" x14ac:dyDescent="0.35">
      <c r="A112" s="82" t="s">
        <v>64</v>
      </c>
      <c r="B112" s="91"/>
      <c r="C112" s="92">
        <v>9</v>
      </c>
      <c r="D112" s="92"/>
      <c r="E112" s="92"/>
      <c r="F112" s="92"/>
      <c r="G112" s="93">
        <v>9</v>
      </c>
    </row>
    <row r="113" spans="1:7" x14ac:dyDescent="0.35">
      <c r="A113" s="82" t="s">
        <v>107</v>
      </c>
      <c r="B113" s="91"/>
      <c r="C113" s="92"/>
      <c r="D113" s="92"/>
      <c r="E113" s="92">
        <v>7</v>
      </c>
      <c r="F113" s="92"/>
      <c r="G113" s="93">
        <v>7</v>
      </c>
    </row>
    <row r="114" spans="1:7" x14ac:dyDescent="0.35">
      <c r="A114" s="82" t="s">
        <v>122</v>
      </c>
      <c r="B114" s="91">
        <v>5</v>
      </c>
      <c r="C114" s="92"/>
      <c r="D114" s="92"/>
      <c r="E114" s="92">
        <v>7</v>
      </c>
      <c r="F114" s="92"/>
      <c r="G114" s="93">
        <v>12</v>
      </c>
    </row>
    <row r="115" spans="1:7" x14ac:dyDescent="0.35">
      <c r="A115" s="82" t="s">
        <v>126</v>
      </c>
      <c r="B115" s="91"/>
      <c r="C115" s="92">
        <v>3</v>
      </c>
      <c r="D115" s="92"/>
      <c r="E115" s="92"/>
      <c r="F115" s="92"/>
      <c r="G115" s="93">
        <v>3</v>
      </c>
    </row>
    <row r="116" spans="1:7" x14ac:dyDescent="0.35">
      <c r="A116" s="82" t="s">
        <v>49</v>
      </c>
      <c r="B116" s="91"/>
      <c r="C116" s="92"/>
      <c r="D116" s="92"/>
      <c r="E116" s="92">
        <v>6</v>
      </c>
      <c r="F116" s="92"/>
      <c r="G116" s="93">
        <v>6</v>
      </c>
    </row>
    <row r="117" spans="1:7" ht="15" thickBot="1" x14ac:dyDescent="0.4">
      <c r="A117" s="82" t="s">
        <v>96</v>
      </c>
      <c r="B117" s="91"/>
      <c r="C117" s="92"/>
      <c r="D117" s="92"/>
      <c r="E117" s="92">
        <v>2</v>
      </c>
      <c r="F117" s="92"/>
      <c r="G117" s="93">
        <v>2</v>
      </c>
    </row>
    <row r="118" spans="1:7" x14ac:dyDescent="0.35">
      <c r="A118" s="65" t="s">
        <v>220</v>
      </c>
      <c r="B118" s="91">
        <v>4</v>
      </c>
      <c r="C118" s="92">
        <v>1</v>
      </c>
      <c r="D118" s="92">
        <v>9</v>
      </c>
      <c r="E118" s="92">
        <v>10</v>
      </c>
      <c r="F118" s="92"/>
      <c r="G118" s="93">
        <v>24</v>
      </c>
    </row>
    <row r="119" spans="1:7" x14ac:dyDescent="0.35">
      <c r="A119" s="82" t="s">
        <v>73</v>
      </c>
      <c r="B119" s="91"/>
      <c r="C119" s="92"/>
      <c r="D119" s="92">
        <v>9</v>
      </c>
      <c r="E119" s="92">
        <v>9</v>
      </c>
      <c r="F119" s="92"/>
      <c r="G119" s="93">
        <v>18</v>
      </c>
    </row>
    <row r="120" spans="1:7" x14ac:dyDescent="0.35">
      <c r="A120" s="82" t="s">
        <v>122</v>
      </c>
      <c r="B120" s="91"/>
      <c r="C120" s="92">
        <v>1</v>
      </c>
      <c r="D120" s="92"/>
      <c r="E120" s="92"/>
      <c r="F120" s="92"/>
      <c r="G120" s="93">
        <v>1</v>
      </c>
    </row>
    <row r="121" spans="1:7" x14ac:dyDescent="0.35">
      <c r="A121" s="82" t="s">
        <v>138</v>
      </c>
      <c r="B121" s="91">
        <v>4</v>
      </c>
      <c r="C121" s="92"/>
      <c r="D121" s="92"/>
      <c r="E121" s="92"/>
      <c r="F121" s="92"/>
      <c r="G121" s="93">
        <v>4</v>
      </c>
    </row>
    <row r="122" spans="1:7" ht="15" thickBot="1" x14ac:dyDescent="0.4">
      <c r="A122" s="82" t="s">
        <v>78</v>
      </c>
      <c r="B122" s="91"/>
      <c r="C122" s="92"/>
      <c r="D122" s="92"/>
      <c r="E122" s="92">
        <v>1</v>
      </c>
      <c r="F122" s="92"/>
      <c r="G122" s="93">
        <v>1</v>
      </c>
    </row>
    <row r="123" spans="1:7" x14ac:dyDescent="0.35">
      <c r="A123" s="65" t="s">
        <v>286</v>
      </c>
      <c r="B123" s="91"/>
      <c r="C123" s="92">
        <v>1</v>
      </c>
      <c r="D123" s="92">
        <v>9</v>
      </c>
      <c r="E123" s="92">
        <v>2</v>
      </c>
      <c r="F123" s="92"/>
      <c r="G123" s="93">
        <v>12</v>
      </c>
    </row>
    <row r="124" spans="1:7" x14ac:dyDescent="0.35">
      <c r="A124" s="82" t="s">
        <v>159</v>
      </c>
      <c r="B124" s="91"/>
      <c r="C124" s="92"/>
      <c r="D124" s="92">
        <v>9</v>
      </c>
      <c r="E124" s="92"/>
      <c r="F124" s="92"/>
      <c r="G124" s="93">
        <v>9</v>
      </c>
    </row>
    <row r="125" spans="1:7" x14ac:dyDescent="0.35">
      <c r="A125" s="82" t="s">
        <v>107</v>
      </c>
      <c r="B125" s="91"/>
      <c r="C125" s="92"/>
      <c r="D125" s="92"/>
      <c r="E125" s="92">
        <v>2</v>
      </c>
      <c r="F125" s="92"/>
      <c r="G125" s="93">
        <v>2</v>
      </c>
    </row>
    <row r="126" spans="1:7" ht="15" thickBot="1" x14ac:dyDescent="0.4">
      <c r="A126" s="82" t="s">
        <v>177</v>
      </c>
      <c r="B126" s="91"/>
      <c r="C126" s="92">
        <v>1</v>
      </c>
      <c r="D126" s="92"/>
      <c r="E126" s="92"/>
      <c r="F126" s="92"/>
      <c r="G126" s="93">
        <v>1</v>
      </c>
    </row>
    <row r="127" spans="1:7" x14ac:dyDescent="0.35">
      <c r="A127" s="65" t="s">
        <v>90</v>
      </c>
      <c r="B127" s="91"/>
      <c r="C127" s="92">
        <v>13</v>
      </c>
      <c r="D127" s="92">
        <v>4</v>
      </c>
      <c r="E127" s="92">
        <v>5</v>
      </c>
      <c r="F127" s="92"/>
      <c r="G127" s="93">
        <v>22</v>
      </c>
    </row>
    <row r="128" spans="1:7" x14ac:dyDescent="0.35">
      <c r="A128" s="82" t="s">
        <v>64</v>
      </c>
      <c r="B128" s="91"/>
      <c r="C128" s="92"/>
      <c r="D128" s="92">
        <v>4</v>
      </c>
      <c r="E128" s="92"/>
      <c r="F128" s="92"/>
      <c r="G128" s="93">
        <v>4</v>
      </c>
    </row>
    <row r="129" spans="1:7" x14ac:dyDescent="0.35">
      <c r="A129" s="82" t="s">
        <v>41</v>
      </c>
      <c r="B129" s="91"/>
      <c r="C129" s="92"/>
      <c r="D129" s="92"/>
      <c r="E129" s="92">
        <v>5</v>
      </c>
      <c r="F129" s="92"/>
      <c r="G129" s="93">
        <v>5</v>
      </c>
    </row>
    <row r="130" spans="1:7" x14ac:dyDescent="0.35">
      <c r="A130" s="82" t="s">
        <v>126</v>
      </c>
      <c r="B130" s="91"/>
      <c r="C130" s="92">
        <v>9</v>
      </c>
      <c r="D130" s="92"/>
      <c r="E130" s="92"/>
      <c r="F130" s="92"/>
      <c r="G130" s="93">
        <v>9</v>
      </c>
    </row>
    <row r="131" spans="1:7" ht="15" thickBot="1" x14ac:dyDescent="0.4">
      <c r="A131" s="82" t="s">
        <v>49</v>
      </c>
      <c r="B131" s="91"/>
      <c r="C131" s="92">
        <v>4</v>
      </c>
      <c r="D131" s="92"/>
      <c r="E131" s="92"/>
      <c r="F131" s="92"/>
      <c r="G131" s="93">
        <v>4</v>
      </c>
    </row>
    <row r="132" spans="1:7" x14ac:dyDescent="0.35">
      <c r="A132" s="65" t="s">
        <v>280</v>
      </c>
      <c r="B132" s="91">
        <v>9</v>
      </c>
      <c r="C132" s="92">
        <v>3</v>
      </c>
      <c r="D132" s="92">
        <v>5</v>
      </c>
      <c r="E132" s="92">
        <v>11</v>
      </c>
      <c r="F132" s="92"/>
      <c r="G132" s="93">
        <v>28</v>
      </c>
    </row>
    <row r="133" spans="1:7" x14ac:dyDescent="0.35">
      <c r="A133" s="82" t="s">
        <v>85</v>
      </c>
      <c r="B133" s="91"/>
      <c r="C133" s="92"/>
      <c r="D133" s="92">
        <v>5</v>
      </c>
      <c r="E133" s="92">
        <v>8</v>
      </c>
      <c r="F133" s="92"/>
      <c r="G133" s="93">
        <v>13</v>
      </c>
    </row>
    <row r="134" spans="1:7" x14ac:dyDescent="0.35">
      <c r="A134" s="82" t="s">
        <v>73</v>
      </c>
      <c r="B134" s="91"/>
      <c r="C134" s="92"/>
      <c r="D134" s="92"/>
      <c r="E134" s="92">
        <v>2</v>
      </c>
      <c r="F134" s="92"/>
      <c r="G134" s="93">
        <v>2</v>
      </c>
    </row>
    <row r="135" spans="1:7" x14ac:dyDescent="0.35">
      <c r="A135" s="82" t="s">
        <v>159</v>
      </c>
      <c r="B135" s="91"/>
      <c r="C135" s="92"/>
      <c r="D135" s="92"/>
      <c r="E135" s="92">
        <v>1</v>
      </c>
      <c r="F135" s="92"/>
      <c r="G135" s="93">
        <v>1</v>
      </c>
    </row>
    <row r="136" spans="1:7" x14ac:dyDescent="0.35">
      <c r="A136" s="82" t="s">
        <v>117</v>
      </c>
      <c r="B136" s="91"/>
      <c r="C136" s="92">
        <v>3</v>
      </c>
      <c r="D136" s="92"/>
      <c r="E136" s="92"/>
      <c r="F136" s="92"/>
      <c r="G136" s="93">
        <v>3</v>
      </c>
    </row>
    <row r="137" spans="1:7" ht="15" thickBot="1" x14ac:dyDescent="0.4">
      <c r="A137" s="82" t="s">
        <v>138</v>
      </c>
      <c r="B137" s="91">
        <v>9</v>
      </c>
      <c r="C137" s="92"/>
      <c r="D137" s="92"/>
      <c r="E137" s="92"/>
      <c r="F137" s="92"/>
      <c r="G137" s="93">
        <v>9</v>
      </c>
    </row>
    <row r="138" spans="1:7" x14ac:dyDescent="0.35">
      <c r="A138" s="65" t="s">
        <v>125</v>
      </c>
      <c r="B138" s="91">
        <v>22</v>
      </c>
      <c r="C138" s="92"/>
      <c r="D138" s="92"/>
      <c r="E138" s="92">
        <v>6</v>
      </c>
      <c r="F138" s="92"/>
      <c r="G138" s="93">
        <v>28</v>
      </c>
    </row>
    <row r="139" spans="1:7" x14ac:dyDescent="0.35">
      <c r="A139" s="82" t="s">
        <v>64</v>
      </c>
      <c r="B139" s="91"/>
      <c r="C139" s="92"/>
      <c r="D139" s="92"/>
      <c r="E139" s="92">
        <v>3</v>
      </c>
      <c r="F139" s="92"/>
      <c r="G139" s="93">
        <v>3</v>
      </c>
    </row>
    <row r="140" spans="1:7" x14ac:dyDescent="0.35">
      <c r="A140" s="82" t="s">
        <v>73</v>
      </c>
      <c r="B140" s="91">
        <v>3</v>
      </c>
      <c r="C140" s="92"/>
      <c r="D140" s="92"/>
      <c r="E140" s="92"/>
      <c r="F140" s="92"/>
      <c r="G140" s="93">
        <v>3</v>
      </c>
    </row>
    <row r="141" spans="1:7" x14ac:dyDescent="0.35">
      <c r="A141" s="82" t="s">
        <v>101</v>
      </c>
      <c r="B141" s="91"/>
      <c r="C141" s="92"/>
      <c r="D141" s="92"/>
      <c r="E141" s="92">
        <v>3</v>
      </c>
      <c r="F141" s="92"/>
      <c r="G141" s="93">
        <v>3</v>
      </c>
    </row>
    <row r="142" spans="1:7" x14ac:dyDescent="0.35">
      <c r="A142" s="82" t="s">
        <v>107</v>
      </c>
      <c r="B142" s="91">
        <v>6</v>
      </c>
      <c r="C142" s="92"/>
      <c r="D142" s="92"/>
      <c r="E142" s="92"/>
      <c r="F142" s="92"/>
      <c r="G142" s="93">
        <v>6</v>
      </c>
    </row>
    <row r="143" spans="1:7" x14ac:dyDescent="0.35">
      <c r="A143" s="82" t="s">
        <v>138</v>
      </c>
      <c r="B143" s="91">
        <v>4</v>
      </c>
      <c r="C143" s="92"/>
      <c r="D143" s="92"/>
      <c r="E143" s="92"/>
      <c r="F143" s="92"/>
      <c r="G143" s="93">
        <v>4</v>
      </c>
    </row>
    <row r="144" spans="1:7" ht="15" thickBot="1" x14ac:dyDescent="0.4">
      <c r="A144" s="82" t="s">
        <v>49</v>
      </c>
      <c r="B144" s="91">
        <v>9</v>
      </c>
      <c r="C144" s="92"/>
      <c r="D144" s="92"/>
      <c r="E144" s="92"/>
      <c r="F144" s="92"/>
      <c r="G144" s="93">
        <v>9</v>
      </c>
    </row>
    <row r="145" spans="1:7" x14ac:dyDescent="0.35">
      <c r="A145" s="65" t="s">
        <v>162</v>
      </c>
      <c r="B145" s="91">
        <v>13</v>
      </c>
      <c r="C145" s="92">
        <v>14</v>
      </c>
      <c r="D145" s="92"/>
      <c r="E145" s="92">
        <v>4</v>
      </c>
      <c r="F145" s="92"/>
      <c r="G145" s="93">
        <v>31</v>
      </c>
    </row>
    <row r="146" spans="1:7" x14ac:dyDescent="0.35">
      <c r="A146" s="82" t="s">
        <v>73</v>
      </c>
      <c r="B146" s="91">
        <v>3</v>
      </c>
      <c r="C146" s="92"/>
      <c r="D146" s="92"/>
      <c r="E146" s="92"/>
      <c r="F146" s="92"/>
      <c r="G146" s="93">
        <v>3</v>
      </c>
    </row>
    <row r="147" spans="1:7" x14ac:dyDescent="0.35">
      <c r="A147" s="82" t="s">
        <v>101</v>
      </c>
      <c r="B147" s="91">
        <v>1</v>
      </c>
      <c r="C147" s="92"/>
      <c r="D147" s="92"/>
      <c r="E147" s="92"/>
      <c r="F147" s="92"/>
      <c r="G147" s="93">
        <v>1</v>
      </c>
    </row>
    <row r="148" spans="1:7" x14ac:dyDescent="0.35">
      <c r="A148" s="82" t="s">
        <v>159</v>
      </c>
      <c r="B148" s="91"/>
      <c r="C148" s="92">
        <v>6</v>
      </c>
      <c r="D148" s="92"/>
      <c r="E148" s="92"/>
      <c r="F148" s="92"/>
      <c r="G148" s="93">
        <v>6</v>
      </c>
    </row>
    <row r="149" spans="1:7" x14ac:dyDescent="0.35">
      <c r="A149" s="82" t="s">
        <v>177</v>
      </c>
      <c r="B149" s="91"/>
      <c r="C149" s="92">
        <v>8</v>
      </c>
      <c r="D149" s="92"/>
      <c r="E149" s="92">
        <v>4</v>
      </c>
      <c r="F149" s="92"/>
      <c r="G149" s="93">
        <v>12</v>
      </c>
    </row>
    <row r="150" spans="1:7" ht="15" thickBot="1" x14ac:dyDescent="0.4">
      <c r="A150" s="82" t="s">
        <v>49</v>
      </c>
      <c r="B150" s="91">
        <v>9</v>
      </c>
      <c r="C150" s="92"/>
      <c r="D150" s="92"/>
      <c r="E150" s="92"/>
      <c r="F150" s="92"/>
      <c r="G150" s="93">
        <v>9</v>
      </c>
    </row>
    <row r="151" spans="1:7" x14ac:dyDescent="0.35">
      <c r="A151" s="65" t="s">
        <v>298</v>
      </c>
      <c r="B151" s="91">
        <v>10</v>
      </c>
      <c r="C151" s="92"/>
      <c r="D151" s="92">
        <v>9</v>
      </c>
      <c r="E151" s="92"/>
      <c r="F151" s="92"/>
      <c r="G151" s="93">
        <v>19</v>
      </c>
    </row>
    <row r="152" spans="1:7" x14ac:dyDescent="0.35">
      <c r="A152" s="82" t="s">
        <v>85</v>
      </c>
      <c r="B152" s="91"/>
      <c r="C152" s="92"/>
      <c r="D152" s="92">
        <v>8</v>
      </c>
      <c r="E152" s="92"/>
      <c r="F152" s="92"/>
      <c r="G152" s="93">
        <v>8</v>
      </c>
    </row>
    <row r="153" spans="1:7" x14ac:dyDescent="0.35">
      <c r="A153" s="82" t="s">
        <v>101</v>
      </c>
      <c r="B153" s="91"/>
      <c r="C153" s="92"/>
      <c r="D153" s="92">
        <v>1</v>
      </c>
      <c r="E153" s="92"/>
      <c r="F153" s="92"/>
      <c r="G153" s="93">
        <v>1</v>
      </c>
    </row>
    <row r="154" spans="1:7" x14ac:dyDescent="0.35">
      <c r="A154" s="82" t="s">
        <v>122</v>
      </c>
      <c r="B154" s="91">
        <v>5</v>
      </c>
      <c r="C154" s="92"/>
      <c r="D154" s="92"/>
      <c r="E154" s="92"/>
      <c r="F154" s="92"/>
      <c r="G154" s="93">
        <v>5</v>
      </c>
    </row>
    <row r="155" spans="1:7" ht="15" thickBot="1" x14ac:dyDescent="0.4">
      <c r="A155" s="82" t="s">
        <v>126</v>
      </c>
      <c r="B155" s="91">
        <v>5</v>
      </c>
      <c r="C155" s="92"/>
      <c r="D155" s="92"/>
      <c r="E155" s="92"/>
      <c r="F155" s="92"/>
      <c r="G155" s="93">
        <v>5</v>
      </c>
    </row>
    <row r="156" spans="1:7" x14ac:dyDescent="0.35">
      <c r="A156" s="65" t="s">
        <v>182</v>
      </c>
      <c r="B156" s="91">
        <v>15</v>
      </c>
      <c r="C156" s="92"/>
      <c r="D156" s="92">
        <v>15</v>
      </c>
      <c r="E156" s="92"/>
      <c r="F156" s="92"/>
      <c r="G156" s="93">
        <v>30</v>
      </c>
    </row>
    <row r="157" spans="1:7" x14ac:dyDescent="0.35">
      <c r="A157" s="82" t="s">
        <v>113</v>
      </c>
      <c r="B157" s="91">
        <v>8</v>
      </c>
      <c r="C157" s="92"/>
      <c r="D157" s="92"/>
      <c r="E157" s="92"/>
      <c r="F157" s="92"/>
      <c r="G157" s="93">
        <v>8</v>
      </c>
    </row>
    <row r="158" spans="1:7" x14ac:dyDescent="0.35">
      <c r="A158" s="82" t="s">
        <v>101</v>
      </c>
      <c r="B158" s="91">
        <v>7</v>
      </c>
      <c r="C158" s="92"/>
      <c r="D158" s="92"/>
      <c r="E158" s="92"/>
      <c r="F158" s="92"/>
      <c r="G158" s="93">
        <v>7</v>
      </c>
    </row>
    <row r="159" spans="1:7" x14ac:dyDescent="0.35">
      <c r="A159" s="82" t="s">
        <v>107</v>
      </c>
      <c r="B159" s="91"/>
      <c r="C159" s="92"/>
      <c r="D159" s="92">
        <v>6</v>
      </c>
      <c r="E159" s="92"/>
      <c r="F159" s="92"/>
      <c r="G159" s="93">
        <v>6</v>
      </c>
    </row>
    <row r="160" spans="1:7" x14ac:dyDescent="0.35">
      <c r="A160" s="82" t="s">
        <v>122</v>
      </c>
      <c r="B160" s="91"/>
      <c r="C160" s="92"/>
      <c r="D160" s="92">
        <v>6</v>
      </c>
      <c r="E160" s="92"/>
      <c r="F160" s="92"/>
      <c r="G160" s="93">
        <v>6</v>
      </c>
    </row>
    <row r="161" spans="1:7" ht="15" thickBot="1" x14ac:dyDescent="0.4">
      <c r="A161" s="82" t="s">
        <v>126</v>
      </c>
      <c r="B161" s="91"/>
      <c r="C161" s="92"/>
      <c r="D161" s="92">
        <v>3</v>
      </c>
      <c r="E161" s="92"/>
      <c r="F161" s="92"/>
      <c r="G161" s="93">
        <v>3</v>
      </c>
    </row>
    <row r="162" spans="1:7" x14ac:dyDescent="0.35">
      <c r="A162" s="65" t="s">
        <v>205</v>
      </c>
      <c r="B162" s="91"/>
      <c r="C162" s="92">
        <v>9</v>
      </c>
      <c r="D162" s="92"/>
      <c r="E162" s="92">
        <v>2</v>
      </c>
      <c r="F162" s="92"/>
      <c r="G162" s="93">
        <v>11</v>
      </c>
    </row>
    <row r="163" spans="1:7" x14ac:dyDescent="0.35">
      <c r="A163" s="82" t="s">
        <v>73</v>
      </c>
      <c r="B163" s="91"/>
      <c r="C163" s="92">
        <v>9</v>
      </c>
      <c r="D163" s="92"/>
      <c r="E163" s="92"/>
      <c r="F163" s="92"/>
      <c r="G163" s="93">
        <v>9</v>
      </c>
    </row>
    <row r="164" spans="1:7" ht="15" thickBot="1" x14ac:dyDescent="0.4">
      <c r="A164" s="82" t="s">
        <v>122</v>
      </c>
      <c r="B164" s="91"/>
      <c r="C164" s="92"/>
      <c r="D164" s="92"/>
      <c r="E164" s="92">
        <v>2</v>
      </c>
      <c r="F164" s="92"/>
      <c r="G164" s="93">
        <v>2</v>
      </c>
    </row>
    <row r="165" spans="1:7" x14ac:dyDescent="0.35">
      <c r="A165" s="65" t="s">
        <v>145</v>
      </c>
      <c r="B165" s="91">
        <v>5</v>
      </c>
      <c r="C165" s="92">
        <v>8</v>
      </c>
      <c r="D165" s="92">
        <v>3</v>
      </c>
      <c r="E165" s="92">
        <v>4</v>
      </c>
      <c r="F165" s="92"/>
      <c r="G165" s="93">
        <v>20</v>
      </c>
    </row>
    <row r="166" spans="1:7" x14ac:dyDescent="0.35">
      <c r="A166" s="82" t="s">
        <v>113</v>
      </c>
      <c r="B166" s="91"/>
      <c r="C166" s="92"/>
      <c r="D166" s="92">
        <v>3</v>
      </c>
      <c r="E166" s="92"/>
      <c r="F166" s="92"/>
      <c r="G166" s="93">
        <v>3</v>
      </c>
    </row>
    <row r="167" spans="1:7" x14ac:dyDescent="0.35">
      <c r="A167" s="82" t="s">
        <v>73</v>
      </c>
      <c r="B167" s="91"/>
      <c r="C167" s="92">
        <v>8</v>
      </c>
      <c r="D167" s="92"/>
      <c r="E167" s="92"/>
      <c r="F167" s="92"/>
      <c r="G167" s="93">
        <v>8</v>
      </c>
    </row>
    <row r="168" spans="1:7" x14ac:dyDescent="0.35">
      <c r="A168" s="82" t="s">
        <v>107</v>
      </c>
      <c r="B168" s="91"/>
      <c r="C168" s="92"/>
      <c r="D168" s="92"/>
      <c r="E168" s="92">
        <v>4</v>
      </c>
      <c r="F168" s="92"/>
      <c r="G168" s="93">
        <v>4</v>
      </c>
    </row>
    <row r="169" spans="1:7" ht="15" thickBot="1" x14ac:dyDescent="0.4">
      <c r="A169" s="82" t="s">
        <v>126</v>
      </c>
      <c r="B169" s="91">
        <v>5</v>
      </c>
      <c r="C169" s="92"/>
      <c r="D169" s="92"/>
      <c r="E169" s="92"/>
      <c r="F169" s="92"/>
      <c r="G169" s="93">
        <v>5</v>
      </c>
    </row>
    <row r="170" spans="1:7" x14ac:dyDescent="0.35">
      <c r="A170" s="65" t="s">
        <v>242</v>
      </c>
      <c r="B170" s="91">
        <v>18</v>
      </c>
      <c r="C170" s="92">
        <v>21</v>
      </c>
      <c r="D170" s="92">
        <v>8</v>
      </c>
      <c r="E170" s="92">
        <v>4</v>
      </c>
      <c r="F170" s="92"/>
      <c r="G170" s="93">
        <v>51</v>
      </c>
    </row>
    <row r="171" spans="1:7" x14ac:dyDescent="0.35">
      <c r="A171" s="82" t="s">
        <v>159</v>
      </c>
      <c r="B171" s="91"/>
      <c r="C171" s="92"/>
      <c r="D171" s="92"/>
      <c r="E171" s="92">
        <v>4</v>
      </c>
      <c r="F171" s="92"/>
      <c r="G171" s="93">
        <v>4</v>
      </c>
    </row>
    <row r="172" spans="1:7" x14ac:dyDescent="0.35">
      <c r="A172" s="82" t="s">
        <v>148</v>
      </c>
      <c r="B172" s="91"/>
      <c r="C172" s="92">
        <v>3</v>
      </c>
      <c r="D172" s="92"/>
      <c r="E172" s="92"/>
      <c r="F172" s="92"/>
      <c r="G172" s="93">
        <v>3</v>
      </c>
    </row>
    <row r="173" spans="1:7" x14ac:dyDescent="0.35">
      <c r="A173" s="82" t="s">
        <v>58</v>
      </c>
      <c r="B173" s="91">
        <v>1</v>
      </c>
      <c r="C173" s="92"/>
      <c r="D173" s="92"/>
      <c r="E173" s="92"/>
      <c r="F173" s="92"/>
      <c r="G173" s="93">
        <v>1</v>
      </c>
    </row>
    <row r="174" spans="1:7" x14ac:dyDescent="0.35">
      <c r="A174" s="82" t="s">
        <v>138</v>
      </c>
      <c r="B174" s="91">
        <v>8</v>
      </c>
      <c r="C174" s="92"/>
      <c r="D174" s="92"/>
      <c r="E174" s="92"/>
      <c r="F174" s="92"/>
      <c r="G174" s="93">
        <v>8</v>
      </c>
    </row>
    <row r="175" spans="1:7" x14ac:dyDescent="0.35">
      <c r="A175" s="82" t="s">
        <v>78</v>
      </c>
      <c r="B175" s="91"/>
      <c r="C175" s="92">
        <v>5</v>
      </c>
      <c r="D175" s="92">
        <v>8</v>
      </c>
      <c r="E175" s="92"/>
      <c r="F175" s="92"/>
      <c r="G175" s="93">
        <v>13</v>
      </c>
    </row>
    <row r="176" spans="1:7" x14ac:dyDescent="0.35">
      <c r="A176" s="82" t="s">
        <v>41</v>
      </c>
      <c r="B176" s="91"/>
      <c r="C176" s="92">
        <v>4</v>
      </c>
      <c r="D176" s="92"/>
      <c r="E176" s="92"/>
      <c r="F176" s="92"/>
      <c r="G176" s="93">
        <v>4</v>
      </c>
    </row>
    <row r="177" spans="1:7" x14ac:dyDescent="0.35">
      <c r="A177" s="82" t="s">
        <v>126</v>
      </c>
      <c r="B177" s="91">
        <v>9</v>
      </c>
      <c r="C177" s="92"/>
      <c r="D177" s="92"/>
      <c r="E177" s="92"/>
      <c r="F177" s="92"/>
      <c r="G177" s="93">
        <v>9</v>
      </c>
    </row>
    <row r="178" spans="1:7" ht="15" thickBot="1" x14ac:dyDescent="0.4">
      <c r="A178" s="82" t="s">
        <v>49</v>
      </c>
      <c r="B178" s="91"/>
      <c r="C178" s="92">
        <v>9</v>
      </c>
      <c r="D178" s="92"/>
      <c r="E178" s="92"/>
      <c r="F178" s="92"/>
      <c r="G178" s="93">
        <v>9</v>
      </c>
    </row>
    <row r="179" spans="1:7" x14ac:dyDescent="0.35">
      <c r="A179" s="65" t="s">
        <v>313</v>
      </c>
      <c r="B179" s="91"/>
      <c r="C179" s="92">
        <v>9</v>
      </c>
      <c r="D179" s="92">
        <v>6</v>
      </c>
      <c r="E179" s="92">
        <v>13</v>
      </c>
      <c r="F179" s="92"/>
      <c r="G179" s="93">
        <v>28</v>
      </c>
    </row>
    <row r="180" spans="1:7" x14ac:dyDescent="0.35">
      <c r="A180" s="82" t="s">
        <v>113</v>
      </c>
      <c r="B180" s="91"/>
      <c r="C180" s="92"/>
      <c r="D180" s="92"/>
      <c r="E180" s="92">
        <v>1</v>
      </c>
      <c r="F180" s="92"/>
      <c r="G180" s="93">
        <v>1</v>
      </c>
    </row>
    <row r="181" spans="1:7" x14ac:dyDescent="0.35">
      <c r="A181" s="82" t="s">
        <v>64</v>
      </c>
      <c r="B181" s="91"/>
      <c r="C181" s="92">
        <v>9</v>
      </c>
      <c r="D181" s="92"/>
      <c r="E181" s="92"/>
      <c r="F181" s="92"/>
      <c r="G181" s="93">
        <v>9</v>
      </c>
    </row>
    <row r="182" spans="1:7" x14ac:dyDescent="0.35">
      <c r="A182" s="82" t="s">
        <v>73</v>
      </c>
      <c r="B182" s="91"/>
      <c r="C182" s="92"/>
      <c r="D182" s="92"/>
      <c r="E182" s="92">
        <v>3</v>
      </c>
      <c r="F182" s="92"/>
      <c r="G182" s="93">
        <v>3</v>
      </c>
    </row>
    <row r="183" spans="1:7" x14ac:dyDescent="0.35">
      <c r="A183" s="82" t="s">
        <v>58</v>
      </c>
      <c r="B183" s="91"/>
      <c r="C183" s="92"/>
      <c r="D183" s="92">
        <v>1</v>
      </c>
      <c r="E183" s="92"/>
      <c r="F183" s="92"/>
      <c r="G183" s="93">
        <v>1</v>
      </c>
    </row>
    <row r="184" spans="1:7" x14ac:dyDescent="0.35">
      <c r="A184" s="82" t="s">
        <v>169</v>
      </c>
      <c r="B184" s="91"/>
      <c r="C184" s="92"/>
      <c r="D184" s="92"/>
      <c r="E184" s="92">
        <v>4</v>
      </c>
      <c r="F184" s="92"/>
      <c r="G184" s="93">
        <v>4</v>
      </c>
    </row>
    <row r="185" spans="1:7" x14ac:dyDescent="0.35">
      <c r="A185" s="82" t="s">
        <v>138</v>
      </c>
      <c r="B185" s="91"/>
      <c r="C185" s="92"/>
      <c r="D185" s="92">
        <v>5</v>
      </c>
      <c r="E185" s="92"/>
      <c r="F185" s="92"/>
      <c r="G185" s="93">
        <v>5</v>
      </c>
    </row>
    <row r="186" spans="1:7" ht="15" thickBot="1" x14ac:dyDescent="0.4">
      <c r="A186" s="82" t="s">
        <v>96</v>
      </c>
      <c r="B186" s="91"/>
      <c r="C186" s="92"/>
      <c r="D186" s="92"/>
      <c r="E186" s="92">
        <v>5</v>
      </c>
      <c r="F186" s="92"/>
      <c r="G186" s="93">
        <v>5</v>
      </c>
    </row>
    <row r="187" spans="1:7" x14ac:dyDescent="0.35">
      <c r="A187" s="65" t="s">
        <v>282</v>
      </c>
      <c r="B187" s="91">
        <v>9</v>
      </c>
      <c r="C187" s="92"/>
      <c r="D187" s="92">
        <v>6</v>
      </c>
      <c r="E187" s="92">
        <v>6</v>
      </c>
      <c r="F187" s="92"/>
      <c r="G187" s="93">
        <v>21</v>
      </c>
    </row>
    <row r="188" spans="1:7" x14ac:dyDescent="0.35">
      <c r="A188" s="82" t="s">
        <v>169</v>
      </c>
      <c r="B188" s="91">
        <v>9</v>
      </c>
      <c r="C188" s="92"/>
      <c r="D188" s="92"/>
      <c r="E188" s="92"/>
      <c r="F188" s="92"/>
      <c r="G188" s="93">
        <v>9</v>
      </c>
    </row>
    <row r="189" spans="1:7" x14ac:dyDescent="0.35">
      <c r="A189" s="82" t="s">
        <v>122</v>
      </c>
      <c r="B189" s="91"/>
      <c r="C189" s="92"/>
      <c r="D189" s="92">
        <v>6</v>
      </c>
      <c r="E189" s="92"/>
      <c r="F189" s="92"/>
      <c r="G189" s="93">
        <v>6</v>
      </c>
    </row>
    <row r="190" spans="1:7" ht="15" thickBot="1" x14ac:dyDescent="0.4">
      <c r="A190" s="82" t="s">
        <v>91</v>
      </c>
      <c r="B190" s="91"/>
      <c r="C190" s="92"/>
      <c r="D190" s="92"/>
      <c r="E190" s="92">
        <v>6</v>
      </c>
      <c r="F190" s="92"/>
      <c r="G190" s="93">
        <v>6</v>
      </c>
    </row>
    <row r="191" spans="1:7" x14ac:dyDescent="0.35">
      <c r="A191" s="65" t="s">
        <v>202</v>
      </c>
      <c r="B191" s="91">
        <v>17</v>
      </c>
      <c r="C191" s="92"/>
      <c r="D191" s="92">
        <v>7</v>
      </c>
      <c r="E191" s="92">
        <v>8</v>
      </c>
      <c r="F191" s="92"/>
      <c r="G191" s="93">
        <v>32</v>
      </c>
    </row>
    <row r="192" spans="1:7" x14ac:dyDescent="0.35">
      <c r="A192" s="82" t="s">
        <v>85</v>
      </c>
      <c r="B192" s="91">
        <v>6</v>
      </c>
      <c r="C192" s="92"/>
      <c r="D192" s="92"/>
      <c r="E192" s="92"/>
      <c r="F192" s="92"/>
      <c r="G192" s="93">
        <v>6</v>
      </c>
    </row>
    <row r="193" spans="1:7" x14ac:dyDescent="0.35">
      <c r="A193" s="82" t="s">
        <v>64</v>
      </c>
      <c r="B193" s="91"/>
      <c r="C193" s="92"/>
      <c r="D193" s="92">
        <v>2</v>
      </c>
      <c r="E193" s="92"/>
      <c r="F193" s="92"/>
      <c r="G193" s="93">
        <v>2</v>
      </c>
    </row>
    <row r="194" spans="1:7" x14ac:dyDescent="0.35">
      <c r="A194" s="82" t="s">
        <v>117</v>
      </c>
      <c r="B194" s="91">
        <v>2</v>
      </c>
      <c r="C194" s="92"/>
      <c r="D194" s="92"/>
      <c r="E194" s="92"/>
      <c r="F194" s="92"/>
      <c r="G194" s="93">
        <v>2</v>
      </c>
    </row>
    <row r="195" spans="1:7" x14ac:dyDescent="0.35">
      <c r="A195" s="82" t="s">
        <v>169</v>
      </c>
      <c r="B195" s="91"/>
      <c r="C195" s="92"/>
      <c r="D195" s="92">
        <v>5</v>
      </c>
      <c r="E195" s="92"/>
      <c r="F195" s="92"/>
      <c r="G195" s="93">
        <v>5</v>
      </c>
    </row>
    <row r="196" spans="1:7" x14ac:dyDescent="0.35">
      <c r="A196" s="82" t="s">
        <v>177</v>
      </c>
      <c r="B196" s="91">
        <v>7</v>
      </c>
      <c r="C196" s="92"/>
      <c r="D196" s="92"/>
      <c r="E196" s="92">
        <v>8</v>
      </c>
      <c r="F196" s="92"/>
      <c r="G196" s="93">
        <v>15</v>
      </c>
    </row>
    <row r="197" spans="1:7" ht="15" thickBot="1" x14ac:dyDescent="0.4">
      <c r="A197" s="82" t="s">
        <v>96</v>
      </c>
      <c r="B197" s="91">
        <v>2</v>
      </c>
      <c r="C197" s="92"/>
      <c r="D197" s="92"/>
      <c r="E197" s="92"/>
      <c r="F197" s="92"/>
      <c r="G197" s="93">
        <v>2</v>
      </c>
    </row>
    <row r="198" spans="1:7" x14ac:dyDescent="0.35">
      <c r="A198" s="65" t="s">
        <v>167</v>
      </c>
      <c r="B198" s="91">
        <v>9</v>
      </c>
      <c r="C198" s="92">
        <v>6</v>
      </c>
      <c r="D198" s="92"/>
      <c r="E198" s="92">
        <v>5</v>
      </c>
      <c r="F198" s="92"/>
      <c r="G198" s="93">
        <v>20</v>
      </c>
    </row>
    <row r="199" spans="1:7" x14ac:dyDescent="0.35">
      <c r="A199" s="82" t="s">
        <v>64</v>
      </c>
      <c r="B199" s="91">
        <v>9</v>
      </c>
      <c r="C199" s="92"/>
      <c r="D199" s="92"/>
      <c r="E199" s="92"/>
      <c r="F199" s="92"/>
      <c r="G199" s="93">
        <v>9</v>
      </c>
    </row>
    <row r="200" spans="1:7" x14ac:dyDescent="0.35">
      <c r="A200" s="82" t="s">
        <v>101</v>
      </c>
      <c r="B200" s="91"/>
      <c r="C200" s="92">
        <v>6</v>
      </c>
      <c r="D200" s="92"/>
      <c r="E200" s="92"/>
      <c r="F200" s="92"/>
      <c r="G200" s="93">
        <v>6</v>
      </c>
    </row>
    <row r="201" spans="1:7" x14ac:dyDescent="0.35">
      <c r="A201" s="82" t="s">
        <v>78</v>
      </c>
      <c r="B201" s="91"/>
      <c r="C201" s="92"/>
      <c r="D201" s="92"/>
      <c r="E201" s="92">
        <v>2</v>
      </c>
      <c r="F201" s="92"/>
      <c r="G201" s="93">
        <v>2</v>
      </c>
    </row>
    <row r="202" spans="1:7" ht="15" thickBot="1" x14ac:dyDescent="0.4">
      <c r="A202" s="82" t="s">
        <v>96</v>
      </c>
      <c r="B202" s="91"/>
      <c r="C202" s="92"/>
      <c r="D202" s="92"/>
      <c r="E202" s="92">
        <v>3</v>
      </c>
      <c r="F202" s="92"/>
      <c r="G202" s="93">
        <v>3</v>
      </c>
    </row>
    <row r="203" spans="1:7" x14ac:dyDescent="0.35">
      <c r="A203" s="65" t="s">
        <v>310</v>
      </c>
      <c r="B203" s="91"/>
      <c r="C203" s="92"/>
      <c r="D203" s="92">
        <v>11</v>
      </c>
      <c r="E203" s="92">
        <v>3</v>
      </c>
      <c r="F203" s="92"/>
      <c r="G203" s="93">
        <v>14</v>
      </c>
    </row>
    <row r="204" spans="1:7" x14ac:dyDescent="0.35">
      <c r="A204" s="82" t="s">
        <v>101</v>
      </c>
      <c r="B204" s="91"/>
      <c r="C204" s="92"/>
      <c r="D204" s="92">
        <v>3</v>
      </c>
      <c r="E204" s="92">
        <v>3</v>
      </c>
      <c r="F204" s="92"/>
      <c r="G204" s="93">
        <v>6</v>
      </c>
    </row>
    <row r="205" spans="1:7" x14ac:dyDescent="0.35">
      <c r="A205" s="82" t="s">
        <v>138</v>
      </c>
      <c r="B205" s="91"/>
      <c r="C205" s="92"/>
      <c r="D205" s="92">
        <v>3</v>
      </c>
      <c r="E205" s="92"/>
      <c r="F205" s="92"/>
      <c r="G205" s="93">
        <v>3</v>
      </c>
    </row>
    <row r="206" spans="1:7" ht="15" thickBot="1" x14ac:dyDescent="0.4">
      <c r="A206" s="82" t="s">
        <v>49</v>
      </c>
      <c r="B206" s="91"/>
      <c r="C206" s="92"/>
      <c r="D206" s="92">
        <v>5</v>
      </c>
      <c r="E206" s="92"/>
      <c r="F206" s="92"/>
      <c r="G206" s="93">
        <v>5</v>
      </c>
    </row>
    <row r="207" spans="1:7" x14ac:dyDescent="0.35">
      <c r="A207" s="65" t="s">
        <v>164</v>
      </c>
      <c r="B207" s="91">
        <v>3</v>
      </c>
      <c r="C207" s="92"/>
      <c r="D207" s="92">
        <v>3</v>
      </c>
      <c r="E207" s="92"/>
      <c r="F207" s="92"/>
      <c r="G207" s="93">
        <v>6</v>
      </c>
    </row>
    <row r="208" spans="1:7" x14ac:dyDescent="0.35">
      <c r="A208" s="82" t="s">
        <v>64</v>
      </c>
      <c r="B208" s="91"/>
      <c r="C208" s="92"/>
      <c r="D208" s="92">
        <v>3</v>
      </c>
      <c r="E208" s="92"/>
      <c r="F208" s="92"/>
      <c r="G208" s="93">
        <v>3</v>
      </c>
    </row>
    <row r="209" spans="1:7" ht="15" thickBot="1" x14ac:dyDescent="0.4">
      <c r="A209" s="82" t="s">
        <v>148</v>
      </c>
      <c r="B209" s="91">
        <v>3</v>
      </c>
      <c r="C209" s="92"/>
      <c r="D209" s="92"/>
      <c r="E209" s="92"/>
      <c r="F209" s="92"/>
      <c r="G209" s="93">
        <v>3</v>
      </c>
    </row>
    <row r="210" spans="1:7" x14ac:dyDescent="0.35">
      <c r="A210" s="65" t="s">
        <v>196</v>
      </c>
      <c r="B210" s="91">
        <v>11</v>
      </c>
      <c r="C210" s="92"/>
      <c r="D210" s="92">
        <v>2</v>
      </c>
      <c r="E210" s="92">
        <v>1</v>
      </c>
      <c r="F210" s="92"/>
      <c r="G210" s="93">
        <v>14</v>
      </c>
    </row>
    <row r="211" spans="1:7" x14ac:dyDescent="0.35">
      <c r="A211" s="82" t="s">
        <v>64</v>
      </c>
      <c r="B211" s="91">
        <v>4</v>
      </c>
      <c r="C211" s="92"/>
      <c r="D211" s="92"/>
      <c r="E211" s="92"/>
      <c r="F211" s="92"/>
      <c r="G211" s="93">
        <v>4</v>
      </c>
    </row>
    <row r="212" spans="1:7" x14ac:dyDescent="0.35">
      <c r="A212" s="82" t="s">
        <v>101</v>
      </c>
      <c r="B212" s="91">
        <v>7</v>
      </c>
      <c r="C212" s="92"/>
      <c r="D212" s="92"/>
      <c r="E212" s="92"/>
      <c r="F212" s="92"/>
      <c r="G212" s="93">
        <v>7</v>
      </c>
    </row>
    <row r="213" spans="1:7" x14ac:dyDescent="0.35">
      <c r="A213" s="82" t="s">
        <v>169</v>
      </c>
      <c r="B213" s="91"/>
      <c r="C213" s="92"/>
      <c r="D213" s="92"/>
      <c r="E213" s="92">
        <v>1</v>
      </c>
      <c r="F213" s="92"/>
      <c r="G213" s="93">
        <v>1</v>
      </c>
    </row>
    <row r="214" spans="1:7" ht="15" thickBot="1" x14ac:dyDescent="0.4">
      <c r="A214" s="82" t="s">
        <v>96</v>
      </c>
      <c r="B214" s="91"/>
      <c r="C214" s="92"/>
      <c r="D214" s="92">
        <v>2</v>
      </c>
      <c r="E214" s="92"/>
      <c r="F214" s="92"/>
      <c r="G214" s="93">
        <v>2</v>
      </c>
    </row>
    <row r="215" spans="1:7" x14ac:dyDescent="0.35">
      <c r="A215" s="65" t="s">
        <v>268</v>
      </c>
      <c r="B215" s="91">
        <v>4</v>
      </c>
      <c r="C215" s="92">
        <v>9</v>
      </c>
      <c r="D215" s="92">
        <v>12</v>
      </c>
      <c r="E215" s="92">
        <v>23</v>
      </c>
      <c r="F215" s="92"/>
      <c r="G215" s="93">
        <v>48</v>
      </c>
    </row>
    <row r="216" spans="1:7" x14ac:dyDescent="0.35">
      <c r="A216" s="82" t="s">
        <v>148</v>
      </c>
      <c r="B216" s="91">
        <v>4</v>
      </c>
      <c r="C216" s="92"/>
      <c r="D216" s="92"/>
      <c r="E216" s="92">
        <v>8</v>
      </c>
      <c r="F216" s="92"/>
      <c r="G216" s="93">
        <v>12</v>
      </c>
    </row>
    <row r="217" spans="1:7" x14ac:dyDescent="0.35">
      <c r="A217" s="82" t="s">
        <v>138</v>
      </c>
      <c r="B217" s="91"/>
      <c r="C217" s="92">
        <v>9</v>
      </c>
      <c r="D217" s="92">
        <v>8</v>
      </c>
      <c r="E217" s="92"/>
      <c r="F217" s="92"/>
      <c r="G217" s="93">
        <v>17</v>
      </c>
    </row>
    <row r="218" spans="1:7" x14ac:dyDescent="0.35">
      <c r="A218" s="82" t="s">
        <v>177</v>
      </c>
      <c r="B218" s="91"/>
      <c r="C218" s="92"/>
      <c r="D218" s="92"/>
      <c r="E218" s="92">
        <v>6</v>
      </c>
      <c r="F218" s="92"/>
      <c r="G218" s="93">
        <v>6</v>
      </c>
    </row>
    <row r="219" spans="1:7" ht="15" thickBot="1" x14ac:dyDescent="0.4">
      <c r="A219" s="82" t="s">
        <v>96</v>
      </c>
      <c r="B219" s="91"/>
      <c r="C219" s="92"/>
      <c r="D219" s="92">
        <v>4</v>
      </c>
      <c r="E219" s="92">
        <v>9</v>
      </c>
      <c r="F219" s="92"/>
      <c r="G219" s="93">
        <v>13</v>
      </c>
    </row>
    <row r="220" spans="1:7" x14ac:dyDescent="0.35">
      <c r="A220" s="65" t="s">
        <v>263</v>
      </c>
      <c r="B220" s="91"/>
      <c r="C220" s="92">
        <v>8</v>
      </c>
      <c r="D220" s="92"/>
      <c r="E220" s="92">
        <v>5</v>
      </c>
      <c r="F220" s="92"/>
      <c r="G220" s="93">
        <v>13</v>
      </c>
    </row>
    <row r="221" spans="1:7" x14ac:dyDescent="0.35">
      <c r="A221" s="82" t="s">
        <v>138</v>
      </c>
      <c r="B221" s="91"/>
      <c r="C221" s="92">
        <v>8</v>
      </c>
      <c r="D221" s="92"/>
      <c r="E221" s="92"/>
      <c r="F221" s="92"/>
      <c r="G221" s="93">
        <v>8</v>
      </c>
    </row>
    <row r="222" spans="1:7" ht="15" thickBot="1" x14ac:dyDescent="0.4">
      <c r="A222" s="82" t="s">
        <v>49</v>
      </c>
      <c r="B222" s="91"/>
      <c r="C222" s="92"/>
      <c r="D222" s="92"/>
      <c r="E222" s="92">
        <v>5</v>
      </c>
      <c r="F222" s="92"/>
      <c r="G222" s="93">
        <v>5</v>
      </c>
    </row>
    <row r="223" spans="1:7" x14ac:dyDescent="0.35">
      <c r="A223" s="65" t="s">
        <v>259</v>
      </c>
      <c r="B223" s="91"/>
      <c r="C223" s="92"/>
      <c r="D223" s="92">
        <v>4</v>
      </c>
      <c r="E223" s="92">
        <v>6</v>
      </c>
      <c r="F223" s="92"/>
      <c r="G223" s="93">
        <v>10</v>
      </c>
    </row>
    <row r="224" spans="1:7" x14ac:dyDescent="0.35">
      <c r="A224" s="82" t="s">
        <v>107</v>
      </c>
      <c r="B224" s="91"/>
      <c r="C224" s="92"/>
      <c r="D224" s="92">
        <v>4</v>
      </c>
      <c r="E224" s="92"/>
      <c r="F224" s="92"/>
      <c r="G224" s="93">
        <v>4</v>
      </c>
    </row>
    <row r="225" spans="1:7" ht="15" thickBot="1" x14ac:dyDescent="0.4">
      <c r="A225" s="82" t="s">
        <v>49</v>
      </c>
      <c r="B225" s="91"/>
      <c r="C225" s="92"/>
      <c r="D225" s="92"/>
      <c r="E225" s="92">
        <v>6</v>
      </c>
      <c r="F225" s="92"/>
      <c r="G225" s="93">
        <v>6</v>
      </c>
    </row>
    <row r="226" spans="1:7" x14ac:dyDescent="0.35">
      <c r="A226" s="65" t="s">
        <v>191</v>
      </c>
      <c r="B226" s="91">
        <v>8</v>
      </c>
      <c r="C226" s="92"/>
      <c r="D226" s="92">
        <v>2</v>
      </c>
      <c r="E226" s="92"/>
      <c r="F226" s="92"/>
      <c r="G226" s="93">
        <v>10</v>
      </c>
    </row>
    <row r="227" spans="1:7" x14ac:dyDescent="0.35">
      <c r="A227" s="82" t="s">
        <v>148</v>
      </c>
      <c r="B227" s="91"/>
      <c r="C227" s="92"/>
      <c r="D227" s="92">
        <v>2</v>
      </c>
      <c r="E227" s="92"/>
      <c r="F227" s="92"/>
      <c r="G227" s="93">
        <v>2</v>
      </c>
    </row>
    <row r="228" spans="1:7" ht="15" thickBot="1" x14ac:dyDescent="0.4">
      <c r="A228" s="82" t="s">
        <v>138</v>
      </c>
      <c r="B228" s="91">
        <v>8</v>
      </c>
      <c r="C228" s="92"/>
      <c r="D228" s="92"/>
      <c r="E228" s="92"/>
      <c r="F228" s="92"/>
      <c r="G228" s="93">
        <v>8</v>
      </c>
    </row>
    <row r="229" spans="1:7" x14ac:dyDescent="0.35">
      <c r="A229" s="65" t="s">
        <v>217</v>
      </c>
      <c r="B229" s="91"/>
      <c r="C229" s="92">
        <v>5</v>
      </c>
      <c r="D229" s="92">
        <v>16</v>
      </c>
      <c r="E229" s="92">
        <v>6</v>
      </c>
      <c r="F229" s="92"/>
      <c r="G229" s="93">
        <v>27</v>
      </c>
    </row>
    <row r="230" spans="1:7" x14ac:dyDescent="0.35">
      <c r="A230" s="82" t="s">
        <v>64</v>
      </c>
      <c r="B230" s="91"/>
      <c r="C230" s="92"/>
      <c r="D230" s="92">
        <v>7</v>
      </c>
      <c r="E230" s="92"/>
      <c r="F230" s="92"/>
      <c r="G230" s="93">
        <v>7</v>
      </c>
    </row>
    <row r="231" spans="1:7" x14ac:dyDescent="0.35">
      <c r="A231" s="82" t="s">
        <v>73</v>
      </c>
      <c r="B231" s="91"/>
      <c r="C231" s="92"/>
      <c r="D231" s="92"/>
      <c r="E231" s="92">
        <v>6</v>
      </c>
      <c r="F231" s="92"/>
      <c r="G231" s="93">
        <v>6</v>
      </c>
    </row>
    <row r="232" spans="1:7" x14ac:dyDescent="0.35">
      <c r="A232" s="82" t="s">
        <v>159</v>
      </c>
      <c r="B232" s="91"/>
      <c r="C232" s="92"/>
      <c r="D232" s="92">
        <v>9</v>
      </c>
      <c r="E232" s="92"/>
      <c r="F232" s="92"/>
      <c r="G232" s="93">
        <v>9</v>
      </c>
    </row>
    <row r="233" spans="1:7" ht="15" thickBot="1" x14ac:dyDescent="0.4">
      <c r="A233" s="82" t="s">
        <v>117</v>
      </c>
      <c r="B233" s="91"/>
      <c r="C233" s="92">
        <v>5</v>
      </c>
      <c r="D233" s="92"/>
      <c r="E233" s="92"/>
      <c r="F233" s="92"/>
      <c r="G233" s="93">
        <v>5</v>
      </c>
    </row>
    <row r="234" spans="1:7" x14ac:dyDescent="0.35">
      <c r="A234" s="65" t="s">
        <v>323</v>
      </c>
      <c r="B234" s="91">
        <v>18</v>
      </c>
      <c r="C234" s="92"/>
      <c r="D234" s="92">
        <v>5</v>
      </c>
      <c r="E234" s="92">
        <v>7</v>
      </c>
      <c r="F234" s="92"/>
      <c r="G234" s="93">
        <v>30</v>
      </c>
    </row>
    <row r="235" spans="1:7" x14ac:dyDescent="0.35">
      <c r="A235" s="82" t="s">
        <v>113</v>
      </c>
      <c r="B235" s="91">
        <v>8</v>
      </c>
      <c r="C235" s="92"/>
      <c r="D235" s="92"/>
      <c r="E235" s="92"/>
      <c r="F235" s="92"/>
      <c r="G235" s="93">
        <v>8</v>
      </c>
    </row>
    <row r="236" spans="1:7" x14ac:dyDescent="0.35">
      <c r="A236" s="82" t="s">
        <v>64</v>
      </c>
      <c r="B236" s="91">
        <v>1</v>
      </c>
      <c r="C236" s="92"/>
      <c r="D236" s="92"/>
      <c r="E236" s="92"/>
      <c r="F236" s="92"/>
      <c r="G236" s="93">
        <v>1</v>
      </c>
    </row>
    <row r="237" spans="1:7" x14ac:dyDescent="0.35">
      <c r="A237" s="82" t="s">
        <v>58</v>
      </c>
      <c r="B237" s="91">
        <v>9</v>
      </c>
      <c r="C237" s="92"/>
      <c r="D237" s="92"/>
      <c r="E237" s="92"/>
      <c r="F237" s="92"/>
      <c r="G237" s="93">
        <v>9</v>
      </c>
    </row>
    <row r="238" spans="1:7" x14ac:dyDescent="0.35">
      <c r="A238" s="82" t="s">
        <v>122</v>
      </c>
      <c r="B238" s="91"/>
      <c r="C238" s="92"/>
      <c r="D238" s="92">
        <v>5</v>
      </c>
      <c r="E238" s="92"/>
      <c r="F238" s="92"/>
      <c r="G238" s="93">
        <v>5</v>
      </c>
    </row>
    <row r="239" spans="1:7" ht="15" thickBot="1" x14ac:dyDescent="0.4">
      <c r="A239" s="82" t="s">
        <v>41</v>
      </c>
      <c r="B239" s="91"/>
      <c r="C239" s="92"/>
      <c r="D239" s="92"/>
      <c r="E239" s="92">
        <v>7</v>
      </c>
      <c r="F239" s="92"/>
      <c r="G239" s="93">
        <v>7</v>
      </c>
    </row>
    <row r="240" spans="1:7" x14ac:dyDescent="0.35">
      <c r="A240" s="65" t="s">
        <v>246</v>
      </c>
      <c r="B240" s="91">
        <v>7</v>
      </c>
      <c r="C240" s="92">
        <v>15</v>
      </c>
      <c r="D240" s="92">
        <v>2</v>
      </c>
      <c r="E240" s="92"/>
      <c r="F240" s="92"/>
      <c r="G240" s="93">
        <v>24</v>
      </c>
    </row>
    <row r="241" spans="1:7" x14ac:dyDescent="0.35">
      <c r="A241" s="82" t="s">
        <v>107</v>
      </c>
      <c r="B241" s="91">
        <v>5</v>
      </c>
      <c r="C241" s="92"/>
      <c r="D241" s="92"/>
      <c r="E241" s="92"/>
      <c r="F241" s="92"/>
      <c r="G241" s="93">
        <v>5</v>
      </c>
    </row>
    <row r="242" spans="1:7" x14ac:dyDescent="0.35">
      <c r="A242" s="82" t="s">
        <v>117</v>
      </c>
      <c r="B242" s="91"/>
      <c r="C242" s="92">
        <v>4</v>
      </c>
      <c r="D242" s="92"/>
      <c r="E242" s="92"/>
      <c r="F242" s="92"/>
      <c r="G242" s="93">
        <v>4</v>
      </c>
    </row>
    <row r="243" spans="1:7" x14ac:dyDescent="0.35">
      <c r="A243" s="82" t="s">
        <v>58</v>
      </c>
      <c r="B243" s="91">
        <v>2</v>
      </c>
      <c r="C243" s="92"/>
      <c r="D243" s="92"/>
      <c r="E243" s="92"/>
      <c r="F243" s="92"/>
      <c r="G243" s="93">
        <v>2</v>
      </c>
    </row>
    <row r="244" spans="1:7" x14ac:dyDescent="0.35">
      <c r="A244" s="82" t="s">
        <v>169</v>
      </c>
      <c r="B244" s="91"/>
      <c r="C244" s="92">
        <v>4</v>
      </c>
      <c r="D244" s="92"/>
      <c r="E244" s="92"/>
      <c r="F244" s="92"/>
      <c r="G244" s="93">
        <v>4</v>
      </c>
    </row>
    <row r="245" spans="1:7" x14ac:dyDescent="0.35">
      <c r="A245" s="82" t="s">
        <v>126</v>
      </c>
      <c r="B245" s="91"/>
      <c r="C245" s="92"/>
      <c r="D245" s="92">
        <v>2</v>
      </c>
      <c r="E245" s="92"/>
      <c r="F245" s="92"/>
      <c r="G245" s="93">
        <v>2</v>
      </c>
    </row>
    <row r="246" spans="1:7" x14ac:dyDescent="0.35">
      <c r="A246" s="82" t="s">
        <v>177</v>
      </c>
      <c r="B246" s="91"/>
      <c r="C246" s="92">
        <v>5</v>
      </c>
      <c r="D246" s="92"/>
      <c r="E246" s="92"/>
      <c r="F246" s="92"/>
      <c r="G246" s="93">
        <v>5</v>
      </c>
    </row>
    <row r="247" spans="1:7" ht="15" thickBot="1" x14ac:dyDescent="0.4">
      <c r="A247" s="82" t="s">
        <v>96</v>
      </c>
      <c r="B247" s="91"/>
      <c r="C247" s="92">
        <v>2</v>
      </c>
      <c r="D247" s="92"/>
      <c r="E247" s="92"/>
      <c r="F247" s="92"/>
      <c r="G247" s="93">
        <v>2</v>
      </c>
    </row>
    <row r="248" spans="1:7" x14ac:dyDescent="0.35">
      <c r="A248" s="65" t="s">
        <v>135</v>
      </c>
      <c r="B248" s="91">
        <v>5</v>
      </c>
      <c r="C248" s="92">
        <v>7</v>
      </c>
      <c r="D248" s="92">
        <v>6</v>
      </c>
      <c r="E248" s="92">
        <v>6</v>
      </c>
      <c r="F248" s="92"/>
      <c r="G248" s="93">
        <v>24</v>
      </c>
    </row>
    <row r="249" spans="1:7" x14ac:dyDescent="0.35">
      <c r="A249" s="82" t="s">
        <v>73</v>
      </c>
      <c r="B249" s="91"/>
      <c r="C249" s="92"/>
      <c r="D249" s="92">
        <v>6</v>
      </c>
      <c r="E249" s="92"/>
      <c r="F249" s="92"/>
      <c r="G249" s="93">
        <v>6</v>
      </c>
    </row>
    <row r="250" spans="1:7" x14ac:dyDescent="0.35">
      <c r="A250" s="82" t="s">
        <v>122</v>
      </c>
      <c r="B250" s="91"/>
      <c r="C250" s="92">
        <v>6</v>
      </c>
      <c r="D250" s="92"/>
      <c r="E250" s="92"/>
      <c r="F250" s="92"/>
      <c r="G250" s="93">
        <v>6</v>
      </c>
    </row>
    <row r="251" spans="1:7" x14ac:dyDescent="0.35">
      <c r="A251" s="82" t="s">
        <v>138</v>
      </c>
      <c r="B251" s="91">
        <v>2</v>
      </c>
      <c r="C251" s="92"/>
      <c r="D251" s="92"/>
      <c r="E251" s="92"/>
      <c r="F251" s="92"/>
      <c r="G251" s="93">
        <v>2</v>
      </c>
    </row>
    <row r="252" spans="1:7" x14ac:dyDescent="0.35">
      <c r="A252" s="82" t="s">
        <v>78</v>
      </c>
      <c r="B252" s="91">
        <v>3</v>
      </c>
      <c r="C252" s="92"/>
      <c r="D252" s="92"/>
      <c r="E252" s="92"/>
      <c r="F252" s="92"/>
      <c r="G252" s="93">
        <v>3</v>
      </c>
    </row>
    <row r="253" spans="1:7" ht="15" thickBot="1" x14ac:dyDescent="0.4">
      <c r="A253" s="82" t="s">
        <v>96</v>
      </c>
      <c r="B253" s="91"/>
      <c r="C253" s="92">
        <v>1</v>
      </c>
      <c r="D253" s="92"/>
      <c r="E253" s="92">
        <v>6</v>
      </c>
      <c r="F253" s="92"/>
      <c r="G253" s="93">
        <v>7</v>
      </c>
    </row>
    <row r="254" spans="1:7" x14ac:dyDescent="0.35">
      <c r="A254" s="65" t="s">
        <v>311</v>
      </c>
      <c r="B254" s="91"/>
      <c r="C254" s="92"/>
      <c r="D254" s="92">
        <v>7</v>
      </c>
      <c r="E254" s="92">
        <v>9</v>
      </c>
      <c r="F254" s="92"/>
      <c r="G254" s="93">
        <v>16</v>
      </c>
    </row>
    <row r="255" spans="1:7" x14ac:dyDescent="0.35">
      <c r="A255" s="82" t="s">
        <v>113</v>
      </c>
      <c r="B255" s="91"/>
      <c r="C255" s="92"/>
      <c r="D255" s="92"/>
      <c r="E255" s="92">
        <v>9</v>
      </c>
      <c r="F255" s="92"/>
      <c r="G255" s="93">
        <v>9</v>
      </c>
    </row>
    <row r="256" spans="1:7" ht="15" thickBot="1" x14ac:dyDescent="0.4">
      <c r="A256" s="82" t="s">
        <v>73</v>
      </c>
      <c r="B256" s="91"/>
      <c r="C256" s="92"/>
      <c r="D256" s="92">
        <v>7</v>
      </c>
      <c r="E256" s="92"/>
      <c r="F256" s="92"/>
      <c r="G256" s="93">
        <v>7</v>
      </c>
    </row>
    <row r="257" spans="1:7" x14ac:dyDescent="0.35">
      <c r="A257" s="65" t="s">
        <v>165</v>
      </c>
      <c r="B257" s="91">
        <v>4</v>
      </c>
      <c r="C257" s="92">
        <v>9</v>
      </c>
      <c r="D257" s="92">
        <v>18</v>
      </c>
      <c r="E257" s="92"/>
      <c r="F257" s="92"/>
      <c r="G257" s="93">
        <v>31</v>
      </c>
    </row>
    <row r="258" spans="1:7" x14ac:dyDescent="0.35">
      <c r="A258" s="82" t="s">
        <v>113</v>
      </c>
      <c r="B258" s="91"/>
      <c r="C258" s="92">
        <v>9</v>
      </c>
      <c r="D258" s="92"/>
      <c r="E258" s="92"/>
      <c r="F258" s="92"/>
      <c r="G258" s="93">
        <v>9</v>
      </c>
    </row>
    <row r="259" spans="1:7" x14ac:dyDescent="0.35">
      <c r="A259" s="82" t="s">
        <v>169</v>
      </c>
      <c r="B259" s="91"/>
      <c r="C259" s="92"/>
      <c r="D259" s="92">
        <v>9</v>
      </c>
      <c r="E259" s="92"/>
      <c r="F259" s="92"/>
      <c r="G259" s="93">
        <v>9</v>
      </c>
    </row>
    <row r="260" spans="1:7" x14ac:dyDescent="0.35">
      <c r="A260" s="82" t="s">
        <v>177</v>
      </c>
      <c r="B260" s="91">
        <v>4</v>
      </c>
      <c r="C260" s="92"/>
      <c r="D260" s="92">
        <v>8</v>
      </c>
      <c r="E260" s="92"/>
      <c r="F260" s="92"/>
      <c r="G260" s="93">
        <v>12</v>
      </c>
    </row>
    <row r="261" spans="1:7" ht="15" thickBot="1" x14ac:dyDescent="0.4">
      <c r="A261" s="82" t="s">
        <v>91</v>
      </c>
      <c r="B261" s="91"/>
      <c r="C261" s="92"/>
      <c r="D261" s="92">
        <v>1</v>
      </c>
      <c r="E261" s="92"/>
      <c r="F261" s="92"/>
      <c r="G261" s="93">
        <v>1</v>
      </c>
    </row>
    <row r="262" spans="1:7" x14ac:dyDescent="0.35">
      <c r="A262" s="65" t="s">
        <v>265</v>
      </c>
      <c r="B262" s="91"/>
      <c r="C262" s="92">
        <v>4</v>
      </c>
      <c r="D262" s="92">
        <v>4</v>
      </c>
      <c r="E262" s="92">
        <v>9</v>
      </c>
      <c r="F262" s="92"/>
      <c r="G262" s="93">
        <v>17</v>
      </c>
    </row>
    <row r="263" spans="1:7" x14ac:dyDescent="0.35">
      <c r="A263" s="82" t="s">
        <v>107</v>
      </c>
      <c r="B263" s="91"/>
      <c r="C263" s="92"/>
      <c r="D263" s="92">
        <v>4</v>
      </c>
      <c r="E263" s="92"/>
      <c r="F263" s="92"/>
      <c r="G263" s="93">
        <v>4</v>
      </c>
    </row>
    <row r="264" spans="1:7" x14ac:dyDescent="0.35">
      <c r="A264" s="82" t="s">
        <v>49</v>
      </c>
      <c r="B264" s="91"/>
      <c r="C264" s="92">
        <v>4</v>
      </c>
      <c r="D264" s="92"/>
      <c r="E264" s="92"/>
      <c r="F264" s="92"/>
      <c r="G264" s="93">
        <v>4</v>
      </c>
    </row>
    <row r="265" spans="1:7" x14ac:dyDescent="0.35">
      <c r="A265" s="82" t="s">
        <v>96</v>
      </c>
      <c r="B265" s="91"/>
      <c r="C265" s="92"/>
      <c r="D265" s="92"/>
      <c r="E265" s="92">
        <v>7</v>
      </c>
      <c r="F265" s="92"/>
      <c r="G265" s="93">
        <v>7</v>
      </c>
    </row>
    <row r="266" spans="1:7" ht="15" thickBot="1" x14ac:dyDescent="0.4">
      <c r="A266" s="82" t="s">
        <v>91</v>
      </c>
      <c r="B266" s="91"/>
      <c r="C266" s="92"/>
      <c r="D266" s="92"/>
      <c r="E266" s="92">
        <v>2</v>
      </c>
      <c r="F266" s="92"/>
      <c r="G266" s="93">
        <v>2</v>
      </c>
    </row>
    <row r="267" spans="1:7" x14ac:dyDescent="0.35">
      <c r="A267" s="65" t="s">
        <v>252</v>
      </c>
      <c r="B267" s="91"/>
      <c r="C267" s="92">
        <v>32</v>
      </c>
      <c r="D267" s="92">
        <v>15</v>
      </c>
      <c r="E267" s="92">
        <v>1</v>
      </c>
      <c r="F267" s="92"/>
      <c r="G267" s="93">
        <v>48</v>
      </c>
    </row>
    <row r="268" spans="1:7" x14ac:dyDescent="0.35">
      <c r="A268" s="82" t="s">
        <v>85</v>
      </c>
      <c r="B268" s="91"/>
      <c r="C268" s="92">
        <v>6</v>
      </c>
      <c r="D268" s="92"/>
      <c r="E268" s="92"/>
      <c r="F268" s="92"/>
      <c r="G268" s="93">
        <v>6</v>
      </c>
    </row>
    <row r="269" spans="1:7" x14ac:dyDescent="0.35">
      <c r="A269" s="82" t="s">
        <v>117</v>
      </c>
      <c r="B269" s="91"/>
      <c r="C269" s="92">
        <v>7</v>
      </c>
      <c r="D269" s="92"/>
      <c r="E269" s="92"/>
      <c r="F269" s="92"/>
      <c r="G269" s="93">
        <v>7</v>
      </c>
    </row>
    <row r="270" spans="1:7" x14ac:dyDescent="0.35">
      <c r="A270" s="82" t="s">
        <v>58</v>
      </c>
      <c r="B270" s="91"/>
      <c r="C270" s="92"/>
      <c r="D270" s="92">
        <v>6</v>
      </c>
      <c r="E270" s="92"/>
      <c r="F270" s="92"/>
      <c r="G270" s="93">
        <v>6</v>
      </c>
    </row>
    <row r="271" spans="1:7" x14ac:dyDescent="0.35">
      <c r="A271" s="82" t="s">
        <v>138</v>
      </c>
      <c r="B271" s="91"/>
      <c r="C271" s="92"/>
      <c r="D271" s="92">
        <v>9</v>
      </c>
      <c r="E271" s="92"/>
      <c r="F271" s="92"/>
      <c r="G271" s="93">
        <v>9</v>
      </c>
    </row>
    <row r="272" spans="1:7" x14ac:dyDescent="0.35">
      <c r="A272" s="82" t="s">
        <v>78</v>
      </c>
      <c r="B272" s="91"/>
      <c r="C272" s="92"/>
      <c r="D272" s="92"/>
      <c r="E272" s="92">
        <v>1</v>
      </c>
      <c r="F272" s="92"/>
      <c r="G272" s="93">
        <v>1</v>
      </c>
    </row>
    <row r="273" spans="1:7" x14ac:dyDescent="0.35">
      <c r="A273" s="82" t="s">
        <v>126</v>
      </c>
      <c r="B273" s="91"/>
      <c r="C273" s="92">
        <v>8</v>
      </c>
      <c r="D273" s="92"/>
      <c r="E273" s="92"/>
      <c r="F273" s="92"/>
      <c r="G273" s="93">
        <v>8</v>
      </c>
    </row>
    <row r="274" spans="1:7" x14ac:dyDescent="0.35">
      <c r="A274" s="82" t="s">
        <v>177</v>
      </c>
      <c r="B274" s="91"/>
      <c r="C274" s="92">
        <v>3</v>
      </c>
      <c r="D274" s="92"/>
      <c r="E274" s="92"/>
      <c r="F274" s="92"/>
      <c r="G274" s="93">
        <v>3</v>
      </c>
    </row>
    <row r="275" spans="1:7" ht="15" thickBot="1" x14ac:dyDescent="0.4">
      <c r="A275" s="82" t="s">
        <v>91</v>
      </c>
      <c r="B275" s="91"/>
      <c r="C275" s="92">
        <v>8</v>
      </c>
      <c r="D275" s="92"/>
      <c r="E275" s="92"/>
      <c r="F275" s="92"/>
      <c r="G275" s="93">
        <v>8</v>
      </c>
    </row>
    <row r="276" spans="1:7" x14ac:dyDescent="0.35">
      <c r="A276" s="65" t="s">
        <v>55</v>
      </c>
      <c r="B276" s="91">
        <v>8</v>
      </c>
      <c r="C276" s="92">
        <v>1</v>
      </c>
      <c r="D276" s="92">
        <v>15</v>
      </c>
      <c r="E276" s="92">
        <v>3</v>
      </c>
      <c r="F276" s="92"/>
      <c r="G276" s="93">
        <v>27</v>
      </c>
    </row>
    <row r="277" spans="1:7" x14ac:dyDescent="0.35">
      <c r="A277" s="82" t="s">
        <v>113</v>
      </c>
      <c r="B277" s="91">
        <v>8</v>
      </c>
      <c r="C277" s="92"/>
      <c r="D277" s="92"/>
      <c r="E277" s="92"/>
      <c r="F277" s="92"/>
      <c r="G277" s="93">
        <v>8</v>
      </c>
    </row>
    <row r="278" spans="1:7" x14ac:dyDescent="0.35">
      <c r="A278" s="82" t="s">
        <v>64</v>
      </c>
      <c r="B278" s="91"/>
      <c r="C278" s="92">
        <v>1</v>
      </c>
      <c r="D278" s="92"/>
      <c r="E278" s="92">
        <v>1</v>
      </c>
      <c r="F278" s="92"/>
      <c r="G278" s="93">
        <v>2</v>
      </c>
    </row>
    <row r="279" spans="1:7" x14ac:dyDescent="0.35">
      <c r="A279" s="82" t="s">
        <v>107</v>
      </c>
      <c r="B279" s="91"/>
      <c r="C279" s="92"/>
      <c r="D279" s="92"/>
      <c r="E279" s="92">
        <v>2</v>
      </c>
      <c r="F279" s="92"/>
      <c r="G279" s="93">
        <v>2</v>
      </c>
    </row>
    <row r="280" spans="1:7" x14ac:dyDescent="0.35">
      <c r="A280" s="82" t="s">
        <v>148</v>
      </c>
      <c r="B280" s="91"/>
      <c r="C280" s="92"/>
      <c r="D280" s="92">
        <v>4</v>
      </c>
      <c r="E280" s="92"/>
      <c r="F280" s="92"/>
      <c r="G280" s="93">
        <v>4</v>
      </c>
    </row>
    <row r="281" spans="1:7" x14ac:dyDescent="0.35">
      <c r="A281" s="82" t="s">
        <v>58</v>
      </c>
      <c r="B281" s="91"/>
      <c r="C281" s="92"/>
      <c r="D281" s="92">
        <v>3</v>
      </c>
      <c r="E281" s="92"/>
      <c r="F281" s="92"/>
      <c r="G281" s="93">
        <v>3</v>
      </c>
    </row>
    <row r="282" spans="1:7" ht="15" thickBot="1" x14ac:dyDescent="0.4">
      <c r="A282" s="82" t="s">
        <v>91</v>
      </c>
      <c r="B282" s="91"/>
      <c r="C282" s="92"/>
      <c r="D282" s="92">
        <v>8</v>
      </c>
      <c r="E282" s="92"/>
      <c r="F282" s="92"/>
      <c r="G282" s="93">
        <v>8</v>
      </c>
    </row>
    <row r="283" spans="1:7" x14ac:dyDescent="0.35">
      <c r="A283" s="65" t="s">
        <v>193</v>
      </c>
      <c r="B283" s="91">
        <v>23</v>
      </c>
      <c r="C283" s="92">
        <v>9</v>
      </c>
      <c r="D283" s="92">
        <v>8</v>
      </c>
      <c r="E283" s="92">
        <v>2</v>
      </c>
      <c r="F283" s="92"/>
      <c r="G283" s="93">
        <v>42</v>
      </c>
    </row>
    <row r="284" spans="1:7" x14ac:dyDescent="0.35">
      <c r="A284" s="82" t="s">
        <v>85</v>
      </c>
      <c r="B284" s="91"/>
      <c r="C284" s="92"/>
      <c r="D284" s="92">
        <v>8</v>
      </c>
      <c r="E284" s="92"/>
      <c r="F284" s="92"/>
      <c r="G284" s="93">
        <v>8</v>
      </c>
    </row>
    <row r="285" spans="1:7" x14ac:dyDescent="0.35">
      <c r="A285" s="82" t="s">
        <v>64</v>
      </c>
      <c r="B285" s="91">
        <v>7</v>
      </c>
      <c r="C285" s="92"/>
      <c r="D285" s="92"/>
      <c r="E285" s="92"/>
      <c r="F285" s="92"/>
      <c r="G285" s="93">
        <v>7</v>
      </c>
    </row>
    <row r="286" spans="1:7" x14ac:dyDescent="0.35">
      <c r="A286" s="82" t="s">
        <v>159</v>
      </c>
      <c r="B286" s="91"/>
      <c r="C286" s="92"/>
      <c r="D286" s="92"/>
      <c r="E286" s="92">
        <v>2</v>
      </c>
      <c r="F286" s="92"/>
      <c r="G286" s="93">
        <v>2</v>
      </c>
    </row>
    <row r="287" spans="1:7" x14ac:dyDescent="0.35">
      <c r="A287" s="82" t="s">
        <v>169</v>
      </c>
      <c r="B287" s="91"/>
      <c r="C287" s="92">
        <v>9</v>
      </c>
      <c r="D287" s="92"/>
      <c r="E287" s="92"/>
      <c r="F287" s="92"/>
      <c r="G287" s="93">
        <v>9</v>
      </c>
    </row>
    <row r="288" spans="1:7" x14ac:dyDescent="0.35">
      <c r="A288" s="82" t="s">
        <v>41</v>
      </c>
      <c r="B288" s="91">
        <v>6</v>
      </c>
      <c r="C288" s="92"/>
      <c r="D288" s="92"/>
      <c r="E288" s="92"/>
      <c r="F288" s="92"/>
      <c r="G288" s="93">
        <v>6</v>
      </c>
    </row>
    <row r="289" spans="1:7" x14ac:dyDescent="0.35">
      <c r="A289" s="82" t="s">
        <v>49</v>
      </c>
      <c r="B289" s="91">
        <v>7</v>
      </c>
      <c r="C289" s="92"/>
      <c r="D289" s="92"/>
      <c r="E289" s="92"/>
      <c r="F289" s="92"/>
      <c r="G289" s="93">
        <v>7</v>
      </c>
    </row>
    <row r="290" spans="1:7" ht="15" thickBot="1" x14ac:dyDescent="0.4">
      <c r="A290" s="82" t="s">
        <v>91</v>
      </c>
      <c r="B290" s="91">
        <v>3</v>
      </c>
      <c r="C290" s="92"/>
      <c r="D290" s="92"/>
      <c r="E290" s="92"/>
      <c r="F290" s="92"/>
      <c r="G290" s="93">
        <v>3</v>
      </c>
    </row>
    <row r="291" spans="1:7" x14ac:dyDescent="0.35">
      <c r="A291" s="65" t="s">
        <v>209</v>
      </c>
      <c r="B291" s="91">
        <v>13</v>
      </c>
      <c r="C291" s="92">
        <v>22</v>
      </c>
      <c r="D291" s="92">
        <v>7</v>
      </c>
      <c r="E291" s="92">
        <v>16</v>
      </c>
      <c r="F291" s="92"/>
      <c r="G291" s="93">
        <v>58</v>
      </c>
    </row>
    <row r="292" spans="1:7" x14ac:dyDescent="0.35">
      <c r="A292" s="82" t="s">
        <v>113</v>
      </c>
      <c r="B292" s="91"/>
      <c r="C292" s="92">
        <v>6</v>
      </c>
      <c r="D292" s="92">
        <v>7</v>
      </c>
      <c r="E292" s="92"/>
      <c r="F292" s="92"/>
      <c r="G292" s="93">
        <v>13</v>
      </c>
    </row>
    <row r="293" spans="1:7" x14ac:dyDescent="0.35">
      <c r="A293" s="82" t="s">
        <v>85</v>
      </c>
      <c r="B293" s="91">
        <v>4</v>
      </c>
      <c r="C293" s="92"/>
      <c r="D293" s="92"/>
      <c r="E293" s="92">
        <v>6</v>
      </c>
      <c r="F293" s="92"/>
      <c r="G293" s="93">
        <v>10</v>
      </c>
    </row>
    <row r="294" spans="1:7" x14ac:dyDescent="0.35">
      <c r="A294" s="82" t="s">
        <v>101</v>
      </c>
      <c r="B294" s="91">
        <v>4</v>
      </c>
      <c r="C294" s="92">
        <v>6</v>
      </c>
      <c r="D294" s="92"/>
      <c r="E294" s="92"/>
      <c r="F294" s="92"/>
      <c r="G294" s="93">
        <v>10</v>
      </c>
    </row>
    <row r="295" spans="1:7" x14ac:dyDescent="0.35">
      <c r="A295" s="82" t="s">
        <v>117</v>
      </c>
      <c r="B295" s="91"/>
      <c r="C295" s="92"/>
      <c r="D295" s="92"/>
      <c r="E295" s="92">
        <v>2</v>
      </c>
      <c r="F295" s="92"/>
      <c r="G295" s="93">
        <v>2</v>
      </c>
    </row>
    <row r="296" spans="1:7" x14ac:dyDescent="0.35">
      <c r="A296" s="82" t="s">
        <v>148</v>
      </c>
      <c r="B296" s="91"/>
      <c r="C296" s="92"/>
      <c r="D296" s="92"/>
      <c r="E296" s="92">
        <v>8</v>
      </c>
      <c r="F296" s="92"/>
      <c r="G296" s="93">
        <v>8</v>
      </c>
    </row>
    <row r="297" spans="1:7" x14ac:dyDescent="0.35">
      <c r="A297" s="82" t="s">
        <v>169</v>
      </c>
      <c r="B297" s="91"/>
      <c r="C297" s="92">
        <v>5</v>
      </c>
      <c r="D297" s="92"/>
      <c r="E297" s="92"/>
      <c r="F297" s="92"/>
      <c r="G297" s="93">
        <v>5</v>
      </c>
    </row>
    <row r="298" spans="1:7" x14ac:dyDescent="0.35">
      <c r="A298" s="82" t="s">
        <v>138</v>
      </c>
      <c r="B298" s="91"/>
      <c r="C298" s="92">
        <v>5</v>
      </c>
      <c r="D298" s="92"/>
      <c r="E298" s="92"/>
      <c r="F298" s="92"/>
      <c r="G298" s="93">
        <v>5</v>
      </c>
    </row>
    <row r="299" spans="1:7" x14ac:dyDescent="0.35">
      <c r="A299" s="82" t="s">
        <v>78</v>
      </c>
      <c r="B299" s="91">
        <v>2</v>
      </c>
      <c r="C299" s="92"/>
      <c r="D299" s="92"/>
      <c r="E299" s="92"/>
      <c r="F299" s="92"/>
      <c r="G299" s="93">
        <v>2</v>
      </c>
    </row>
    <row r="300" spans="1:7" ht="15" thickBot="1" x14ac:dyDescent="0.4">
      <c r="A300" s="82" t="s">
        <v>91</v>
      </c>
      <c r="B300" s="91">
        <v>3</v>
      </c>
      <c r="C300" s="92"/>
      <c r="D300" s="92"/>
      <c r="E300" s="92"/>
      <c r="F300" s="92"/>
      <c r="G300" s="93">
        <v>3</v>
      </c>
    </row>
    <row r="301" spans="1:7" x14ac:dyDescent="0.35">
      <c r="A301" s="65" t="s">
        <v>275</v>
      </c>
      <c r="B301" s="91">
        <v>3</v>
      </c>
      <c r="C301" s="92"/>
      <c r="D301" s="92">
        <v>7</v>
      </c>
      <c r="E301" s="92"/>
      <c r="F301" s="92"/>
      <c r="G301" s="93">
        <v>10</v>
      </c>
    </row>
    <row r="302" spans="1:7" x14ac:dyDescent="0.35">
      <c r="A302" s="82" t="s">
        <v>73</v>
      </c>
      <c r="B302" s="91"/>
      <c r="C302" s="92"/>
      <c r="D302" s="92">
        <v>6</v>
      </c>
      <c r="E302" s="92"/>
      <c r="F302" s="92"/>
      <c r="G302" s="93">
        <v>6</v>
      </c>
    </row>
    <row r="303" spans="1:7" x14ac:dyDescent="0.35">
      <c r="A303" s="82" t="s">
        <v>41</v>
      </c>
      <c r="B303" s="91">
        <v>3</v>
      </c>
      <c r="C303" s="92"/>
      <c r="D303" s="92"/>
      <c r="E303" s="92"/>
      <c r="F303" s="92"/>
      <c r="G303" s="93">
        <v>3</v>
      </c>
    </row>
    <row r="304" spans="1:7" ht="15" thickBot="1" x14ac:dyDescent="0.4">
      <c r="A304" s="82" t="s">
        <v>96</v>
      </c>
      <c r="B304" s="91"/>
      <c r="C304" s="92"/>
      <c r="D304" s="92">
        <v>1</v>
      </c>
      <c r="E304" s="92"/>
      <c r="F304" s="92"/>
      <c r="G304" s="93">
        <v>1</v>
      </c>
    </row>
    <row r="305" spans="1:7" x14ac:dyDescent="0.35">
      <c r="A305" s="65" t="s">
        <v>234</v>
      </c>
      <c r="B305" s="91"/>
      <c r="C305" s="92">
        <v>10</v>
      </c>
      <c r="D305" s="92"/>
      <c r="E305" s="92">
        <v>16</v>
      </c>
      <c r="F305" s="92"/>
      <c r="G305" s="93">
        <v>26</v>
      </c>
    </row>
    <row r="306" spans="1:7" x14ac:dyDescent="0.35">
      <c r="A306" s="82" t="s">
        <v>113</v>
      </c>
      <c r="B306" s="91"/>
      <c r="C306" s="92"/>
      <c r="D306" s="92"/>
      <c r="E306" s="92">
        <v>6</v>
      </c>
      <c r="F306" s="92"/>
      <c r="G306" s="93">
        <v>6</v>
      </c>
    </row>
    <row r="307" spans="1:7" x14ac:dyDescent="0.35">
      <c r="A307" s="82" t="s">
        <v>122</v>
      </c>
      <c r="B307" s="91"/>
      <c r="C307" s="92"/>
      <c r="D307" s="92"/>
      <c r="E307" s="92">
        <v>5</v>
      </c>
      <c r="F307" s="92"/>
      <c r="G307" s="93">
        <v>5</v>
      </c>
    </row>
    <row r="308" spans="1:7" x14ac:dyDescent="0.35">
      <c r="A308" s="82" t="s">
        <v>78</v>
      </c>
      <c r="B308" s="91"/>
      <c r="C308" s="92"/>
      <c r="D308" s="92"/>
      <c r="E308" s="92">
        <v>2</v>
      </c>
      <c r="F308" s="92"/>
      <c r="G308" s="93">
        <v>2</v>
      </c>
    </row>
    <row r="309" spans="1:7" x14ac:dyDescent="0.35">
      <c r="A309" s="82" t="s">
        <v>126</v>
      </c>
      <c r="B309" s="91"/>
      <c r="C309" s="92"/>
      <c r="D309" s="92"/>
      <c r="E309" s="92">
        <v>3</v>
      </c>
      <c r="F309" s="92"/>
      <c r="G309" s="93">
        <v>3</v>
      </c>
    </row>
    <row r="310" spans="1:7" x14ac:dyDescent="0.35">
      <c r="A310" s="82" t="s">
        <v>177</v>
      </c>
      <c r="B310" s="91"/>
      <c r="C310" s="92">
        <v>2</v>
      </c>
      <c r="D310" s="92"/>
      <c r="E310" s="92"/>
      <c r="F310" s="92"/>
      <c r="G310" s="93">
        <v>2</v>
      </c>
    </row>
    <row r="311" spans="1:7" ht="15" thickBot="1" x14ac:dyDescent="0.4">
      <c r="A311" s="82" t="s">
        <v>91</v>
      </c>
      <c r="B311" s="91"/>
      <c r="C311" s="92">
        <v>8</v>
      </c>
      <c r="D311" s="92"/>
      <c r="E311" s="92"/>
      <c r="F311" s="92"/>
      <c r="G311" s="93">
        <v>8</v>
      </c>
    </row>
    <row r="312" spans="1:7" x14ac:dyDescent="0.35">
      <c r="A312" s="65" t="s">
        <v>111</v>
      </c>
      <c r="B312" s="91">
        <v>6</v>
      </c>
      <c r="C312" s="92">
        <v>11</v>
      </c>
      <c r="D312" s="92">
        <v>17</v>
      </c>
      <c r="E312" s="92">
        <v>1</v>
      </c>
      <c r="F312" s="92"/>
      <c r="G312" s="93">
        <v>35</v>
      </c>
    </row>
    <row r="313" spans="1:7" x14ac:dyDescent="0.35">
      <c r="A313" s="82" t="s">
        <v>85</v>
      </c>
      <c r="B313" s="91"/>
      <c r="C313" s="92"/>
      <c r="D313" s="92">
        <v>7</v>
      </c>
      <c r="E313" s="92"/>
      <c r="F313" s="92"/>
      <c r="G313" s="93">
        <v>7</v>
      </c>
    </row>
    <row r="314" spans="1:7" x14ac:dyDescent="0.35">
      <c r="A314" s="82" t="s">
        <v>64</v>
      </c>
      <c r="B314" s="91"/>
      <c r="C314" s="92">
        <v>5</v>
      </c>
      <c r="D314" s="92"/>
      <c r="E314" s="92">
        <v>1</v>
      </c>
      <c r="F314" s="92"/>
      <c r="G314" s="93">
        <v>6</v>
      </c>
    </row>
    <row r="315" spans="1:7" x14ac:dyDescent="0.35">
      <c r="A315" s="82" t="s">
        <v>101</v>
      </c>
      <c r="B315" s="91"/>
      <c r="C315" s="92"/>
      <c r="D315" s="92">
        <v>2</v>
      </c>
      <c r="E315" s="92"/>
      <c r="F315" s="92"/>
      <c r="G315" s="93">
        <v>2</v>
      </c>
    </row>
    <row r="316" spans="1:7" x14ac:dyDescent="0.35">
      <c r="A316" s="82" t="s">
        <v>159</v>
      </c>
      <c r="B316" s="91"/>
      <c r="C316" s="92"/>
      <c r="D316" s="92">
        <v>7</v>
      </c>
      <c r="E316" s="92"/>
      <c r="F316" s="92"/>
      <c r="G316" s="93">
        <v>7</v>
      </c>
    </row>
    <row r="317" spans="1:7" x14ac:dyDescent="0.35">
      <c r="A317" s="82" t="s">
        <v>148</v>
      </c>
      <c r="B317" s="91"/>
      <c r="C317" s="92"/>
      <c r="D317" s="92">
        <v>1</v>
      </c>
      <c r="E317" s="92"/>
      <c r="F317" s="92"/>
      <c r="G317" s="93">
        <v>1</v>
      </c>
    </row>
    <row r="318" spans="1:7" x14ac:dyDescent="0.35">
      <c r="A318" s="82" t="s">
        <v>138</v>
      </c>
      <c r="B318" s="91">
        <v>6</v>
      </c>
      <c r="C318" s="92"/>
      <c r="D318" s="92"/>
      <c r="E318" s="92"/>
      <c r="F318" s="92"/>
      <c r="G318" s="93">
        <v>6</v>
      </c>
    </row>
    <row r="319" spans="1:7" ht="15" thickBot="1" x14ac:dyDescent="0.4">
      <c r="A319" s="82" t="s">
        <v>49</v>
      </c>
      <c r="B319" s="91"/>
      <c r="C319" s="92">
        <v>6</v>
      </c>
      <c r="D319" s="92"/>
      <c r="E319" s="92"/>
      <c r="F319" s="92"/>
      <c r="G319" s="93">
        <v>6</v>
      </c>
    </row>
    <row r="320" spans="1:7" x14ac:dyDescent="0.35">
      <c r="A320" s="65" t="s">
        <v>319</v>
      </c>
      <c r="B320" s="91">
        <v>7</v>
      </c>
      <c r="C320" s="92">
        <v>17</v>
      </c>
      <c r="D320" s="92"/>
      <c r="E320" s="92">
        <v>9</v>
      </c>
      <c r="F320" s="92"/>
      <c r="G320" s="93">
        <v>33</v>
      </c>
    </row>
    <row r="321" spans="1:7" x14ac:dyDescent="0.35">
      <c r="A321" s="82" t="s">
        <v>64</v>
      </c>
      <c r="B321" s="91"/>
      <c r="C321" s="92"/>
      <c r="D321" s="92"/>
      <c r="E321" s="92">
        <v>3</v>
      </c>
      <c r="F321" s="92"/>
      <c r="G321" s="93">
        <v>3</v>
      </c>
    </row>
    <row r="322" spans="1:7" x14ac:dyDescent="0.35">
      <c r="A322" s="82" t="s">
        <v>73</v>
      </c>
      <c r="B322" s="91"/>
      <c r="C322" s="92">
        <v>9</v>
      </c>
      <c r="D322" s="92"/>
      <c r="E322" s="92"/>
      <c r="F322" s="92"/>
      <c r="G322" s="93">
        <v>9</v>
      </c>
    </row>
    <row r="323" spans="1:7" x14ac:dyDescent="0.35">
      <c r="A323" s="82" t="s">
        <v>101</v>
      </c>
      <c r="B323" s="91">
        <v>7</v>
      </c>
      <c r="C323" s="92"/>
      <c r="D323" s="92"/>
      <c r="E323" s="92"/>
      <c r="F323" s="92"/>
      <c r="G323" s="93">
        <v>7</v>
      </c>
    </row>
    <row r="324" spans="1:7" x14ac:dyDescent="0.35">
      <c r="A324" s="82" t="s">
        <v>58</v>
      </c>
      <c r="B324" s="91"/>
      <c r="C324" s="92"/>
      <c r="D324" s="92"/>
      <c r="E324" s="92">
        <v>6</v>
      </c>
      <c r="F324" s="92"/>
      <c r="G324" s="93">
        <v>6</v>
      </c>
    </row>
    <row r="325" spans="1:7" ht="15" thickBot="1" x14ac:dyDescent="0.4">
      <c r="A325" s="82" t="s">
        <v>96</v>
      </c>
      <c r="B325" s="91"/>
      <c r="C325" s="92">
        <v>8</v>
      </c>
      <c r="D325" s="92"/>
      <c r="E325" s="92"/>
      <c r="F325" s="92"/>
      <c r="G325" s="93">
        <v>8</v>
      </c>
    </row>
    <row r="326" spans="1:7" x14ac:dyDescent="0.35">
      <c r="A326" s="65" t="s">
        <v>192</v>
      </c>
      <c r="B326" s="91">
        <v>2</v>
      </c>
      <c r="C326" s="92"/>
      <c r="D326" s="92">
        <v>5</v>
      </c>
      <c r="E326" s="92">
        <v>12</v>
      </c>
      <c r="F326" s="92"/>
      <c r="G326" s="93">
        <v>19</v>
      </c>
    </row>
    <row r="327" spans="1:7" x14ac:dyDescent="0.35">
      <c r="A327" s="82" t="s">
        <v>113</v>
      </c>
      <c r="B327" s="91">
        <v>2</v>
      </c>
      <c r="C327" s="92"/>
      <c r="D327" s="92"/>
      <c r="E327" s="92"/>
      <c r="F327" s="92"/>
      <c r="G327" s="93">
        <v>2</v>
      </c>
    </row>
    <row r="328" spans="1:7" x14ac:dyDescent="0.35">
      <c r="A328" s="82" t="s">
        <v>122</v>
      </c>
      <c r="B328" s="91"/>
      <c r="C328" s="92"/>
      <c r="D328" s="92"/>
      <c r="E328" s="92">
        <v>3</v>
      </c>
      <c r="F328" s="92"/>
      <c r="G328" s="93">
        <v>3</v>
      </c>
    </row>
    <row r="329" spans="1:7" x14ac:dyDescent="0.35">
      <c r="A329" s="82" t="s">
        <v>78</v>
      </c>
      <c r="B329" s="91"/>
      <c r="C329" s="92"/>
      <c r="D329" s="92">
        <v>5</v>
      </c>
      <c r="E329" s="92"/>
      <c r="F329" s="92"/>
      <c r="G329" s="93">
        <v>5</v>
      </c>
    </row>
    <row r="330" spans="1:7" ht="15" thickBot="1" x14ac:dyDescent="0.4">
      <c r="A330" s="82" t="s">
        <v>91</v>
      </c>
      <c r="B330" s="91"/>
      <c r="C330" s="92"/>
      <c r="D330" s="92"/>
      <c r="E330" s="92">
        <v>9</v>
      </c>
      <c r="F330" s="92"/>
      <c r="G330" s="93">
        <v>9</v>
      </c>
    </row>
    <row r="331" spans="1:7" x14ac:dyDescent="0.35">
      <c r="A331" s="65" t="s">
        <v>251</v>
      </c>
      <c r="B331" s="91">
        <v>8</v>
      </c>
      <c r="C331" s="92">
        <v>17</v>
      </c>
      <c r="D331" s="92">
        <v>1</v>
      </c>
      <c r="E331" s="92"/>
      <c r="F331" s="92"/>
      <c r="G331" s="93">
        <v>26</v>
      </c>
    </row>
    <row r="332" spans="1:7" x14ac:dyDescent="0.35">
      <c r="A332" s="82" t="s">
        <v>64</v>
      </c>
      <c r="B332" s="91"/>
      <c r="C332" s="92">
        <v>8</v>
      </c>
      <c r="D332" s="92"/>
      <c r="E332" s="92"/>
      <c r="F332" s="92"/>
      <c r="G332" s="93">
        <v>8</v>
      </c>
    </row>
    <row r="333" spans="1:7" x14ac:dyDescent="0.35">
      <c r="A333" s="82" t="s">
        <v>101</v>
      </c>
      <c r="B333" s="91"/>
      <c r="C333" s="92">
        <v>9</v>
      </c>
      <c r="D333" s="92"/>
      <c r="E333" s="92"/>
      <c r="F333" s="92"/>
      <c r="G333" s="93">
        <v>9</v>
      </c>
    </row>
    <row r="334" spans="1:7" x14ac:dyDescent="0.35">
      <c r="A334" s="82" t="s">
        <v>58</v>
      </c>
      <c r="B334" s="91">
        <v>8</v>
      </c>
      <c r="C334" s="92"/>
      <c r="D334" s="92"/>
      <c r="E334" s="92"/>
      <c r="F334" s="92"/>
      <c r="G334" s="93">
        <v>8</v>
      </c>
    </row>
    <row r="335" spans="1:7" ht="15" thickBot="1" x14ac:dyDescent="0.4">
      <c r="A335" s="82" t="s">
        <v>91</v>
      </c>
      <c r="B335" s="91"/>
      <c r="C335" s="92"/>
      <c r="D335" s="92">
        <v>1</v>
      </c>
      <c r="E335" s="92"/>
      <c r="F335" s="92"/>
      <c r="G335" s="93">
        <v>1</v>
      </c>
    </row>
    <row r="336" spans="1:7" x14ac:dyDescent="0.35">
      <c r="A336" s="65" t="s">
        <v>314</v>
      </c>
      <c r="B336" s="91">
        <v>5</v>
      </c>
      <c r="C336" s="92"/>
      <c r="D336" s="92">
        <v>10</v>
      </c>
      <c r="E336" s="92">
        <v>2</v>
      </c>
      <c r="F336" s="92"/>
      <c r="G336" s="93">
        <v>17</v>
      </c>
    </row>
    <row r="337" spans="1:7" x14ac:dyDescent="0.35">
      <c r="A337" s="82" t="s">
        <v>113</v>
      </c>
      <c r="B337" s="91"/>
      <c r="C337" s="92"/>
      <c r="D337" s="92">
        <v>3</v>
      </c>
      <c r="E337" s="92"/>
      <c r="F337" s="92"/>
      <c r="G337" s="93">
        <v>3</v>
      </c>
    </row>
    <row r="338" spans="1:7" x14ac:dyDescent="0.35">
      <c r="A338" s="82" t="s">
        <v>73</v>
      </c>
      <c r="B338" s="91"/>
      <c r="C338" s="92"/>
      <c r="D338" s="92">
        <v>7</v>
      </c>
      <c r="E338" s="92"/>
      <c r="F338" s="92"/>
      <c r="G338" s="93">
        <v>7</v>
      </c>
    </row>
    <row r="339" spans="1:7" x14ac:dyDescent="0.35">
      <c r="A339" s="82" t="s">
        <v>117</v>
      </c>
      <c r="B339" s="91"/>
      <c r="C339" s="92"/>
      <c r="D339" s="92"/>
      <c r="E339" s="92">
        <v>2</v>
      </c>
      <c r="F339" s="92"/>
      <c r="G339" s="93">
        <v>2</v>
      </c>
    </row>
    <row r="340" spans="1:7" x14ac:dyDescent="0.35">
      <c r="A340" s="82" t="s">
        <v>58</v>
      </c>
      <c r="B340" s="91">
        <v>1</v>
      </c>
      <c r="C340" s="92"/>
      <c r="D340" s="92"/>
      <c r="E340" s="92"/>
      <c r="F340" s="92"/>
      <c r="G340" s="93">
        <v>1</v>
      </c>
    </row>
    <row r="341" spans="1:7" ht="15" thickBot="1" x14ac:dyDescent="0.4">
      <c r="A341" s="82" t="s">
        <v>138</v>
      </c>
      <c r="B341" s="91">
        <v>4</v>
      </c>
      <c r="C341" s="92"/>
      <c r="D341" s="92"/>
      <c r="E341" s="92"/>
      <c r="F341" s="92"/>
      <c r="G341" s="93">
        <v>4</v>
      </c>
    </row>
    <row r="342" spans="1:7" x14ac:dyDescent="0.35">
      <c r="A342" s="65" t="s">
        <v>232</v>
      </c>
      <c r="B342" s="91"/>
      <c r="C342" s="92">
        <v>4</v>
      </c>
      <c r="D342" s="92">
        <v>11</v>
      </c>
      <c r="E342" s="92">
        <v>8</v>
      </c>
      <c r="F342" s="92"/>
      <c r="G342" s="93">
        <v>23</v>
      </c>
    </row>
    <row r="343" spans="1:7" x14ac:dyDescent="0.35">
      <c r="A343" s="82" t="s">
        <v>64</v>
      </c>
      <c r="B343" s="91"/>
      <c r="C343" s="92">
        <v>4</v>
      </c>
      <c r="D343" s="92"/>
      <c r="E343" s="92"/>
      <c r="F343" s="92"/>
      <c r="G343" s="93">
        <v>4</v>
      </c>
    </row>
    <row r="344" spans="1:7" x14ac:dyDescent="0.35">
      <c r="A344" s="82" t="s">
        <v>101</v>
      </c>
      <c r="B344" s="91"/>
      <c r="C344" s="92"/>
      <c r="D344" s="92"/>
      <c r="E344" s="92">
        <v>8</v>
      </c>
      <c r="F344" s="92"/>
      <c r="G344" s="93">
        <v>8</v>
      </c>
    </row>
    <row r="345" spans="1:7" ht="15" thickBot="1" x14ac:dyDescent="0.4">
      <c r="A345" s="82" t="s">
        <v>138</v>
      </c>
      <c r="B345" s="91"/>
      <c r="C345" s="92"/>
      <c r="D345" s="92">
        <v>11</v>
      </c>
      <c r="E345" s="92"/>
      <c r="F345" s="92"/>
      <c r="G345" s="93">
        <v>11</v>
      </c>
    </row>
    <row r="346" spans="1:7" x14ac:dyDescent="0.35">
      <c r="A346" s="65" t="s">
        <v>174</v>
      </c>
      <c r="B346" s="91">
        <v>5</v>
      </c>
      <c r="C346" s="92">
        <v>3</v>
      </c>
      <c r="D346" s="92">
        <v>1</v>
      </c>
      <c r="E346" s="92"/>
      <c r="F346" s="92"/>
      <c r="G346" s="93">
        <v>9</v>
      </c>
    </row>
    <row r="347" spans="1:7" x14ac:dyDescent="0.35">
      <c r="A347" s="82" t="s">
        <v>41</v>
      </c>
      <c r="B347" s="91"/>
      <c r="C347" s="92">
        <v>3</v>
      </c>
      <c r="D347" s="92"/>
      <c r="E347" s="92"/>
      <c r="F347" s="92"/>
      <c r="G347" s="93">
        <v>3</v>
      </c>
    </row>
    <row r="348" spans="1:7" x14ac:dyDescent="0.35">
      <c r="A348" s="82" t="s">
        <v>177</v>
      </c>
      <c r="B348" s="91">
        <v>5</v>
      </c>
      <c r="C348" s="92"/>
      <c r="D348" s="92"/>
      <c r="E348" s="92"/>
      <c r="F348" s="92"/>
      <c r="G348" s="93">
        <v>5</v>
      </c>
    </row>
    <row r="349" spans="1:7" ht="15" thickBot="1" x14ac:dyDescent="0.4">
      <c r="A349" s="82" t="s">
        <v>91</v>
      </c>
      <c r="B349" s="91"/>
      <c r="C349" s="92"/>
      <c r="D349" s="92">
        <v>1</v>
      </c>
      <c r="E349" s="92"/>
      <c r="F349" s="92"/>
      <c r="G349" s="93">
        <v>1</v>
      </c>
    </row>
    <row r="350" spans="1:7" x14ac:dyDescent="0.35">
      <c r="A350" s="65" t="s">
        <v>219</v>
      </c>
      <c r="B350" s="91">
        <v>7</v>
      </c>
      <c r="C350" s="92">
        <v>14</v>
      </c>
      <c r="D350" s="92"/>
      <c r="E350" s="92">
        <v>7</v>
      </c>
      <c r="F350" s="92"/>
      <c r="G350" s="93">
        <v>28</v>
      </c>
    </row>
    <row r="351" spans="1:7" x14ac:dyDescent="0.35">
      <c r="A351" s="82" t="s">
        <v>73</v>
      </c>
      <c r="B351" s="91"/>
      <c r="C351" s="92"/>
      <c r="D351" s="92"/>
      <c r="E351" s="92">
        <v>7</v>
      </c>
      <c r="F351" s="92"/>
      <c r="G351" s="93">
        <v>7</v>
      </c>
    </row>
    <row r="352" spans="1:7" x14ac:dyDescent="0.35">
      <c r="A352" s="82" t="s">
        <v>148</v>
      </c>
      <c r="B352" s="91"/>
      <c r="C352" s="92">
        <v>2</v>
      </c>
      <c r="D352" s="92"/>
      <c r="E352" s="92"/>
      <c r="F352" s="92"/>
      <c r="G352" s="93">
        <v>2</v>
      </c>
    </row>
    <row r="353" spans="1:7" x14ac:dyDescent="0.35">
      <c r="A353" s="82" t="s">
        <v>122</v>
      </c>
      <c r="B353" s="91">
        <v>7</v>
      </c>
      <c r="C353" s="92"/>
      <c r="D353" s="92"/>
      <c r="E353" s="92"/>
      <c r="F353" s="92"/>
      <c r="G353" s="93">
        <v>7</v>
      </c>
    </row>
    <row r="354" spans="1:7" x14ac:dyDescent="0.35">
      <c r="A354" s="82" t="s">
        <v>78</v>
      </c>
      <c r="B354" s="91"/>
      <c r="C354" s="92">
        <v>3</v>
      </c>
      <c r="D354" s="92"/>
      <c r="E354" s="92"/>
      <c r="F354" s="92"/>
      <c r="G354" s="93">
        <v>3</v>
      </c>
    </row>
    <row r="355" spans="1:7" ht="15" thickBot="1" x14ac:dyDescent="0.4">
      <c r="A355" s="82" t="s">
        <v>96</v>
      </c>
      <c r="B355" s="91"/>
      <c r="C355" s="92">
        <v>9</v>
      </c>
      <c r="D355" s="92"/>
      <c r="E355" s="92"/>
      <c r="F355" s="92"/>
      <c r="G355" s="93">
        <v>9</v>
      </c>
    </row>
    <row r="356" spans="1:7" x14ac:dyDescent="0.35">
      <c r="A356" s="65" t="s">
        <v>185</v>
      </c>
      <c r="B356" s="91">
        <v>9</v>
      </c>
      <c r="C356" s="92"/>
      <c r="D356" s="92">
        <v>9</v>
      </c>
      <c r="E356" s="92"/>
      <c r="F356" s="92"/>
      <c r="G356" s="93">
        <v>18</v>
      </c>
    </row>
    <row r="357" spans="1:7" x14ac:dyDescent="0.35">
      <c r="A357" s="82" t="s">
        <v>64</v>
      </c>
      <c r="B357" s="91">
        <v>2</v>
      </c>
      <c r="C357" s="92"/>
      <c r="D357" s="92"/>
      <c r="E357" s="92"/>
      <c r="F357" s="92"/>
      <c r="G357" s="93">
        <v>2</v>
      </c>
    </row>
    <row r="358" spans="1:7" x14ac:dyDescent="0.35">
      <c r="A358" s="82" t="s">
        <v>138</v>
      </c>
      <c r="B358" s="91">
        <v>7</v>
      </c>
      <c r="C358" s="92"/>
      <c r="D358" s="92"/>
      <c r="E358" s="92"/>
      <c r="F358" s="92"/>
      <c r="G358" s="93">
        <v>7</v>
      </c>
    </row>
    <row r="359" spans="1:7" ht="15" thickBot="1" x14ac:dyDescent="0.4">
      <c r="A359" s="82" t="s">
        <v>91</v>
      </c>
      <c r="B359" s="91"/>
      <c r="C359" s="92"/>
      <c r="D359" s="92">
        <v>9</v>
      </c>
      <c r="E359" s="92"/>
      <c r="F359" s="92"/>
      <c r="G359" s="93">
        <v>9</v>
      </c>
    </row>
    <row r="360" spans="1:7" x14ac:dyDescent="0.35">
      <c r="A360" s="65" t="s">
        <v>267</v>
      </c>
      <c r="B360" s="91">
        <v>9</v>
      </c>
      <c r="C360" s="92">
        <v>10</v>
      </c>
      <c r="D360" s="92"/>
      <c r="E360" s="92">
        <v>14</v>
      </c>
      <c r="F360" s="92"/>
      <c r="G360" s="93">
        <v>33</v>
      </c>
    </row>
    <row r="361" spans="1:7" x14ac:dyDescent="0.35">
      <c r="A361" s="82" t="s">
        <v>101</v>
      </c>
      <c r="B361" s="91"/>
      <c r="C361" s="92"/>
      <c r="D361" s="92"/>
      <c r="E361" s="92">
        <v>7</v>
      </c>
      <c r="F361" s="92"/>
      <c r="G361" s="93">
        <v>7</v>
      </c>
    </row>
    <row r="362" spans="1:7" x14ac:dyDescent="0.35">
      <c r="A362" s="82" t="s">
        <v>159</v>
      </c>
      <c r="B362" s="91">
        <v>9</v>
      </c>
      <c r="C362" s="92"/>
      <c r="D362" s="92"/>
      <c r="E362" s="92"/>
      <c r="F362" s="92"/>
      <c r="G362" s="93">
        <v>9</v>
      </c>
    </row>
    <row r="363" spans="1:7" x14ac:dyDescent="0.35">
      <c r="A363" s="82" t="s">
        <v>117</v>
      </c>
      <c r="B363" s="91"/>
      <c r="C363" s="92"/>
      <c r="D363" s="92"/>
      <c r="E363" s="92">
        <v>5</v>
      </c>
      <c r="F363" s="92"/>
      <c r="G363" s="93">
        <v>5</v>
      </c>
    </row>
    <row r="364" spans="1:7" x14ac:dyDescent="0.35">
      <c r="A364" s="82" t="s">
        <v>122</v>
      </c>
      <c r="B364" s="91"/>
      <c r="C364" s="92">
        <v>9</v>
      </c>
      <c r="D364" s="92"/>
      <c r="E364" s="92"/>
      <c r="F364" s="92"/>
      <c r="G364" s="93">
        <v>9</v>
      </c>
    </row>
    <row r="365" spans="1:7" ht="15" thickBot="1" x14ac:dyDescent="0.4">
      <c r="A365" s="82" t="s">
        <v>78</v>
      </c>
      <c r="B365" s="91"/>
      <c r="C365" s="92">
        <v>1</v>
      </c>
      <c r="D365" s="92"/>
      <c r="E365" s="92">
        <v>2</v>
      </c>
      <c r="F365" s="92"/>
      <c r="G365" s="93">
        <v>3</v>
      </c>
    </row>
    <row r="366" spans="1:7" x14ac:dyDescent="0.35">
      <c r="A366" s="65" t="s">
        <v>261</v>
      </c>
      <c r="B366" s="91"/>
      <c r="C366" s="92">
        <v>8</v>
      </c>
      <c r="D366" s="92">
        <v>9</v>
      </c>
      <c r="E366" s="92">
        <v>4</v>
      </c>
      <c r="F366" s="92"/>
      <c r="G366" s="93">
        <v>21</v>
      </c>
    </row>
    <row r="367" spans="1:7" x14ac:dyDescent="0.35">
      <c r="A367" s="82" t="s">
        <v>78</v>
      </c>
      <c r="B367" s="91"/>
      <c r="C367" s="92">
        <v>8</v>
      </c>
      <c r="D367" s="92">
        <v>4</v>
      </c>
      <c r="E367" s="92"/>
      <c r="F367" s="92"/>
      <c r="G367" s="93">
        <v>12</v>
      </c>
    </row>
    <row r="368" spans="1:7" x14ac:dyDescent="0.35">
      <c r="A368" s="82" t="s">
        <v>41</v>
      </c>
      <c r="B368" s="91"/>
      <c r="C368" s="92"/>
      <c r="D368" s="92">
        <v>5</v>
      </c>
      <c r="E368" s="92"/>
      <c r="F368" s="92"/>
      <c r="G368" s="93">
        <v>5</v>
      </c>
    </row>
    <row r="369" spans="1:7" ht="15" thickBot="1" x14ac:dyDescent="0.4">
      <c r="A369" s="82" t="s">
        <v>96</v>
      </c>
      <c r="B369" s="91"/>
      <c r="C369" s="92"/>
      <c r="D369" s="92"/>
      <c r="E369" s="92">
        <v>4</v>
      </c>
      <c r="F369" s="92"/>
      <c r="G369" s="93">
        <v>4</v>
      </c>
    </row>
    <row r="370" spans="1:7" x14ac:dyDescent="0.35">
      <c r="A370" s="65" t="s">
        <v>146</v>
      </c>
      <c r="B370" s="91"/>
      <c r="C370" s="92">
        <v>8</v>
      </c>
      <c r="D370" s="92">
        <v>3</v>
      </c>
      <c r="E370" s="92">
        <v>3</v>
      </c>
      <c r="F370" s="92"/>
      <c r="G370" s="93">
        <v>14</v>
      </c>
    </row>
    <row r="371" spans="1:7" x14ac:dyDescent="0.35">
      <c r="A371" s="82" t="s">
        <v>64</v>
      </c>
      <c r="B371" s="91"/>
      <c r="C371" s="92"/>
      <c r="D371" s="92">
        <v>2</v>
      </c>
      <c r="E371" s="92"/>
      <c r="F371" s="92"/>
      <c r="G371" s="93">
        <v>2</v>
      </c>
    </row>
    <row r="372" spans="1:7" x14ac:dyDescent="0.35">
      <c r="A372" s="82" t="s">
        <v>73</v>
      </c>
      <c r="B372" s="91"/>
      <c r="C372" s="92"/>
      <c r="D372" s="92"/>
      <c r="E372" s="92">
        <v>3</v>
      </c>
      <c r="F372" s="92"/>
      <c r="G372" s="93">
        <v>3</v>
      </c>
    </row>
    <row r="373" spans="1:7" x14ac:dyDescent="0.35">
      <c r="A373" s="82" t="s">
        <v>159</v>
      </c>
      <c r="B373" s="91"/>
      <c r="C373" s="92">
        <v>3</v>
      </c>
      <c r="D373" s="92"/>
      <c r="E373" s="92"/>
      <c r="F373" s="92"/>
      <c r="G373" s="93">
        <v>3</v>
      </c>
    </row>
    <row r="374" spans="1:7" x14ac:dyDescent="0.35">
      <c r="A374" s="82" t="s">
        <v>148</v>
      </c>
      <c r="B374" s="91"/>
      <c r="C374" s="92"/>
      <c r="D374" s="92">
        <v>1</v>
      </c>
      <c r="E374" s="92"/>
      <c r="F374" s="92"/>
      <c r="G374" s="93">
        <v>1</v>
      </c>
    </row>
    <row r="375" spans="1:7" ht="15" thickBot="1" x14ac:dyDescent="0.4">
      <c r="A375" s="82" t="s">
        <v>169</v>
      </c>
      <c r="B375" s="91"/>
      <c r="C375" s="92">
        <v>5</v>
      </c>
      <c r="D375" s="92"/>
      <c r="E375" s="92"/>
      <c r="F375" s="92"/>
      <c r="G375" s="93">
        <v>5</v>
      </c>
    </row>
    <row r="376" spans="1:7" x14ac:dyDescent="0.35">
      <c r="A376" s="65" t="s">
        <v>106</v>
      </c>
      <c r="B376" s="91">
        <v>9</v>
      </c>
      <c r="C376" s="92"/>
      <c r="D376" s="92"/>
      <c r="E376" s="92">
        <v>10</v>
      </c>
      <c r="F376" s="92"/>
      <c r="G376" s="93">
        <v>19</v>
      </c>
    </row>
    <row r="377" spans="1:7" x14ac:dyDescent="0.35">
      <c r="A377" s="82" t="s">
        <v>148</v>
      </c>
      <c r="B377" s="91"/>
      <c r="C377" s="92"/>
      <c r="D377" s="92"/>
      <c r="E377" s="92">
        <v>6</v>
      </c>
      <c r="F377" s="92"/>
      <c r="G377" s="93">
        <v>6</v>
      </c>
    </row>
    <row r="378" spans="1:7" x14ac:dyDescent="0.35">
      <c r="A378" s="82" t="s">
        <v>122</v>
      </c>
      <c r="B378" s="91">
        <v>9</v>
      </c>
      <c r="C378" s="92"/>
      <c r="D378" s="92"/>
      <c r="E378" s="92"/>
      <c r="F378" s="92"/>
      <c r="G378" s="93">
        <v>9</v>
      </c>
    </row>
    <row r="379" spans="1:7" ht="15" thickBot="1" x14ac:dyDescent="0.4">
      <c r="A379" s="82" t="s">
        <v>126</v>
      </c>
      <c r="B379" s="91"/>
      <c r="C379" s="92"/>
      <c r="D379" s="92"/>
      <c r="E379" s="92">
        <v>4</v>
      </c>
      <c r="F379" s="92"/>
      <c r="G379" s="93">
        <v>4</v>
      </c>
    </row>
    <row r="380" spans="1:7" x14ac:dyDescent="0.35">
      <c r="A380" s="65" t="s">
        <v>223</v>
      </c>
      <c r="B380" s="91">
        <v>21</v>
      </c>
      <c r="C380" s="92"/>
      <c r="D380" s="92"/>
      <c r="E380" s="92">
        <v>14</v>
      </c>
      <c r="F380" s="92"/>
      <c r="G380" s="93">
        <v>35</v>
      </c>
    </row>
    <row r="381" spans="1:7" x14ac:dyDescent="0.35">
      <c r="A381" s="82" t="s">
        <v>113</v>
      </c>
      <c r="B381" s="91"/>
      <c r="C381" s="92"/>
      <c r="D381" s="92"/>
      <c r="E381" s="92">
        <v>1</v>
      </c>
      <c r="F381" s="92"/>
      <c r="G381" s="93">
        <v>1</v>
      </c>
    </row>
    <row r="382" spans="1:7" x14ac:dyDescent="0.35">
      <c r="A382" s="82" t="s">
        <v>73</v>
      </c>
      <c r="B382" s="91">
        <v>9</v>
      </c>
      <c r="C382" s="92"/>
      <c r="D382" s="92"/>
      <c r="E382" s="92"/>
      <c r="F382" s="92"/>
      <c r="G382" s="93">
        <v>9</v>
      </c>
    </row>
    <row r="383" spans="1:7" x14ac:dyDescent="0.35">
      <c r="A383" s="82" t="s">
        <v>117</v>
      </c>
      <c r="B383" s="91"/>
      <c r="C383" s="92"/>
      <c r="D383" s="92"/>
      <c r="E383" s="92">
        <v>8</v>
      </c>
      <c r="F383" s="92"/>
      <c r="G383" s="93">
        <v>8</v>
      </c>
    </row>
    <row r="384" spans="1:7" x14ac:dyDescent="0.35">
      <c r="A384" s="82" t="s">
        <v>177</v>
      </c>
      <c r="B384" s="91">
        <v>8</v>
      </c>
      <c r="C384" s="92"/>
      <c r="D384" s="92"/>
      <c r="E384" s="92"/>
      <c r="F384" s="92"/>
      <c r="G384" s="93">
        <v>8</v>
      </c>
    </row>
    <row r="385" spans="1:7" ht="15" thickBot="1" x14ac:dyDescent="0.4">
      <c r="A385" s="82" t="s">
        <v>96</v>
      </c>
      <c r="B385" s="91">
        <v>4</v>
      </c>
      <c r="C385" s="92"/>
      <c r="D385" s="92"/>
      <c r="E385" s="92">
        <v>5</v>
      </c>
      <c r="F385" s="92"/>
      <c r="G385" s="93">
        <v>9</v>
      </c>
    </row>
    <row r="386" spans="1:7" x14ac:dyDescent="0.35">
      <c r="A386" s="65" t="s">
        <v>295</v>
      </c>
      <c r="B386" s="91"/>
      <c r="C386" s="92">
        <v>3</v>
      </c>
      <c r="D386" s="92">
        <v>9</v>
      </c>
      <c r="E386" s="92">
        <v>6</v>
      </c>
      <c r="F386" s="92"/>
      <c r="G386" s="93">
        <v>18</v>
      </c>
    </row>
    <row r="387" spans="1:7" x14ac:dyDescent="0.35">
      <c r="A387" s="82" t="s">
        <v>101</v>
      </c>
      <c r="B387" s="91"/>
      <c r="C387" s="92"/>
      <c r="D387" s="92"/>
      <c r="E387" s="92">
        <v>6</v>
      </c>
      <c r="F387" s="92"/>
      <c r="G387" s="93">
        <v>6</v>
      </c>
    </row>
    <row r="388" spans="1:7" x14ac:dyDescent="0.35">
      <c r="A388" s="82" t="s">
        <v>107</v>
      </c>
      <c r="B388" s="91"/>
      <c r="C388" s="92"/>
      <c r="D388" s="92">
        <v>9</v>
      </c>
      <c r="E388" s="92"/>
      <c r="F388" s="92"/>
      <c r="G388" s="93">
        <v>9</v>
      </c>
    </row>
    <row r="389" spans="1:7" ht="15" thickBot="1" x14ac:dyDescent="0.4">
      <c r="A389" s="82" t="s">
        <v>78</v>
      </c>
      <c r="B389" s="91"/>
      <c r="C389" s="92">
        <v>3</v>
      </c>
      <c r="D389" s="92"/>
      <c r="E389" s="92"/>
      <c r="F389" s="92"/>
      <c r="G389" s="93">
        <v>3</v>
      </c>
    </row>
    <row r="390" spans="1:7" x14ac:dyDescent="0.35">
      <c r="A390" s="65" t="s">
        <v>166</v>
      </c>
      <c r="B390" s="91"/>
      <c r="C390" s="92">
        <v>9</v>
      </c>
      <c r="D390" s="92">
        <v>1</v>
      </c>
      <c r="E390" s="92">
        <v>7</v>
      </c>
      <c r="F390" s="92"/>
      <c r="G390" s="93">
        <v>17</v>
      </c>
    </row>
    <row r="391" spans="1:7" x14ac:dyDescent="0.35">
      <c r="A391" s="82" t="s">
        <v>113</v>
      </c>
      <c r="B391" s="91"/>
      <c r="C391" s="92"/>
      <c r="D391" s="92"/>
      <c r="E391" s="92">
        <v>6</v>
      </c>
      <c r="F391" s="92"/>
      <c r="G391" s="93">
        <v>6</v>
      </c>
    </row>
    <row r="392" spans="1:7" x14ac:dyDescent="0.35">
      <c r="A392" s="82" t="s">
        <v>107</v>
      </c>
      <c r="B392" s="91"/>
      <c r="C392" s="92"/>
      <c r="D392" s="92">
        <v>1</v>
      </c>
      <c r="E392" s="92"/>
      <c r="F392" s="92"/>
      <c r="G392" s="93">
        <v>1</v>
      </c>
    </row>
    <row r="393" spans="1:7" x14ac:dyDescent="0.35">
      <c r="A393" s="82" t="s">
        <v>122</v>
      </c>
      <c r="B393" s="91"/>
      <c r="C393" s="92">
        <v>4</v>
      </c>
      <c r="D393" s="92"/>
      <c r="E393" s="92"/>
      <c r="F393" s="92"/>
      <c r="G393" s="93">
        <v>4</v>
      </c>
    </row>
    <row r="394" spans="1:7" ht="15" thickBot="1" x14ac:dyDescent="0.4">
      <c r="A394" s="82" t="s">
        <v>138</v>
      </c>
      <c r="B394" s="91"/>
      <c r="C394" s="92">
        <v>5</v>
      </c>
      <c r="D394" s="92"/>
      <c r="E394" s="92">
        <v>1</v>
      </c>
      <c r="F394" s="92"/>
      <c r="G394" s="93">
        <v>6</v>
      </c>
    </row>
    <row r="395" spans="1:7" x14ac:dyDescent="0.35">
      <c r="A395" s="65" t="s">
        <v>306</v>
      </c>
      <c r="B395" s="91">
        <v>6</v>
      </c>
      <c r="C395" s="92">
        <v>12</v>
      </c>
      <c r="D395" s="92">
        <v>9</v>
      </c>
      <c r="E395" s="92">
        <v>3</v>
      </c>
      <c r="F395" s="92"/>
      <c r="G395" s="93">
        <v>30</v>
      </c>
    </row>
    <row r="396" spans="1:7" x14ac:dyDescent="0.35">
      <c r="A396" s="82" t="s">
        <v>64</v>
      </c>
      <c r="B396" s="91">
        <v>6</v>
      </c>
      <c r="C396" s="92">
        <v>4</v>
      </c>
      <c r="D396" s="92"/>
      <c r="E396" s="92"/>
      <c r="F396" s="92"/>
      <c r="G396" s="93">
        <v>10</v>
      </c>
    </row>
    <row r="397" spans="1:7" x14ac:dyDescent="0.35">
      <c r="A397" s="82" t="s">
        <v>159</v>
      </c>
      <c r="B397" s="91"/>
      <c r="C397" s="92"/>
      <c r="D397" s="92">
        <v>9</v>
      </c>
      <c r="E397" s="92"/>
      <c r="F397" s="92"/>
      <c r="G397" s="93">
        <v>9</v>
      </c>
    </row>
    <row r="398" spans="1:7" x14ac:dyDescent="0.35">
      <c r="A398" s="82" t="s">
        <v>117</v>
      </c>
      <c r="B398" s="91"/>
      <c r="C398" s="92">
        <v>5</v>
      </c>
      <c r="D398" s="92"/>
      <c r="E398" s="92"/>
      <c r="F398" s="92"/>
      <c r="G398" s="93">
        <v>5</v>
      </c>
    </row>
    <row r="399" spans="1:7" x14ac:dyDescent="0.35">
      <c r="A399" s="82" t="s">
        <v>122</v>
      </c>
      <c r="B399" s="91"/>
      <c r="C399" s="92">
        <v>3</v>
      </c>
      <c r="D399" s="92"/>
      <c r="E399" s="92"/>
      <c r="F399" s="92"/>
      <c r="G399" s="93">
        <v>3</v>
      </c>
    </row>
    <row r="400" spans="1:7" ht="15" thickBot="1" x14ac:dyDescent="0.4">
      <c r="A400" s="82" t="s">
        <v>49</v>
      </c>
      <c r="B400" s="91"/>
      <c r="C400" s="92"/>
      <c r="D400" s="92"/>
      <c r="E400" s="92">
        <v>3</v>
      </c>
      <c r="F400" s="92"/>
      <c r="G400" s="93">
        <v>3</v>
      </c>
    </row>
    <row r="401" spans="1:7" x14ac:dyDescent="0.35">
      <c r="A401" s="65" t="s">
        <v>157</v>
      </c>
      <c r="B401" s="91">
        <v>5</v>
      </c>
      <c r="C401" s="92">
        <v>5</v>
      </c>
      <c r="D401" s="92">
        <v>17</v>
      </c>
      <c r="E401" s="92"/>
      <c r="F401" s="92"/>
      <c r="G401" s="93">
        <v>27</v>
      </c>
    </row>
    <row r="402" spans="1:7" x14ac:dyDescent="0.35">
      <c r="A402" s="82" t="s">
        <v>85</v>
      </c>
      <c r="B402" s="91">
        <v>5</v>
      </c>
      <c r="C402" s="92"/>
      <c r="D402" s="92"/>
      <c r="E402" s="92"/>
      <c r="F402" s="92"/>
      <c r="G402" s="93">
        <v>5</v>
      </c>
    </row>
    <row r="403" spans="1:7" x14ac:dyDescent="0.35">
      <c r="A403" s="82" t="s">
        <v>159</v>
      </c>
      <c r="B403" s="91"/>
      <c r="C403" s="92">
        <v>5</v>
      </c>
      <c r="D403" s="92"/>
      <c r="E403" s="92"/>
      <c r="F403" s="92"/>
      <c r="G403" s="93">
        <v>5</v>
      </c>
    </row>
    <row r="404" spans="1:7" x14ac:dyDescent="0.35">
      <c r="A404" s="82" t="s">
        <v>148</v>
      </c>
      <c r="B404" s="91"/>
      <c r="C404" s="92"/>
      <c r="D404" s="92">
        <v>8</v>
      </c>
      <c r="E404" s="92"/>
      <c r="F404" s="92"/>
      <c r="G404" s="93">
        <v>8</v>
      </c>
    </row>
    <row r="405" spans="1:7" ht="15" thickBot="1" x14ac:dyDescent="0.4">
      <c r="A405" s="82" t="s">
        <v>78</v>
      </c>
      <c r="B405" s="91"/>
      <c r="C405" s="92"/>
      <c r="D405" s="92">
        <v>9</v>
      </c>
      <c r="E405" s="92"/>
      <c r="F405" s="92"/>
      <c r="G405" s="93">
        <v>9</v>
      </c>
    </row>
    <row r="406" spans="1:7" x14ac:dyDescent="0.35">
      <c r="A406" s="65" t="s">
        <v>172</v>
      </c>
      <c r="B406" s="91">
        <v>6</v>
      </c>
      <c r="C406" s="92">
        <v>5</v>
      </c>
      <c r="D406" s="92">
        <v>8</v>
      </c>
      <c r="E406" s="92">
        <v>5</v>
      </c>
      <c r="F406" s="92"/>
      <c r="G406" s="93">
        <v>24</v>
      </c>
    </row>
    <row r="407" spans="1:7" x14ac:dyDescent="0.35">
      <c r="A407" s="82" t="s">
        <v>73</v>
      </c>
      <c r="B407" s="91"/>
      <c r="C407" s="92">
        <v>5</v>
      </c>
      <c r="D407" s="92"/>
      <c r="E407" s="92"/>
      <c r="F407" s="92"/>
      <c r="G407" s="93">
        <v>5</v>
      </c>
    </row>
    <row r="408" spans="1:7" x14ac:dyDescent="0.35">
      <c r="A408" s="82" t="s">
        <v>117</v>
      </c>
      <c r="B408" s="91"/>
      <c r="C408" s="92"/>
      <c r="D408" s="92"/>
      <c r="E408" s="92">
        <v>5</v>
      </c>
      <c r="F408" s="92"/>
      <c r="G408" s="93">
        <v>5</v>
      </c>
    </row>
    <row r="409" spans="1:7" x14ac:dyDescent="0.35">
      <c r="A409" s="82" t="s">
        <v>122</v>
      </c>
      <c r="B409" s="91">
        <v>2</v>
      </c>
      <c r="C409" s="92"/>
      <c r="D409" s="92"/>
      <c r="E409" s="92"/>
      <c r="F409" s="92"/>
      <c r="G409" s="93">
        <v>2</v>
      </c>
    </row>
    <row r="410" spans="1:7" x14ac:dyDescent="0.35">
      <c r="A410" s="82" t="s">
        <v>78</v>
      </c>
      <c r="B410" s="91">
        <v>4</v>
      </c>
      <c r="C410" s="92"/>
      <c r="D410" s="92"/>
      <c r="E410" s="92"/>
      <c r="F410" s="92"/>
      <c r="G410" s="93">
        <v>4</v>
      </c>
    </row>
    <row r="411" spans="1:7" ht="15" thickBot="1" x14ac:dyDescent="0.4">
      <c r="A411" s="82" t="s">
        <v>177</v>
      </c>
      <c r="B411" s="91"/>
      <c r="C411" s="92"/>
      <c r="D411" s="92">
        <v>8</v>
      </c>
      <c r="E411" s="92"/>
      <c r="F411" s="92"/>
      <c r="G411" s="93">
        <v>8</v>
      </c>
    </row>
    <row r="412" spans="1:7" x14ac:dyDescent="0.35">
      <c r="A412" s="65" t="s">
        <v>262</v>
      </c>
      <c r="B412" s="91"/>
      <c r="C412" s="92">
        <v>20</v>
      </c>
      <c r="D412" s="92">
        <v>3</v>
      </c>
      <c r="E412" s="92">
        <v>13</v>
      </c>
      <c r="F412" s="92"/>
      <c r="G412" s="93">
        <v>36</v>
      </c>
    </row>
    <row r="413" spans="1:7" x14ac:dyDescent="0.35">
      <c r="A413" s="82" t="s">
        <v>113</v>
      </c>
      <c r="B413" s="91"/>
      <c r="C413" s="92"/>
      <c r="D413" s="92"/>
      <c r="E413" s="92">
        <v>4</v>
      </c>
      <c r="F413" s="92"/>
      <c r="G413" s="93">
        <v>4</v>
      </c>
    </row>
    <row r="414" spans="1:7" x14ac:dyDescent="0.35">
      <c r="A414" s="82" t="s">
        <v>85</v>
      </c>
      <c r="B414" s="91"/>
      <c r="C414" s="92">
        <v>6</v>
      </c>
      <c r="D414" s="92"/>
      <c r="E414" s="92"/>
      <c r="F414" s="92"/>
      <c r="G414" s="93">
        <v>6</v>
      </c>
    </row>
    <row r="415" spans="1:7" x14ac:dyDescent="0.35">
      <c r="A415" s="82" t="s">
        <v>73</v>
      </c>
      <c r="B415" s="91"/>
      <c r="C415" s="92">
        <v>7</v>
      </c>
      <c r="D415" s="92"/>
      <c r="E415" s="92"/>
      <c r="F415" s="92"/>
      <c r="G415" s="93">
        <v>7</v>
      </c>
    </row>
    <row r="416" spans="1:7" x14ac:dyDescent="0.35">
      <c r="A416" s="82" t="s">
        <v>117</v>
      </c>
      <c r="B416" s="91"/>
      <c r="C416" s="92">
        <v>7</v>
      </c>
      <c r="D416" s="92"/>
      <c r="E416" s="92"/>
      <c r="F416" s="92"/>
      <c r="G416" s="93">
        <v>7</v>
      </c>
    </row>
    <row r="417" spans="1:7" x14ac:dyDescent="0.35">
      <c r="A417" s="82" t="s">
        <v>177</v>
      </c>
      <c r="B417" s="91"/>
      <c r="C417" s="92"/>
      <c r="D417" s="92"/>
      <c r="E417" s="92">
        <v>9</v>
      </c>
      <c r="F417" s="92"/>
      <c r="G417" s="93">
        <v>9</v>
      </c>
    </row>
    <row r="418" spans="1:7" ht="15" thickBot="1" x14ac:dyDescent="0.4">
      <c r="A418" s="82" t="s">
        <v>96</v>
      </c>
      <c r="B418" s="91"/>
      <c r="C418" s="92"/>
      <c r="D418" s="92">
        <v>3</v>
      </c>
      <c r="E418" s="92"/>
      <c r="F418" s="92"/>
      <c r="G418" s="93">
        <v>3</v>
      </c>
    </row>
    <row r="419" spans="1:7" x14ac:dyDescent="0.35">
      <c r="A419" s="65" t="s">
        <v>218</v>
      </c>
      <c r="B419" s="91"/>
      <c r="C419" s="92">
        <v>2</v>
      </c>
      <c r="D419" s="92"/>
      <c r="E419" s="92">
        <v>1</v>
      </c>
      <c r="F419" s="92"/>
      <c r="G419" s="93">
        <v>3</v>
      </c>
    </row>
    <row r="420" spans="1:7" x14ac:dyDescent="0.35">
      <c r="A420" s="82" t="s">
        <v>73</v>
      </c>
      <c r="B420" s="91"/>
      <c r="C420" s="92"/>
      <c r="D420" s="92"/>
      <c r="E420" s="92">
        <v>1</v>
      </c>
      <c r="F420" s="92"/>
      <c r="G420" s="93">
        <v>1</v>
      </c>
    </row>
    <row r="421" spans="1:7" ht="15" thickBot="1" x14ac:dyDescent="0.4">
      <c r="A421" s="82" t="s">
        <v>41</v>
      </c>
      <c r="B421" s="91"/>
      <c r="C421" s="92">
        <v>2</v>
      </c>
      <c r="D421" s="92"/>
      <c r="E421" s="92"/>
      <c r="F421" s="92"/>
      <c r="G421" s="93">
        <v>2</v>
      </c>
    </row>
    <row r="422" spans="1:7" x14ac:dyDescent="0.35">
      <c r="A422" s="65" t="s">
        <v>281</v>
      </c>
      <c r="B422" s="91"/>
      <c r="C422" s="92">
        <v>7</v>
      </c>
      <c r="D422" s="92">
        <v>9</v>
      </c>
      <c r="E422" s="92">
        <v>4</v>
      </c>
      <c r="F422" s="92"/>
      <c r="G422" s="93">
        <v>20</v>
      </c>
    </row>
    <row r="423" spans="1:7" x14ac:dyDescent="0.35">
      <c r="A423" s="82" t="s">
        <v>169</v>
      </c>
      <c r="B423" s="91"/>
      <c r="C423" s="92">
        <v>2</v>
      </c>
      <c r="D423" s="92"/>
      <c r="E423" s="92"/>
      <c r="F423" s="92"/>
      <c r="G423" s="93">
        <v>2</v>
      </c>
    </row>
    <row r="424" spans="1:7" x14ac:dyDescent="0.35">
      <c r="A424" s="82" t="s">
        <v>49</v>
      </c>
      <c r="B424" s="91"/>
      <c r="C424" s="92">
        <v>5</v>
      </c>
      <c r="D424" s="92"/>
      <c r="E424" s="92">
        <v>4</v>
      </c>
      <c r="F424" s="92"/>
      <c r="G424" s="93">
        <v>9</v>
      </c>
    </row>
    <row r="425" spans="1:7" ht="15" thickBot="1" x14ac:dyDescent="0.4">
      <c r="A425" s="82" t="s">
        <v>96</v>
      </c>
      <c r="B425" s="91"/>
      <c r="C425" s="92"/>
      <c r="D425" s="92">
        <v>9</v>
      </c>
      <c r="E425" s="92"/>
      <c r="F425" s="92"/>
      <c r="G425" s="93">
        <v>9</v>
      </c>
    </row>
    <row r="426" spans="1:7" x14ac:dyDescent="0.35">
      <c r="A426" s="65" t="s">
        <v>214</v>
      </c>
      <c r="B426" s="91">
        <v>7</v>
      </c>
      <c r="C426" s="92">
        <v>8</v>
      </c>
      <c r="D426" s="92">
        <v>6</v>
      </c>
      <c r="E426" s="92">
        <v>5</v>
      </c>
      <c r="F426" s="92"/>
      <c r="G426" s="93">
        <v>26</v>
      </c>
    </row>
    <row r="427" spans="1:7" x14ac:dyDescent="0.35">
      <c r="A427" s="82" t="s">
        <v>85</v>
      </c>
      <c r="B427" s="91"/>
      <c r="C427" s="92"/>
      <c r="D427" s="92"/>
      <c r="E427" s="92">
        <v>2</v>
      </c>
      <c r="F427" s="92"/>
      <c r="G427" s="93">
        <v>2</v>
      </c>
    </row>
    <row r="428" spans="1:7" x14ac:dyDescent="0.35">
      <c r="A428" s="82" t="s">
        <v>64</v>
      </c>
      <c r="B428" s="91"/>
      <c r="C428" s="92">
        <v>2</v>
      </c>
      <c r="D428" s="92"/>
      <c r="E428" s="92">
        <v>3</v>
      </c>
      <c r="F428" s="92"/>
      <c r="G428" s="93">
        <v>5</v>
      </c>
    </row>
    <row r="429" spans="1:7" x14ac:dyDescent="0.35">
      <c r="A429" s="82" t="s">
        <v>107</v>
      </c>
      <c r="B429" s="91"/>
      <c r="C429" s="92">
        <v>6</v>
      </c>
      <c r="D429" s="92"/>
      <c r="E429" s="92"/>
      <c r="F429" s="92"/>
      <c r="G429" s="93">
        <v>6</v>
      </c>
    </row>
    <row r="430" spans="1:7" x14ac:dyDescent="0.35">
      <c r="A430" s="82" t="s">
        <v>148</v>
      </c>
      <c r="B430" s="91">
        <v>7</v>
      </c>
      <c r="C430" s="92"/>
      <c r="D430" s="92"/>
      <c r="E430" s="92"/>
      <c r="F430" s="92"/>
      <c r="G430" s="93">
        <v>7</v>
      </c>
    </row>
    <row r="431" spans="1:7" x14ac:dyDescent="0.35">
      <c r="A431" s="82" t="s">
        <v>177</v>
      </c>
      <c r="B431" s="91"/>
      <c r="C431" s="92"/>
      <c r="D431" s="92">
        <v>2</v>
      </c>
      <c r="E431" s="92"/>
      <c r="F431" s="92"/>
      <c r="G431" s="93">
        <v>2</v>
      </c>
    </row>
    <row r="432" spans="1:7" ht="15" thickBot="1" x14ac:dyDescent="0.4">
      <c r="A432" s="82" t="s">
        <v>96</v>
      </c>
      <c r="B432" s="91"/>
      <c r="C432" s="92"/>
      <c r="D432" s="92">
        <v>4</v>
      </c>
      <c r="E432" s="92"/>
      <c r="F432" s="92"/>
      <c r="G432" s="93">
        <v>4</v>
      </c>
    </row>
    <row r="433" spans="1:7" x14ac:dyDescent="0.35">
      <c r="A433" s="65" t="s">
        <v>83</v>
      </c>
      <c r="B433" s="91">
        <v>3</v>
      </c>
      <c r="C433" s="92">
        <v>5</v>
      </c>
      <c r="D433" s="92">
        <v>3</v>
      </c>
      <c r="E433" s="92">
        <v>10</v>
      </c>
      <c r="F433" s="92"/>
      <c r="G433" s="93">
        <v>21</v>
      </c>
    </row>
    <row r="434" spans="1:7" x14ac:dyDescent="0.35">
      <c r="A434" s="82" t="s">
        <v>64</v>
      </c>
      <c r="B434" s="91">
        <v>3</v>
      </c>
      <c r="C434" s="92"/>
      <c r="D434" s="92"/>
      <c r="E434" s="92">
        <v>3</v>
      </c>
      <c r="F434" s="92"/>
      <c r="G434" s="93">
        <v>6</v>
      </c>
    </row>
    <row r="435" spans="1:7" x14ac:dyDescent="0.35">
      <c r="A435" s="82" t="s">
        <v>73</v>
      </c>
      <c r="B435" s="91"/>
      <c r="C435" s="92">
        <v>5</v>
      </c>
      <c r="D435" s="92"/>
      <c r="E435" s="92"/>
      <c r="F435" s="92"/>
      <c r="G435" s="93">
        <v>5</v>
      </c>
    </row>
    <row r="436" spans="1:7" x14ac:dyDescent="0.35">
      <c r="A436" s="82" t="s">
        <v>122</v>
      </c>
      <c r="B436" s="91"/>
      <c r="C436" s="92"/>
      <c r="D436" s="92"/>
      <c r="E436" s="92">
        <v>7</v>
      </c>
      <c r="F436" s="92"/>
      <c r="G436" s="93">
        <v>7</v>
      </c>
    </row>
    <row r="437" spans="1:7" ht="15" thickBot="1" x14ac:dyDescent="0.4">
      <c r="A437" s="82" t="s">
        <v>49</v>
      </c>
      <c r="B437" s="91"/>
      <c r="C437" s="92"/>
      <c r="D437" s="92">
        <v>3</v>
      </c>
      <c r="E437" s="92"/>
      <c r="F437" s="92"/>
      <c r="G437" s="93">
        <v>3</v>
      </c>
    </row>
    <row r="438" spans="1:7" x14ac:dyDescent="0.35">
      <c r="A438" s="65" t="s">
        <v>131</v>
      </c>
      <c r="B438" s="91">
        <v>7</v>
      </c>
      <c r="C438" s="92">
        <v>4</v>
      </c>
      <c r="D438" s="92"/>
      <c r="E438" s="92">
        <v>6</v>
      </c>
      <c r="F438" s="92"/>
      <c r="G438" s="93">
        <v>17</v>
      </c>
    </row>
    <row r="439" spans="1:7" x14ac:dyDescent="0.35">
      <c r="A439" s="82" t="s">
        <v>85</v>
      </c>
      <c r="B439" s="91"/>
      <c r="C439" s="92">
        <v>4</v>
      </c>
      <c r="D439" s="92"/>
      <c r="E439" s="92"/>
      <c r="F439" s="92"/>
      <c r="G439" s="93">
        <v>4</v>
      </c>
    </row>
    <row r="440" spans="1:7" x14ac:dyDescent="0.35">
      <c r="A440" s="82" t="s">
        <v>73</v>
      </c>
      <c r="B440" s="91"/>
      <c r="C440" s="92"/>
      <c r="D440" s="92"/>
      <c r="E440" s="92">
        <v>6</v>
      </c>
      <c r="F440" s="92"/>
      <c r="G440" s="93">
        <v>6</v>
      </c>
    </row>
    <row r="441" spans="1:7" x14ac:dyDescent="0.35">
      <c r="A441" s="82" t="s">
        <v>107</v>
      </c>
      <c r="B441" s="91">
        <v>6</v>
      </c>
      <c r="C441" s="92"/>
      <c r="D441" s="92"/>
      <c r="E441" s="92"/>
      <c r="F441" s="92"/>
      <c r="G441" s="93">
        <v>6</v>
      </c>
    </row>
    <row r="442" spans="1:7" ht="15" thickBot="1" x14ac:dyDescent="0.4">
      <c r="A442" s="82" t="s">
        <v>148</v>
      </c>
      <c r="B442" s="91">
        <v>1</v>
      </c>
      <c r="C442" s="92"/>
      <c r="D442" s="92"/>
      <c r="E442" s="92"/>
      <c r="F442" s="92"/>
      <c r="G442" s="93">
        <v>1</v>
      </c>
    </row>
    <row r="443" spans="1:7" x14ac:dyDescent="0.35">
      <c r="A443" s="65" t="s">
        <v>152</v>
      </c>
      <c r="B443" s="91">
        <v>2</v>
      </c>
      <c r="C443" s="92">
        <v>7</v>
      </c>
      <c r="D443" s="92">
        <v>5</v>
      </c>
      <c r="E443" s="92"/>
      <c r="F443" s="92"/>
      <c r="G443" s="93">
        <v>14</v>
      </c>
    </row>
    <row r="444" spans="1:7" x14ac:dyDescent="0.35">
      <c r="A444" s="82" t="s">
        <v>73</v>
      </c>
      <c r="B444" s="91"/>
      <c r="C444" s="92">
        <v>7</v>
      </c>
      <c r="D444" s="92"/>
      <c r="E444" s="92"/>
      <c r="F444" s="92"/>
      <c r="G444" s="93">
        <v>7</v>
      </c>
    </row>
    <row r="445" spans="1:7" ht="15" thickBot="1" x14ac:dyDescent="0.4">
      <c r="A445" s="82" t="s">
        <v>117</v>
      </c>
      <c r="B445" s="91">
        <v>2</v>
      </c>
      <c r="C445" s="92"/>
      <c r="D445" s="92">
        <v>5</v>
      </c>
      <c r="E445" s="92"/>
      <c r="F445" s="92"/>
      <c r="G445" s="93">
        <v>7</v>
      </c>
    </row>
    <row r="446" spans="1:7" x14ac:dyDescent="0.35">
      <c r="A446" s="65" t="s">
        <v>230</v>
      </c>
      <c r="B446" s="91">
        <v>1</v>
      </c>
      <c r="C446" s="92">
        <v>9</v>
      </c>
      <c r="D446" s="92">
        <v>15</v>
      </c>
      <c r="E446" s="92">
        <v>3</v>
      </c>
      <c r="F446" s="92"/>
      <c r="G446" s="93">
        <v>28</v>
      </c>
    </row>
    <row r="447" spans="1:7" x14ac:dyDescent="0.35">
      <c r="A447" s="82" t="s">
        <v>101</v>
      </c>
      <c r="B447" s="91"/>
      <c r="C447" s="92"/>
      <c r="D447" s="92">
        <v>7</v>
      </c>
      <c r="E447" s="92"/>
      <c r="F447" s="92"/>
      <c r="G447" s="93">
        <v>7</v>
      </c>
    </row>
    <row r="448" spans="1:7" x14ac:dyDescent="0.35">
      <c r="A448" s="82" t="s">
        <v>148</v>
      </c>
      <c r="B448" s="91">
        <v>1</v>
      </c>
      <c r="C448" s="92"/>
      <c r="D448" s="92"/>
      <c r="E448" s="92"/>
      <c r="F448" s="92"/>
      <c r="G448" s="93">
        <v>1</v>
      </c>
    </row>
    <row r="449" spans="1:7" x14ac:dyDescent="0.35">
      <c r="A449" s="82" t="s">
        <v>169</v>
      </c>
      <c r="B449" s="91"/>
      <c r="C449" s="92">
        <v>9</v>
      </c>
      <c r="D449" s="92"/>
      <c r="E449" s="92"/>
      <c r="F449" s="92"/>
      <c r="G449" s="93">
        <v>9</v>
      </c>
    </row>
    <row r="450" spans="1:7" x14ac:dyDescent="0.35">
      <c r="A450" s="82" t="s">
        <v>126</v>
      </c>
      <c r="B450" s="91"/>
      <c r="C450" s="92"/>
      <c r="D450" s="92">
        <v>8</v>
      </c>
      <c r="E450" s="92"/>
      <c r="F450" s="92"/>
      <c r="G450" s="93">
        <v>8</v>
      </c>
    </row>
    <row r="451" spans="1:7" ht="15" thickBot="1" x14ac:dyDescent="0.4">
      <c r="A451" s="82" t="s">
        <v>91</v>
      </c>
      <c r="B451" s="91"/>
      <c r="C451" s="92"/>
      <c r="D451" s="92"/>
      <c r="E451" s="92">
        <v>3</v>
      </c>
      <c r="F451" s="92"/>
      <c r="G451" s="93">
        <v>3</v>
      </c>
    </row>
    <row r="452" spans="1:7" x14ac:dyDescent="0.35">
      <c r="A452" s="65" t="s">
        <v>147</v>
      </c>
      <c r="B452" s="91">
        <v>12</v>
      </c>
      <c r="C452" s="92"/>
      <c r="D452" s="92">
        <v>7</v>
      </c>
      <c r="E452" s="92">
        <v>2</v>
      </c>
      <c r="F452" s="92"/>
      <c r="G452" s="93">
        <v>21</v>
      </c>
    </row>
    <row r="453" spans="1:7" x14ac:dyDescent="0.35">
      <c r="A453" s="82" t="s">
        <v>113</v>
      </c>
      <c r="B453" s="91"/>
      <c r="C453" s="92"/>
      <c r="D453" s="92">
        <v>7</v>
      </c>
      <c r="E453" s="92"/>
      <c r="F453" s="92"/>
      <c r="G453" s="93">
        <v>7</v>
      </c>
    </row>
    <row r="454" spans="1:7" x14ac:dyDescent="0.35">
      <c r="A454" s="82" t="s">
        <v>117</v>
      </c>
      <c r="B454" s="91">
        <v>8</v>
      </c>
      <c r="C454" s="92"/>
      <c r="D454" s="92"/>
      <c r="E454" s="92"/>
      <c r="F454" s="92"/>
      <c r="G454" s="93">
        <v>8</v>
      </c>
    </row>
    <row r="455" spans="1:7" x14ac:dyDescent="0.35">
      <c r="A455" s="82" t="s">
        <v>58</v>
      </c>
      <c r="B455" s="91"/>
      <c r="C455" s="92"/>
      <c r="D455" s="92"/>
      <c r="E455" s="92">
        <v>2</v>
      </c>
      <c r="F455" s="92"/>
      <c r="G455" s="93">
        <v>2</v>
      </c>
    </row>
    <row r="456" spans="1:7" ht="15" thickBot="1" x14ac:dyDescent="0.4">
      <c r="A456" s="82" t="s">
        <v>169</v>
      </c>
      <c r="B456" s="91">
        <v>4</v>
      </c>
      <c r="C456" s="92"/>
      <c r="D456" s="92"/>
      <c r="E456" s="92"/>
      <c r="F456" s="92"/>
      <c r="G456" s="93">
        <v>4</v>
      </c>
    </row>
    <row r="457" spans="1:7" x14ac:dyDescent="0.35">
      <c r="A457" s="65" t="s">
        <v>176</v>
      </c>
      <c r="B457" s="91">
        <v>8</v>
      </c>
      <c r="C457" s="92">
        <v>6</v>
      </c>
      <c r="D457" s="92">
        <v>13</v>
      </c>
      <c r="E457" s="92">
        <v>21</v>
      </c>
      <c r="F457" s="92"/>
      <c r="G457" s="93">
        <v>48</v>
      </c>
    </row>
    <row r="458" spans="1:7" x14ac:dyDescent="0.35">
      <c r="A458" s="82" t="s">
        <v>113</v>
      </c>
      <c r="B458" s="91"/>
      <c r="C458" s="92"/>
      <c r="D458" s="92">
        <v>4</v>
      </c>
      <c r="E458" s="92"/>
      <c r="F458" s="92"/>
      <c r="G458" s="93">
        <v>4</v>
      </c>
    </row>
    <row r="459" spans="1:7" x14ac:dyDescent="0.35">
      <c r="A459" s="82" t="s">
        <v>85</v>
      </c>
      <c r="B459" s="91">
        <v>5</v>
      </c>
      <c r="C459" s="92"/>
      <c r="D459" s="92"/>
      <c r="E459" s="92"/>
      <c r="F459" s="92"/>
      <c r="G459" s="93">
        <v>5</v>
      </c>
    </row>
    <row r="460" spans="1:7" x14ac:dyDescent="0.35">
      <c r="A460" s="82" t="s">
        <v>64</v>
      </c>
      <c r="B460" s="91"/>
      <c r="C460" s="92"/>
      <c r="D460" s="92">
        <v>9</v>
      </c>
      <c r="E460" s="92"/>
      <c r="F460" s="92"/>
      <c r="G460" s="93">
        <v>9</v>
      </c>
    </row>
    <row r="461" spans="1:7" x14ac:dyDescent="0.35">
      <c r="A461" s="82" t="s">
        <v>101</v>
      </c>
      <c r="B461" s="91"/>
      <c r="C461" s="92">
        <v>6</v>
      </c>
      <c r="D461" s="92"/>
      <c r="E461" s="92"/>
      <c r="F461" s="92"/>
      <c r="G461" s="93">
        <v>6</v>
      </c>
    </row>
    <row r="462" spans="1:7" x14ac:dyDescent="0.35">
      <c r="A462" s="82" t="s">
        <v>148</v>
      </c>
      <c r="B462" s="91"/>
      <c r="C462" s="92"/>
      <c r="D462" s="92"/>
      <c r="E462" s="92">
        <v>6</v>
      </c>
      <c r="F462" s="92"/>
      <c r="G462" s="93">
        <v>6</v>
      </c>
    </row>
    <row r="463" spans="1:7" x14ac:dyDescent="0.35">
      <c r="A463" s="82" t="s">
        <v>58</v>
      </c>
      <c r="B463" s="91"/>
      <c r="C463" s="92"/>
      <c r="D463" s="92"/>
      <c r="E463" s="92">
        <v>8</v>
      </c>
      <c r="F463" s="92"/>
      <c r="G463" s="93">
        <v>8</v>
      </c>
    </row>
    <row r="464" spans="1:7" x14ac:dyDescent="0.35">
      <c r="A464" s="82" t="s">
        <v>138</v>
      </c>
      <c r="B464" s="91">
        <v>3</v>
      </c>
      <c r="C464" s="92"/>
      <c r="D464" s="92"/>
      <c r="E464" s="92"/>
      <c r="F464" s="92"/>
      <c r="G464" s="93">
        <v>3</v>
      </c>
    </row>
    <row r="465" spans="1:7" ht="15" thickBot="1" x14ac:dyDescent="0.4">
      <c r="A465" s="82" t="s">
        <v>49</v>
      </c>
      <c r="B465" s="91"/>
      <c r="C465" s="92"/>
      <c r="D465" s="92"/>
      <c r="E465" s="92">
        <v>7</v>
      </c>
      <c r="F465" s="92"/>
      <c r="G465" s="93">
        <v>7</v>
      </c>
    </row>
    <row r="466" spans="1:7" x14ac:dyDescent="0.35">
      <c r="A466" s="65" t="s">
        <v>301</v>
      </c>
      <c r="B466" s="91">
        <v>12</v>
      </c>
      <c r="C466" s="92">
        <v>5</v>
      </c>
      <c r="D466" s="92">
        <v>16</v>
      </c>
      <c r="E466" s="92">
        <v>9</v>
      </c>
      <c r="F466" s="92"/>
      <c r="G466" s="93">
        <v>42</v>
      </c>
    </row>
    <row r="467" spans="1:7" x14ac:dyDescent="0.35">
      <c r="A467" s="82" t="s">
        <v>64</v>
      </c>
      <c r="B467" s="91"/>
      <c r="C467" s="92">
        <v>5</v>
      </c>
      <c r="D467" s="92"/>
      <c r="E467" s="92"/>
      <c r="F467" s="92"/>
      <c r="G467" s="93">
        <v>5</v>
      </c>
    </row>
    <row r="468" spans="1:7" x14ac:dyDescent="0.35">
      <c r="A468" s="82" t="s">
        <v>159</v>
      </c>
      <c r="B468" s="91"/>
      <c r="C468" s="92"/>
      <c r="D468" s="92">
        <v>7</v>
      </c>
      <c r="E468" s="92"/>
      <c r="F468" s="92"/>
      <c r="G468" s="93">
        <v>7</v>
      </c>
    </row>
    <row r="469" spans="1:7" x14ac:dyDescent="0.35">
      <c r="A469" s="82" t="s">
        <v>117</v>
      </c>
      <c r="B469" s="91"/>
      <c r="C469" s="92"/>
      <c r="D469" s="92">
        <v>9</v>
      </c>
      <c r="E469" s="92"/>
      <c r="F469" s="92"/>
      <c r="G469" s="93">
        <v>9</v>
      </c>
    </row>
    <row r="470" spans="1:7" x14ac:dyDescent="0.35">
      <c r="A470" s="82" t="s">
        <v>122</v>
      </c>
      <c r="B470" s="91"/>
      <c r="C470" s="92"/>
      <c r="D470" s="92"/>
      <c r="E470" s="92">
        <v>1</v>
      </c>
      <c r="F470" s="92"/>
      <c r="G470" s="93">
        <v>1</v>
      </c>
    </row>
    <row r="471" spans="1:7" x14ac:dyDescent="0.35">
      <c r="A471" s="82" t="s">
        <v>138</v>
      </c>
      <c r="B471" s="91">
        <v>8</v>
      </c>
      <c r="C471" s="92"/>
      <c r="D471" s="92"/>
      <c r="E471" s="92"/>
      <c r="F471" s="92"/>
      <c r="G471" s="93">
        <v>8</v>
      </c>
    </row>
    <row r="472" spans="1:7" x14ac:dyDescent="0.35">
      <c r="A472" s="82" t="s">
        <v>177</v>
      </c>
      <c r="B472" s="91">
        <v>2</v>
      </c>
      <c r="C472" s="92"/>
      <c r="D472" s="92"/>
      <c r="E472" s="92">
        <v>8</v>
      </c>
      <c r="F472" s="92"/>
      <c r="G472" s="93">
        <v>10</v>
      </c>
    </row>
    <row r="473" spans="1:7" ht="15" thickBot="1" x14ac:dyDescent="0.4">
      <c r="A473" s="82" t="s">
        <v>49</v>
      </c>
      <c r="B473" s="91">
        <v>2</v>
      </c>
      <c r="C473" s="92"/>
      <c r="D473" s="92"/>
      <c r="E473" s="92"/>
      <c r="F473" s="92"/>
      <c r="G473" s="93">
        <v>2</v>
      </c>
    </row>
    <row r="474" spans="1:7" x14ac:dyDescent="0.35">
      <c r="A474" s="65" t="s">
        <v>243</v>
      </c>
      <c r="B474" s="91">
        <v>14</v>
      </c>
      <c r="C474" s="92">
        <v>6</v>
      </c>
      <c r="D474" s="92"/>
      <c r="E474" s="92"/>
      <c r="F474" s="92"/>
      <c r="G474" s="93">
        <v>20</v>
      </c>
    </row>
    <row r="475" spans="1:7" x14ac:dyDescent="0.35">
      <c r="A475" s="82" t="s">
        <v>117</v>
      </c>
      <c r="B475" s="91">
        <v>6</v>
      </c>
      <c r="C475" s="92"/>
      <c r="D475" s="92"/>
      <c r="E475" s="92"/>
      <c r="F475" s="92"/>
      <c r="G475" s="93">
        <v>6</v>
      </c>
    </row>
    <row r="476" spans="1:7" x14ac:dyDescent="0.35">
      <c r="A476" s="82" t="s">
        <v>169</v>
      </c>
      <c r="B476" s="91"/>
      <c r="C476" s="92">
        <v>6</v>
      </c>
      <c r="D476" s="92"/>
      <c r="E476" s="92"/>
      <c r="F476" s="92"/>
      <c r="G476" s="93">
        <v>6</v>
      </c>
    </row>
    <row r="477" spans="1:7" ht="15" thickBot="1" x14ac:dyDescent="0.4">
      <c r="A477" s="82" t="s">
        <v>177</v>
      </c>
      <c r="B477" s="91">
        <v>8</v>
      </c>
      <c r="C477" s="92"/>
      <c r="D477" s="92"/>
      <c r="E477" s="92"/>
      <c r="F477" s="92"/>
      <c r="G477" s="93">
        <v>8</v>
      </c>
    </row>
    <row r="478" spans="1:7" x14ac:dyDescent="0.35">
      <c r="A478" s="65" t="s">
        <v>136</v>
      </c>
      <c r="B478" s="91">
        <v>11</v>
      </c>
      <c r="C478" s="92">
        <v>26</v>
      </c>
      <c r="D478" s="92"/>
      <c r="E478" s="92"/>
      <c r="F478" s="92"/>
      <c r="G478" s="93">
        <v>37</v>
      </c>
    </row>
    <row r="479" spans="1:7" x14ac:dyDescent="0.35">
      <c r="A479" s="82" t="s">
        <v>117</v>
      </c>
      <c r="B479" s="91"/>
      <c r="C479" s="92">
        <v>8</v>
      </c>
      <c r="D479" s="92"/>
      <c r="E479" s="92"/>
      <c r="F479" s="92"/>
      <c r="G479" s="93">
        <v>8</v>
      </c>
    </row>
    <row r="480" spans="1:7" x14ac:dyDescent="0.35">
      <c r="A480" s="82" t="s">
        <v>58</v>
      </c>
      <c r="B480" s="91">
        <v>3</v>
      </c>
      <c r="C480" s="92"/>
      <c r="D480" s="92"/>
      <c r="E480" s="92"/>
      <c r="F480" s="92"/>
      <c r="G480" s="93">
        <v>3</v>
      </c>
    </row>
    <row r="481" spans="1:7" x14ac:dyDescent="0.35">
      <c r="A481" s="82" t="s">
        <v>126</v>
      </c>
      <c r="B481" s="91"/>
      <c r="C481" s="92">
        <v>9</v>
      </c>
      <c r="D481" s="92"/>
      <c r="E481" s="92"/>
      <c r="F481" s="92"/>
      <c r="G481" s="93">
        <v>9</v>
      </c>
    </row>
    <row r="482" spans="1:7" ht="15" thickBot="1" x14ac:dyDescent="0.4">
      <c r="A482" s="82" t="s">
        <v>91</v>
      </c>
      <c r="B482" s="91">
        <v>8</v>
      </c>
      <c r="C482" s="92">
        <v>9</v>
      </c>
      <c r="D482" s="92"/>
      <c r="E482" s="92"/>
      <c r="F482" s="92"/>
      <c r="G482" s="93">
        <v>17</v>
      </c>
    </row>
    <row r="483" spans="1:7" x14ac:dyDescent="0.35">
      <c r="A483" s="65" t="s">
        <v>134</v>
      </c>
      <c r="B483" s="91">
        <v>3</v>
      </c>
      <c r="C483" s="92"/>
      <c r="D483" s="92">
        <v>4</v>
      </c>
      <c r="E483" s="92">
        <v>5</v>
      </c>
      <c r="F483" s="92"/>
      <c r="G483" s="93">
        <v>12</v>
      </c>
    </row>
    <row r="484" spans="1:7" x14ac:dyDescent="0.35">
      <c r="A484" s="82" t="s">
        <v>148</v>
      </c>
      <c r="B484" s="91"/>
      <c r="C484" s="92"/>
      <c r="D484" s="92"/>
      <c r="E484" s="92">
        <v>5</v>
      </c>
      <c r="F484" s="92"/>
      <c r="G484" s="93">
        <v>5</v>
      </c>
    </row>
    <row r="485" spans="1:7" x14ac:dyDescent="0.35">
      <c r="A485" s="82" t="s">
        <v>169</v>
      </c>
      <c r="B485" s="91"/>
      <c r="C485" s="92"/>
      <c r="D485" s="92">
        <v>4</v>
      </c>
      <c r="E485" s="92"/>
      <c r="F485" s="92"/>
      <c r="G485" s="93">
        <v>4</v>
      </c>
    </row>
    <row r="486" spans="1:7" x14ac:dyDescent="0.35">
      <c r="A486" s="82" t="s">
        <v>122</v>
      </c>
      <c r="B486" s="91">
        <v>1</v>
      </c>
      <c r="C486" s="92"/>
      <c r="D486" s="92"/>
      <c r="E486" s="92"/>
      <c r="F486" s="92"/>
      <c r="G486" s="93">
        <v>1</v>
      </c>
    </row>
    <row r="487" spans="1:7" ht="15" thickBot="1" x14ac:dyDescent="0.4">
      <c r="A487" s="82" t="s">
        <v>41</v>
      </c>
      <c r="B487" s="91">
        <v>2</v>
      </c>
      <c r="C487" s="92"/>
      <c r="D487" s="92"/>
      <c r="E487" s="92"/>
      <c r="F487" s="92"/>
      <c r="G487" s="93">
        <v>2</v>
      </c>
    </row>
    <row r="488" spans="1:7" x14ac:dyDescent="0.35">
      <c r="A488" s="65" t="s">
        <v>272</v>
      </c>
      <c r="B488" s="91"/>
      <c r="C488" s="92">
        <v>1</v>
      </c>
      <c r="D488" s="92"/>
      <c r="E488" s="92">
        <v>17</v>
      </c>
      <c r="F488" s="92"/>
      <c r="G488" s="93">
        <v>18</v>
      </c>
    </row>
    <row r="489" spans="1:7" x14ac:dyDescent="0.35">
      <c r="A489" s="82" t="s">
        <v>122</v>
      </c>
      <c r="B489" s="91"/>
      <c r="C489" s="92"/>
      <c r="D489" s="92"/>
      <c r="E489" s="92">
        <v>9</v>
      </c>
      <c r="F489" s="92"/>
      <c r="G489" s="93">
        <v>9</v>
      </c>
    </row>
    <row r="490" spans="1:7" x14ac:dyDescent="0.35">
      <c r="A490" s="82" t="s">
        <v>138</v>
      </c>
      <c r="B490" s="91"/>
      <c r="C490" s="92"/>
      <c r="D490" s="92"/>
      <c r="E490" s="92">
        <v>8</v>
      </c>
      <c r="F490" s="92"/>
      <c r="G490" s="93">
        <v>8</v>
      </c>
    </row>
    <row r="491" spans="1:7" ht="15" thickBot="1" x14ac:dyDescent="0.4">
      <c r="A491" s="82" t="s">
        <v>126</v>
      </c>
      <c r="B491" s="91"/>
      <c r="C491" s="92">
        <v>1</v>
      </c>
      <c r="D491" s="92"/>
      <c r="E491" s="92"/>
      <c r="F491" s="92"/>
      <c r="G491" s="93">
        <v>1</v>
      </c>
    </row>
    <row r="492" spans="1:7" x14ac:dyDescent="0.35">
      <c r="A492" s="65" t="s">
        <v>132</v>
      </c>
      <c r="B492" s="91">
        <v>2</v>
      </c>
      <c r="C492" s="92">
        <v>5</v>
      </c>
      <c r="D492" s="92">
        <v>15</v>
      </c>
      <c r="E492" s="92">
        <v>8</v>
      </c>
      <c r="F492" s="92"/>
      <c r="G492" s="93">
        <v>30</v>
      </c>
    </row>
    <row r="493" spans="1:7" x14ac:dyDescent="0.35">
      <c r="A493" s="82" t="s">
        <v>113</v>
      </c>
      <c r="B493" s="91"/>
      <c r="C493" s="92"/>
      <c r="D493" s="92">
        <v>1</v>
      </c>
      <c r="E493" s="92"/>
      <c r="F493" s="92"/>
      <c r="G493" s="93">
        <v>1</v>
      </c>
    </row>
    <row r="494" spans="1:7" x14ac:dyDescent="0.35">
      <c r="A494" s="82" t="s">
        <v>101</v>
      </c>
      <c r="B494" s="91"/>
      <c r="C494" s="92"/>
      <c r="D494" s="92">
        <v>2</v>
      </c>
      <c r="E494" s="92"/>
      <c r="F494" s="92"/>
      <c r="G494" s="93">
        <v>2</v>
      </c>
    </row>
    <row r="495" spans="1:7" x14ac:dyDescent="0.35">
      <c r="A495" s="82" t="s">
        <v>159</v>
      </c>
      <c r="B495" s="91"/>
      <c r="C495" s="92">
        <v>5</v>
      </c>
      <c r="D495" s="92"/>
      <c r="E495" s="92"/>
      <c r="F495" s="92"/>
      <c r="G495" s="93">
        <v>5</v>
      </c>
    </row>
    <row r="496" spans="1:7" x14ac:dyDescent="0.35">
      <c r="A496" s="82" t="s">
        <v>107</v>
      </c>
      <c r="B496" s="91">
        <v>2</v>
      </c>
      <c r="C496" s="92"/>
      <c r="D496" s="92"/>
      <c r="E496" s="92"/>
      <c r="F496" s="92"/>
      <c r="G496" s="93">
        <v>2</v>
      </c>
    </row>
    <row r="497" spans="1:7" x14ac:dyDescent="0.35">
      <c r="A497" s="82" t="s">
        <v>117</v>
      </c>
      <c r="B497" s="91"/>
      <c r="C497" s="92"/>
      <c r="D497" s="92"/>
      <c r="E497" s="92">
        <v>8</v>
      </c>
      <c r="F497" s="92"/>
      <c r="G497" s="93">
        <v>8</v>
      </c>
    </row>
    <row r="498" spans="1:7" x14ac:dyDescent="0.35">
      <c r="A498" s="82" t="s">
        <v>122</v>
      </c>
      <c r="B498" s="91"/>
      <c r="C498" s="92"/>
      <c r="D498" s="92">
        <v>4</v>
      </c>
      <c r="E498" s="92"/>
      <c r="F498" s="92"/>
      <c r="G498" s="93">
        <v>4</v>
      </c>
    </row>
    <row r="499" spans="1:7" ht="15" thickBot="1" x14ac:dyDescent="0.4">
      <c r="A499" s="82" t="s">
        <v>49</v>
      </c>
      <c r="B499" s="91"/>
      <c r="C499" s="92"/>
      <c r="D499" s="92">
        <v>8</v>
      </c>
      <c r="E499" s="92"/>
      <c r="F499" s="92"/>
      <c r="G499" s="93">
        <v>8</v>
      </c>
    </row>
    <row r="500" spans="1:7" x14ac:dyDescent="0.35">
      <c r="A500" s="65" t="s">
        <v>291</v>
      </c>
      <c r="B500" s="91">
        <v>10</v>
      </c>
      <c r="C500" s="92">
        <v>19</v>
      </c>
      <c r="D500" s="92">
        <v>7</v>
      </c>
      <c r="E500" s="92">
        <v>3</v>
      </c>
      <c r="F500" s="92"/>
      <c r="G500" s="93">
        <v>39</v>
      </c>
    </row>
    <row r="501" spans="1:7" x14ac:dyDescent="0.35">
      <c r="A501" s="82" t="s">
        <v>73</v>
      </c>
      <c r="B501" s="91"/>
      <c r="C501" s="92"/>
      <c r="D501" s="92"/>
      <c r="E501" s="92">
        <v>3</v>
      </c>
      <c r="F501" s="92"/>
      <c r="G501" s="93">
        <v>3</v>
      </c>
    </row>
    <row r="502" spans="1:7" x14ac:dyDescent="0.35">
      <c r="A502" s="82" t="s">
        <v>169</v>
      </c>
      <c r="B502" s="91"/>
      <c r="C502" s="92">
        <v>4</v>
      </c>
      <c r="D502" s="92"/>
      <c r="E502" s="92"/>
      <c r="F502" s="92"/>
      <c r="G502" s="93">
        <v>4</v>
      </c>
    </row>
    <row r="503" spans="1:7" x14ac:dyDescent="0.35">
      <c r="A503" s="82" t="s">
        <v>122</v>
      </c>
      <c r="B503" s="91"/>
      <c r="C503" s="92">
        <v>5</v>
      </c>
      <c r="D503" s="92">
        <v>4</v>
      </c>
      <c r="E503" s="92"/>
      <c r="F503" s="92"/>
      <c r="G503" s="93">
        <v>9</v>
      </c>
    </row>
    <row r="504" spans="1:7" x14ac:dyDescent="0.35">
      <c r="A504" s="82" t="s">
        <v>78</v>
      </c>
      <c r="B504" s="91"/>
      <c r="C504" s="92">
        <v>5</v>
      </c>
      <c r="D504" s="92"/>
      <c r="E504" s="92"/>
      <c r="F504" s="92"/>
      <c r="G504" s="93">
        <v>5</v>
      </c>
    </row>
    <row r="505" spans="1:7" x14ac:dyDescent="0.35">
      <c r="A505" s="82" t="s">
        <v>126</v>
      </c>
      <c r="B505" s="91">
        <v>10</v>
      </c>
      <c r="C505" s="92">
        <v>5</v>
      </c>
      <c r="D505" s="92"/>
      <c r="E505" s="92"/>
      <c r="F505" s="92"/>
      <c r="G505" s="93">
        <v>15</v>
      </c>
    </row>
    <row r="506" spans="1:7" ht="15" thickBot="1" x14ac:dyDescent="0.4">
      <c r="A506" s="82" t="s">
        <v>49</v>
      </c>
      <c r="B506" s="91"/>
      <c r="C506" s="92"/>
      <c r="D506" s="92">
        <v>3</v>
      </c>
      <c r="E506" s="92"/>
      <c r="F506" s="92"/>
      <c r="G506" s="93">
        <v>3</v>
      </c>
    </row>
    <row r="507" spans="1:7" x14ac:dyDescent="0.35">
      <c r="A507" s="65" t="s">
        <v>104</v>
      </c>
      <c r="B507" s="91"/>
      <c r="C507" s="92">
        <v>10</v>
      </c>
      <c r="D507" s="92">
        <v>14</v>
      </c>
      <c r="E507" s="92">
        <v>3</v>
      </c>
      <c r="F507" s="92"/>
      <c r="G507" s="93">
        <v>27</v>
      </c>
    </row>
    <row r="508" spans="1:7" x14ac:dyDescent="0.35">
      <c r="A508" s="82" t="s">
        <v>85</v>
      </c>
      <c r="B508" s="91"/>
      <c r="C508" s="92">
        <v>1</v>
      </c>
      <c r="D508" s="92"/>
      <c r="E508" s="92"/>
      <c r="F508" s="92"/>
      <c r="G508" s="93">
        <v>1</v>
      </c>
    </row>
    <row r="509" spans="1:7" x14ac:dyDescent="0.35">
      <c r="A509" s="82" t="s">
        <v>169</v>
      </c>
      <c r="B509" s="91"/>
      <c r="C509" s="92"/>
      <c r="D509" s="92">
        <v>7</v>
      </c>
      <c r="E509" s="92"/>
      <c r="F509" s="92"/>
      <c r="G509" s="93">
        <v>7</v>
      </c>
    </row>
    <row r="510" spans="1:7" x14ac:dyDescent="0.35">
      <c r="A510" s="82" t="s">
        <v>122</v>
      </c>
      <c r="B510" s="91"/>
      <c r="C510" s="92"/>
      <c r="D510" s="92">
        <v>3</v>
      </c>
      <c r="E510" s="92"/>
      <c r="F510" s="92"/>
      <c r="G510" s="93">
        <v>3</v>
      </c>
    </row>
    <row r="511" spans="1:7" x14ac:dyDescent="0.35">
      <c r="A511" s="82" t="s">
        <v>138</v>
      </c>
      <c r="B511" s="91"/>
      <c r="C511" s="92"/>
      <c r="D511" s="92">
        <v>4</v>
      </c>
      <c r="E511" s="92"/>
      <c r="F511" s="92"/>
      <c r="G511" s="93">
        <v>4</v>
      </c>
    </row>
    <row r="512" spans="1:7" x14ac:dyDescent="0.35">
      <c r="A512" s="82" t="s">
        <v>41</v>
      </c>
      <c r="B512" s="91"/>
      <c r="C512" s="92">
        <v>9</v>
      </c>
      <c r="D512" s="92"/>
      <c r="E512" s="92"/>
      <c r="F512" s="92"/>
      <c r="G512" s="93">
        <v>9</v>
      </c>
    </row>
    <row r="513" spans="1:7" ht="15" thickBot="1" x14ac:dyDescent="0.4">
      <c r="A513" s="82" t="s">
        <v>177</v>
      </c>
      <c r="B513" s="91"/>
      <c r="C513" s="92"/>
      <c r="D513" s="92"/>
      <c r="E513" s="92">
        <v>3</v>
      </c>
      <c r="F513" s="92"/>
      <c r="G513" s="93">
        <v>3</v>
      </c>
    </row>
    <row r="514" spans="1:7" x14ac:dyDescent="0.35">
      <c r="A514" s="65" t="s">
        <v>276</v>
      </c>
      <c r="B514" s="91">
        <v>13</v>
      </c>
      <c r="C514" s="92">
        <v>7</v>
      </c>
      <c r="D514" s="92"/>
      <c r="E514" s="92">
        <v>8</v>
      </c>
      <c r="F514" s="92"/>
      <c r="G514" s="93">
        <v>28</v>
      </c>
    </row>
    <row r="515" spans="1:7" x14ac:dyDescent="0.35">
      <c r="A515" s="82" t="s">
        <v>113</v>
      </c>
      <c r="B515" s="91">
        <v>9</v>
      </c>
      <c r="C515" s="92"/>
      <c r="D515" s="92"/>
      <c r="E515" s="92"/>
      <c r="F515" s="92"/>
      <c r="G515" s="93">
        <v>9</v>
      </c>
    </row>
    <row r="516" spans="1:7" x14ac:dyDescent="0.35">
      <c r="A516" s="82" t="s">
        <v>58</v>
      </c>
      <c r="B516" s="91"/>
      <c r="C516" s="92"/>
      <c r="D516" s="92"/>
      <c r="E516" s="92">
        <v>8</v>
      </c>
      <c r="F516" s="92"/>
      <c r="G516" s="93">
        <v>8</v>
      </c>
    </row>
    <row r="517" spans="1:7" x14ac:dyDescent="0.35">
      <c r="A517" s="82" t="s">
        <v>122</v>
      </c>
      <c r="B517" s="91">
        <v>4</v>
      </c>
      <c r="C517" s="92"/>
      <c r="D517" s="92"/>
      <c r="E517" s="92"/>
      <c r="F517" s="92"/>
      <c r="G517" s="93">
        <v>4</v>
      </c>
    </row>
    <row r="518" spans="1:7" ht="15" thickBot="1" x14ac:dyDescent="0.4">
      <c r="A518" s="82" t="s">
        <v>126</v>
      </c>
      <c r="B518" s="91"/>
      <c r="C518" s="92">
        <v>7</v>
      </c>
      <c r="D518" s="92"/>
      <c r="E518" s="92"/>
      <c r="F518" s="92"/>
      <c r="G518" s="93">
        <v>7</v>
      </c>
    </row>
    <row r="519" spans="1:7" x14ac:dyDescent="0.35">
      <c r="A519" s="65" t="s">
        <v>200</v>
      </c>
      <c r="B519" s="91">
        <v>3</v>
      </c>
      <c r="C519" s="92">
        <v>2</v>
      </c>
      <c r="D519" s="92"/>
      <c r="E519" s="92">
        <v>2</v>
      </c>
      <c r="F519" s="92"/>
      <c r="G519" s="93">
        <v>7</v>
      </c>
    </row>
    <row r="520" spans="1:7" x14ac:dyDescent="0.35">
      <c r="A520" s="82" t="s">
        <v>49</v>
      </c>
      <c r="B520" s="91">
        <v>3</v>
      </c>
      <c r="C520" s="92"/>
      <c r="D520" s="92"/>
      <c r="E520" s="92"/>
      <c r="F520" s="92"/>
      <c r="G520" s="93">
        <v>3</v>
      </c>
    </row>
    <row r="521" spans="1:7" ht="15" thickBot="1" x14ac:dyDescent="0.4">
      <c r="A521" s="82" t="s">
        <v>91</v>
      </c>
      <c r="B521" s="91"/>
      <c r="C521" s="92">
        <v>2</v>
      </c>
      <c r="D521" s="92"/>
      <c r="E521" s="92">
        <v>2</v>
      </c>
      <c r="F521" s="92"/>
      <c r="G521" s="93">
        <v>4</v>
      </c>
    </row>
    <row r="522" spans="1:7" x14ac:dyDescent="0.35">
      <c r="A522" s="65" t="s">
        <v>297</v>
      </c>
      <c r="B522" s="91">
        <v>16</v>
      </c>
      <c r="C522" s="92">
        <v>3</v>
      </c>
      <c r="D522" s="92"/>
      <c r="E522" s="92"/>
      <c r="F522" s="92"/>
      <c r="G522" s="93">
        <v>19</v>
      </c>
    </row>
    <row r="523" spans="1:7" x14ac:dyDescent="0.35">
      <c r="A523" s="82" t="s">
        <v>64</v>
      </c>
      <c r="B523" s="91">
        <v>9</v>
      </c>
      <c r="C523" s="92"/>
      <c r="D523" s="92"/>
      <c r="E523" s="92"/>
      <c r="F523" s="92"/>
      <c r="G523" s="93">
        <v>9</v>
      </c>
    </row>
    <row r="524" spans="1:7" x14ac:dyDescent="0.35">
      <c r="A524" s="82" t="s">
        <v>73</v>
      </c>
      <c r="B524" s="91">
        <v>7</v>
      </c>
      <c r="C524" s="92"/>
      <c r="D524" s="92"/>
      <c r="E524" s="92"/>
      <c r="F524" s="92"/>
      <c r="G524" s="93">
        <v>7</v>
      </c>
    </row>
    <row r="525" spans="1:7" ht="15" thickBot="1" x14ac:dyDescent="0.4">
      <c r="A525" s="82" t="s">
        <v>122</v>
      </c>
      <c r="B525" s="91"/>
      <c r="C525" s="92">
        <v>3</v>
      </c>
      <c r="D525" s="92"/>
      <c r="E525" s="92"/>
      <c r="F525" s="92"/>
      <c r="G525" s="93">
        <v>3</v>
      </c>
    </row>
    <row r="526" spans="1:7" x14ac:dyDescent="0.35">
      <c r="A526" s="65" t="s">
        <v>257</v>
      </c>
      <c r="B526" s="91">
        <v>5</v>
      </c>
      <c r="C526" s="92">
        <v>6</v>
      </c>
      <c r="D526" s="92">
        <v>6</v>
      </c>
      <c r="E526" s="92"/>
      <c r="F526" s="92"/>
      <c r="G526" s="93">
        <v>17</v>
      </c>
    </row>
    <row r="527" spans="1:7" x14ac:dyDescent="0.35">
      <c r="A527" s="82" t="s">
        <v>73</v>
      </c>
      <c r="B527" s="91">
        <v>1</v>
      </c>
      <c r="C527" s="92"/>
      <c r="D527" s="92"/>
      <c r="E527" s="92"/>
      <c r="F527" s="92"/>
      <c r="G527" s="93">
        <v>1</v>
      </c>
    </row>
    <row r="528" spans="1:7" x14ac:dyDescent="0.35">
      <c r="A528" s="82" t="s">
        <v>101</v>
      </c>
      <c r="B528" s="91"/>
      <c r="C528" s="92"/>
      <c r="D528" s="92">
        <v>6</v>
      </c>
      <c r="E528" s="92"/>
      <c r="F528" s="92"/>
      <c r="G528" s="93">
        <v>6</v>
      </c>
    </row>
    <row r="529" spans="1:7" x14ac:dyDescent="0.35">
      <c r="A529" s="82" t="s">
        <v>148</v>
      </c>
      <c r="B529" s="91"/>
      <c r="C529" s="92">
        <v>6</v>
      </c>
      <c r="D529" s="92"/>
      <c r="E529" s="92"/>
      <c r="F529" s="92"/>
      <c r="G529" s="93">
        <v>6</v>
      </c>
    </row>
    <row r="530" spans="1:7" ht="15" thickBot="1" x14ac:dyDescent="0.4">
      <c r="A530" s="82" t="s">
        <v>138</v>
      </c>
      <c r="B530" s="91">
        <v>4</v>
      </c>
      <c r="C530" s="92"/>
      <c r="D530" s="92"/>
      <c r="E530" s="92"/>
      <c r="F530" s="92"/>
      <c r="G530" s="93">
        <v>4</v>
      </c>
    </row>
    <row r="531" spans="1:7" x14ac:dyDescent="0.35">
      <c r="A531" s="65" t="s">
        <v>181</v>
      </c>
      <c r="B531" s="91"/>
      <c r="C531" s="92"/>
      <c r="D531" s="92"/>
      <c r="E531" s="92">
        <v>3</v>
      </c>
      <c r="F531" s="92"/>
      <c r="G531" s="93">
        <v>3</v>
      </c>
    </row>
    <row r="532" spans="1:7" ht="15" thickBot="1" x14ac:dyDescent="0.4">
      <c r="A532" s="82" t="s">
        <v>101</v>
      </c>
      <c r="B532" s="91"/>
      <c r="C532" s="92"/>
      <c r="D532" s="92"/>
      <c r="E532" s="92">
        <v>3</v>
      </c>
      <c r="F532" s="92"/>
      <c r="G532" s="93">
        <v>3</v>
      </c>
    </row>
    <row r="533" spans="1:7" x14ac:dyDescent="0.35">
      <c r="A533" s="65" t="s">
        <v>210</v>
      </c>
      <c r="B533" s="91">
        <v>7</v>
      </c>
      <c r="C533" s="92">
        <v>6</v>
      </c>
      <c r="D533" s="92">
        <v>8</v>
      </c>
      <c r="E533" s="92">
        <v>6</v>
      </c>
      <c r="F533" s="92"/>
      <c r="G533" s="93">
        <v>27</v>
      </c>
    </row>
    <row r="534" spans="1:7" x14ac:dyDescent="0.35">
      <c r="A534" s="82" t="s">
        <v>107</v>
      </c>
      <c r="B534" s="91">
        <v>1</v>
      </c>
      <c r="C534" s="92"/>
      <c r="D534" s="92"/>
      <c r="E534" s="92"/>
      <c r="F534" s="92"/>
      <c r="G534" s="93">
        <v>1</v>
      </c>
    </row>
    <row r="535" spans="1:7" x14ac:dyDescent="0.35">
      <c r="A535" s="82" t="s">
        <v>122</v>
      </c>
      <c r="B535" s="91">
        <v>6</v>
      </c>
      <c r="C535" s="92"/>
      <c r="D535" s="92"/>
      <c r="E535" s="92"/>
      <c r="F535" s="92"/>
      <c r="G535" s="93">
        <v>6</v>
      </c>
    </row>
    <row r="536" spans="1:7" x14ac:dyDescent="0.35">
      <c r="A536" s="82" t="s">
        <v>41</v>
      </c>
      <c r="B536" s="91"/>
      <c r="C536" s="92"/>
      <c r="D536" s="92"/>
      <c r="E536" s="92">
        <v>6</v>
      </c>
      <c r="F536" s="92"/>
      <c r="G536" s="93">
        <v>6</v>
      </c>
    </row>
    <row r="537" spans="1:7" x14ac:dyDescent="0.35">
      <c r="A537" s="82" t="s">
        <v>49</v>
      </c>
      <c r="B537" s="91"/>
      <c r="C537" s="92"/>
      <c r="D537" s="92">
        <v>1</v>
      </c>
      <c r="E537" s="92"/>
      <c r="F537" s="92"/>
      <c r="G537" s="93">
        <v>1</v>
      </c>
    </row>
    <row r="538" spans="1:7" ht="15" thickBot="1" x14ac:dyDescent="0.4">
      <c r="A538" s="82" t="s">
        <v>96</v>
      </c>
      <c r="B538" s="91"/>
      <c r="C538" s="92">
        <v>6</v>
      </c>
      <c r="D538" s="92">
        <v>7</v>
      </c>
      <c r="E538" s="92"/>
      <c r="F538" s="92"/>
      <c r="G538" s="93">
        <v>13</v>
      </c>
    </row>
    <row r="539" spans="1:7" x14ac:dyDescent="0.35">
      <c r="A539" s="65" t="s">
        <v>254</v>
      </c>
      <c r="B539" s="91"/>
      <c r="C539" s="92">
        <v>8</v>
      </c>
      <c r="D539" s="92">
        <v>3</v>
      </c>
      <c r="E539" s="92">
        <v>5</v>
      </c>
      <c r="F539" s="92"/>
      <c r="G539" s="93">
        <v>16</v>
      </c>
    </row>
    <row r="540" spans="1:7" x14ac:dyDescent="0.35">
      <c r="A540" s="82" t="s">
        <v>113</v>
      </c>
      <c r="B540" s="91"/>
      <c r="C540" s="92">
        <v>1</v>
      </c>
      <c r="D540" s="92"/>
      <c r="E540" s="92"/>
      <c r="F540" s="92"/>
      <c r="G540" s="93">
        <v>1</v>
      </c>
    </row>
    <row r="541" spans="1:7" x14ac:dyDescent="0.35">
      <c r="A541" s="82" t="s">
        <v>73</v>
      </c>
      <c r="B541" s="91"/>
      <c r="C541" s="92"/>
      <c r="D541" s="92">
        <v>3</v>
      </c>
      <c r="E541" s="92"/>
      <c r="F541" s="92"/>
      <c r="G541" s="93">
        <v>3</v>
      </c>
    </row>
    <row r="542" spans="1:7" x14ac:dyDescent="0.35">
      <c r="A542" s="82" t="s">
        <v>78</v>
      </c>
      <c r="B542" s="91"/>
      <c r="C542" s="92">
        <v>5</v>
      </c>
      <c r="D542" s="92"/>
      <c r="E542" s="92"/>
      <c r="F542" s="92"/>
      <c r="G542" s="93">
        <v>5</v>
      </c>
    </row>
    <row r="543" spans="1:7" x14ac:dyDescent="0.35">
      <c r="A543" s="82" t="s">
        <v>177</v>
      </c>
      <c r="B543" s="91"/>
      <c r="C543" s="92"/>
      <c r="D543" s="92"/>
      <c r="E543" s="92">
        <v>5</v>
      </c>
      <c r="F543" s="92"/>
      <c r="G543" s="93">
        <v>5</v>
      </c>
    </row>
    <row r="544" spans="1:7" ht="15" thickBot="1" x14ac:dyDescent="0.4">
      <c r="A544" s="82" t="s">
        <v>91</v>
      </c>
      <c r="B544" s="91"/>
      <c r="C544" s="92">
        <v>2</v>
      </c>
      <c r="D544" s="92"/>
      <c r="E544" s="92"/>
      <c r="F544" s="92"/>
      <c r="G544" s="93">
        <v>2</v>
      </c>
    </row>
    <row r="545" spans="1:7" x14ac:dyDescent="0.35">
      <c r="A545" s="65" t="s">
        <v>37</v>
      </c>
      <c r="B545" s="91">
        <v>6</v>
      </c>
      <c r="C545" s="92">
        <v>13</v>
      </c>
      <c r="D545" s="92">
        <v>2</v>
      </c>
      <c r="E545" s="92">
        <v>14</v>
      </c>
      <c r="F545" s="92"/>
      <c r="G545" s="93">
        <v>35</v>
      </c>
    </row>
    <row r="546" spans="1:7" x14ac:dyDescent="0.35">
      <c r="A546" s="82" t="s">
        <v>85</v>
      </c>
      <c r="B546" s="91">
        <v>6</v>
      </c>
      <c r="C546" s="92"/>
      <c r="D546" s="92"/>
      <c r="E546" s="92"/>
      <c r="F546" s="92"/>
      <c r="G546" s="93">
        <v>6</v>
      </c>
    </row>
    <row r="547" spans="1:7" x14ac:dyDescent="0.35">
      <c r="A547" s="82" t="s">
        <v>101</v>
      </c>
      <c r="B547" s="91"/>
      <c r="C547" s="92"/>
      <c r="D547" s="92">
        <v>2</v>
      </c>
      <c r="E547" s="92"/>
      <c r="F547" s="92"/>
      <c r="G547" s="93">
        <v>2</v>
      </c>
    </row>
    <row r="548" spans="1:7" x14ac:dyDescent="0.35">
      <c r="A548" s="82" t="s">
        <v>58</v>
      </c>
      <c r="B548" s="91"/>
      <c r="C548" s="92"/>
      <c r="D548" s="92"/>
      <c r="E548" s="92">
        <v>6</v>
      </c>
      <c r="F548" s="92"/>
      <c r="G548" s="93">
        <v>6</v>
      </c>
    </row>
    <row r="549" spans="1:7" x14ac:dyDescent="0.35">
      <c r="A549" s="82" t="s">
        <v>78</v>
      </c>
      <c r="B549" s="91"/>
      <c r="C549" s="92">
        <v>6</v>
      </c>
      <c r="D549" s="92"/>
      <c r="E549" s="92"/>
      <c r="F549" s="92"/>
      <c r="G549" s="93">
        <v>6</v>
      </c>
    </row>
    <row r="550" spans="1:7" x14ac:dyDescent="0.35">
      <c r="A550" s="82" t="s">
        <v>126</v>
      </c>
      <c r="B550" s="91"/>
      <c r="C550" s="92"/>
      <c r="D550" s="92"/>
      <c r="E550" s="92">
        <v>8</v>
      </c>
      <c r="F550" s="92"/>
      <c r="G550" s="93">
        <v>8</v>
      </c>
    </row>
    <row r="551" spans="1:7" x14ac:dyDescent="0.35">
      <c r="A551" s="82" t="s">
        <v>177</v>
      </c>
      <c r="B551" s="91"/>
      <c r="C551" s="92">
        <v>4</v>
      </c>
      <c r="D551" s="92"/>
      <c r="E551" s="92"/>
      <c r="F551" s="92"/>
      <c r="G551" s="93">
        <v>4</v>
      </c>
    </row>
    <row r="552" spans="1:7" x14ac:dyDescent="0.35">
      <c r="A552" s="82" t="s">
        <v>96</v>
      </c>
      <c r="B552" s="91"/>
      <c r="C552" s="92">
        <v>1</v>
      </c>
      <c r="D552" s="92"/>
      <c r="E552" s="92"/>
      <c r="F552" s="92"/>
      <c r="G552" s="93">
        <v>1</v>
      </c>
    </row>
    <row r="553" spans="1:7" ht="15" thickBot="1" x14ac:dyDescent="0.4">
      <c r="A553" s="82" t="s">
        <v>91</v>
      </c>
      <c r="B553" s="91"/>
      <c r="C553" s="92">
        <v>2</v>
      </c>
      <c r="D553" s="92"/>
      <c r="E553" s="92"/>
      <c r="F553" s="92"/>
      <c r="G553" s="93">
        <v>2</v>
      </c>
    </row>
    <row r="554" spans="1:7" x14ac:dyDescent="0.35">
      <c r="A554" s="65" t="s">
        <v>255</v>
      </c>
      <c r="B554" s="91">
        <v>2</v>
      </c>
      <c r="C554" s="92"/>
      <c r="D554" s="92">
        <v>9</v>
      </c>
      <c r="E554" s="92">
        <v>9</v>
      </c>
      <c r="F554" s="92"/>
      <c r="G554" s="93">
        <v>20</v>
      </c>
    </row>
    <row r="555" spans="1:7" x14ac:dyDescent="0.35">
      <c r="A555" s="82" t="s">
        <v>85</v>
      </c>
      <c r="B555" s="91"/>
      <c r="C555" s="92"/>
      <c r="D555" s="92">
        <v>5</v>
      </c>
      <c r="E555" s="92">
        <v>6</v>
      </c>
      <c r="F555" s="92"/>
      <c r="G555" s="93">
        <v>11</v>
      </c>
    </row>
    <row r="556" spans="1:7" x14ac:dyDescent="0.35">
      <c r="A556" s="82" t="s">
        <v>101</v>
      </c>
      <c r="B556" s="91">
        <v>1</v>
      </c>
      <c r="C556" s="92"/>
      <c r="D556" s="92"/>
      <c r="E556" s="92"/>
      <c r="F556" s="92"/>
      <c r="G556" s="93">
        <v>1</v>
      </c>
    </row>
    <row r="557" spans="1:7" x14ac:dyDescent="0.35">
      <c r="A557" s="82" t="s">
        <v>148</v>
      </c>
      <c r="B557" s="91"/>
      <c r="C557" s="92"/>
      <c r="D557" s="92">
        <v>4</v>
      </c>
      <c r="E557" s="92"/>
      <c r="F557" s="92"/>
      <c r="G557" s="93">
        <v>4</v>
      </c>
    </row>
    <row r="558" spans="1:7" x14ac:dyDescent="0.35">
      <c r="A558" s="82" t="s">
        <v>138</v>
      </c>
      <c r="B558" s="91">
        <v>1</v>
      </c>
      <c r="C558" s="92"/>
      <c r="D558" s="92"/>
      <c r="E558" s="92"/>
      <c r="F558" s="92"/>
      <c r="G558" s="93">
        <v>1</v>
      </c>
    </row>
    <row r="559" spans="1:7" x14ac:dyDescent="0.35">
      <c r="A559" s="82" t="s">
        <v>78</v>
      </c>
      <c r="B559" s="91"/>
      <c r="C559" s="92"/>
      <c r="D559" s="92"/>
      <c r="E559" s="92">
        <v>1</v>
      </c>
      <c r="F559" s="92"/>
      <c r="G559" s="93">
        <v>1</v>
      </c>
    </row>
    <row r="560" spans="1:7" ht="15" thickBot="1" x14ac:dyDescent="0.4">
      <c r="A560" s="82" t="s">
        <v>96</v>
      </c>
      <c r="B560" s="91"/>
      <c r="C560" s="92"/>
      <c r="D560" s="92"/>
      <c r="E560" s="92">
        <v>2</v>
      </c>
      <c r="F560" s="92"/>
      <c r="G560" s="93">
        <v>2</v>
      </c>
    </row>
    <row r="561" spans="1:7" x14ac:dyDescent="0.35">
      <c r="A561" s="65" t="s">
        <v>320</v>
      </c>
      <c r="B561" s="91">
        <v>7</v>
      </c>
      <c r="C561" s="92"/>
      <c r="D561" s="92">
        <v>10</v>
      </c>
      <c r="E561" s="92"/>
      <c r="F561" s="92"/>
      <c r="G561" s="93">
        <v>17</v>
      </c>
    </row>
    <row r="562" spans="1:7" x14ac:dyDescent="0.35">
      <c r="A562" s="82" t="s">
        <v>64</v>
      </c>
      <c r="B562" s="91"/>
      <c r="C562" s="92"/>
      <c r="D562" s="92">
        <v>9</v>
      </c>
      <c r="E562" s="92"/>
      <c r="F562" s="92"/>
      <c r="G562" s="93">
        <v>9</v>
      </c>
    </row>
    <row r="563" spans="1:7" x14ac:dyDescent="0.35">
      <c r="A563" s="82" t="s">
        <v>107</v>
      </c>
      <c r="B563" s="91">
        <v>5</v>
      </c>
      <c r="C563" s="92"/>
      <c r="D563" s="92"/>
      <c r="E563" s="92"/>
      <c r="F563" s="92"/>
      <c r="G563" s="93">
        <v>5</v>
      </c>
    </row>
    <row r="564" spans="1:7" x14ac:dyDescent="0.35">
      <c r="A564" s="82" t="s">
        <v>78</v>
      </c>
      <c r="B564" s="91">
        <v>2</v>
      </c>
      <c r="C564" s="92"/>
      <c r="D564" s="92"/>
      <c r="E564" s="92"/>
      <c r="F564" s="92"/>
      <c r="G564" s="93">
        <v>2</v>
      </c>
    </row>
    <row r="565" spans="1:7" ht="15" thickBot="1" x14ac:dyDescent="0.4">
      <c r="A565" s="82" t="s">
        <v>177</v>
      </c>
      <c r="B565" s="91"/>
      <c r="C565" s="92"/>
      <c r="D565" s="92">
        <v>1</v>
      </c>
      <c r="E565" s="92"/>
      <c r="F565" s="92"/>
      <c r="G565" s="93">
        <v>1</v>
      </c>
    </row>
    <row r="566" spans="1:7" x14ac:dyDescent="0.35">
      <c r="A566" s="65" t="s">
        <v>317</v>
      </c>
      <c r="B566" s="91">
        <v>12</v>
      </c>
      <c r="C566" s="92">
        <v>6</v>
      </c>
      <c r="D566" s="92">
        <v>15</v>
      </c>
      <c r="E566" s="92">
        <v>16</v>
      </c>
      <c r="F566" s="92"/>
      <c r="G566" s="93">
        <v>49</v>
      </c>
    </row>
    <row r="567" spans="1:7" x14ac:dyDescent="0.35">
      <c r="A567" s="82" t="s">
        <v>85</v>
      </c>
      <c r="B567" s="91"/>
      <c r="C567" s="92"/>
      <c r="D567" s="92">
        <v>7</v>
      </c>
      <c r="E567" s="92"/>
      <c r="F567" s="92"/>
      <c r="G567" s="93">
        <v>7</v>
      </c>
    </row>
    <row r="568" spans="1:7" x14ac:dyDescent="0.35">
      <c r="A568" s="82" t="s">
        <v>64</v>
      </c>
      <c r="B568" s="91"/>
      <c r="C568" s="92"/>
      <c r="D568" s="92"/>
      <c r="E568" s="92">
        <v>6</v>
      </c>
      <c r="F568" s="92"/>
      <c r="G568" s="93">
        <v>6</v>
      </c>
    </row>
    <row r="569" spans="1:7" x14ac:dyDescent="0.35">
      <c r="A569" s="82" t="s">
        <v>73</v>
      </c>
      <c r="B569" s="91">
        <v>6</v>
      </c>
      <c r="C569" s="92"/>
      <c r="D569" s="92"/>
      <c r="E569" s="92"/>
      <c r="F569" s="92"/>
      <c r="G569" s="93">
        <v>6</v>
      </c>
    </row>
    <row r="570" spans="1:7" x14ac:dyDescent="0.35">
      <c r="A570" s="82" t="s">
        <v>159</v>
      </c>
      <c r="B570" s="91"/>
      <c r="C570" s="92">
        <v>6</v>
      </c>
      <c r="D570" s="92">
        <v>4</v>
      </c>
      <c r="E570" s="92"/>
      <c r="F570" s="92"/>
      <c r="G570" s="93">
        <v>10</v>
      </c>
    </row>
    <row r="571" spans="1:7" x14ac:dyDescent="0.35">
      <c r="A571" s="82" t="s">
        <v>148</v>
      </c>
      <c r="B571" s="91"/>
      <c r="C571" s="92"/>
      <c r="D571" s="92">
        <v>1</v>
      </c>
      <c r="E571" s="92"/>
      <c r="F571" s="92"/>
      <c r="G571" s="93">
        <v>1</v>
      </c>
    </row>
    <row r="572" spans="1:7" x14ac:dyDescent="0.35">
      <c r="A572" s="82" t="s">
        <v>169</v>
      </c>
      <c r="B572" s="91"/>
      <c r="C572" s="92"/>
      <c r="D572" s="92">
        <v>3</v>
      </c>
      <c r="E572" s="92"/>
      <c r="F572" s="92"/>
      <c r="G572" s="93">
        <v>3</v>
      </c>
    </row>
    <row r="573" spans="1:7" x14ac:dyDescent="0.35">
      <c r="A573" s="82" t="s">
        <v>122</v>
      </c>
      <c r="B573" s="91">
        <v>6</v>
      </c>
      <c r="C573" s="92"/>
      <c r="D573" s="92"/>
      <c r="E573" s="92">
        <v>2</v>
      </c>
      <c r="F573" s="92"/>
      <c r="G573" s="93">
        <v>8</v>
      </c>
    </row>
    <row r="574" spans="1:7" ht="15" thickBot="1" x14ac:dyDescent="0.4">
      <c r="A574" s="82" t="s">
        <v>96</v>
      </c>
      <c r="B574" s="91"/>
      <c r="C574" s="92"/>
      <c r="D574" s="92"/>
      <c r="E574" s="92">
        <v>8</v>
      </c>
      <c r="F574" s="92"/>
      <c r="G574" s="93">
        <v>8</v>
      </c>
    </row>
    <row r="575" spans="1:7" x14ac:dyDescent="0.35">
      <c r="A575" s="65" t="s">
        <v>279</v>
      </c>
      <c r="B575" s="91">
        <v>1</v>
      </c>
      <c r="C575" s="92">
        <v>17</v>
      </c>
      <c r="D575" s="92">
        <v>4</v>
      </c>
      <c r="E575" s="92">
        <v>5</v>
      </c>
      <c r="F575" s="92">
        <v>8</v>
      </c>
      <c r="G575" s="93">
        <v>35</v>
      </c>
    </row>
    <row r="576" spans="1:7" x14ac:dyDescent="0.35">
      <c r="A576" s="82" t="s">
        <v>64</v>
      </c>
      <c r="B576" s="91">
        <v>1</v>
      </c>
      <c r="C576" s="92"/>
      <c r="D576" s="92"/>
      <c r="E576" s="92"/>
      <c r="F576" s="92"/>
      <c r="G576" s="93">
        <v>1</v>
      </c>
    </row>
    <row r="577" spans="1:7" x14ac:dyDescent="0.35">
      <c r="A577" s="82" t="s">
        <v>101</v>
      </c>
      <c r="B577" s="91"/>
      <c r="C577" s="92">
        <v>9</v>
      </c>
      <c r="D577" s="92"/>
      <c r="E577" s="92"/>
      <c r="F577" s="92">
        <v>8</v>
      </c>
      <c r="G577" s="93">
        <v>17</v>
      </c>
    </row>
    <row r="578" spans="1:7" x14ac:dyDescent="0.35">
      <c r="A578" s="82" t="s">
        <v>122</v>
      </c>
      <c r="B578" s="91"/>
      <c r="C578" s="92"/>
      <c r="D578" s="92"/>
      <c r="E578" s="92">
        <v>5</v>
      </c>
      <c r="F578" s="92"/>
      <c r="G578" s="93">
        <v>5</v>
      </c>
    </row>
    <row r="579" spans="1:7" x14ac:dyDescent="0.35">
      <c r="A579" s="82" t="s">
        <v>138</v>
      </c>
      <c r="B579" s="91"/>
      <c r="C579" s="92">
        <v>8</v>
      </c>
      <c r="D579" s="92"/>
      <c r="E579" s="92"/>
      <c r="F579" s="92"/>
      <c r="G579" s="93">
        <v>8</v>
      </c>
    </row>
    <row r="580" spans="1:7" ht="15" thickBot="1" x14ac:dyDescent="0.4">
      <c r="A580" s="82" t="s">
        <v>126</v>
      </c>
      <c r="B580" s="91"/>
      <c r="C580" s="92"/>
      <c r="D580" s="92">
        <v>4</v>
      </c>
      <c r="E580" s="92"/>
      <c r="F580" s="92"/>
      <c r="G580" s="93">
        <v>4</v>
      </c>
    </row>
    <row r="581" spans="1:7" x14ac:dyDescent="0.35">
      <c r="A581" s="65" t="s">
        <v>94</v>
      </c>
      <c r="B581" s="91">
        <v>16</v>
      </c>
      <c r="C581" s="92"/>
      <c r="D581" s="92">
        <v>9</v>
      </c>
      <c r="E581" s="92">
        <v>8</v>
      </c>
      <c r="F581" s="92"/>
      <c r="G581" s="93">
        <v>33</v>
      </c>
    </row>
    <row r="582" spans="1:7" x14ac:dyDescent="0.35">
      <c r="A582" s="82" t="s">
        <v>85</v>
      </c>
      <c r="B582" s="91"/>
      <c r="C582" s="92"/>
      <c r="D582" s="92"/>
      <c r="E582" s="92">
        <v>5</v>
      </c>
      <c r="F582" s="92"/>
      <c r="G582" s="93">
        <v>5</v>
      </c>
    </row>
    <row r="583" spans="1:7" x14ac:dyDescent="0.35">
      <c r="A583" s="82" t="s">
        <v>117</v>
      </c>
      <c r="B583" s="91"/>
      <c r="C583" s="92"/>
      <c r="D583" s="92">
        <v>9</v>
      </c>
      <c r="E583" s="92"/>
      <c r="F583" s="92"/>
      <c r="G583" s="93">
        <v>9</v>
      </c>
    </row>
    <row r="584" spans="1:7" x14ac:dyDescent="0.35">
      <c r="A584" s="82" t="s">
        <v>148</v>
      </c>
      <c r="B584" s="91">
        <v>8</v>
      </c>
      <c r="C584" s="92"/>
      <c r="D584" s="92"/>
      <c r="E584" s="92"/>
      <c r="F584" s="92"/>
      <c r="G584" s="93">
        <v>8</v>
      </c>
    </row>
    <row r="585" spans="1:7" x14ac:dyDescent="0.35">
      <c r="A585" s="82" t="s">
        <v>58</v>
      </c>
      <c r="B585" s="91">
        <v>8</v>
      </c>
      <c r="C585" s="92"/>
      <c r="D585" s="92"/>
      <c r="E585" s="92"/>
      <c r="F585" s="92"/>
      <c r="G585" s="93">
        <v>8</v>
      </c>
    </row>
    <row r="586" spans="1:7" ht="15" thickBot="1" x14ac:dyDescent="0.4">
      <c r="A586" s="82" t="s">
        <v>41</v>
      </c>
      <c r="B586" s="91"/>
      <c r="C586" s="92"/>
      <c r="D586" s="92"/>
      <c r="E586" s="92">
        <v>3</v>
      </c>
      <c r="F586" s="92"/>
      <c r="G586" s="93">
        <v>3</v>
      </c>
    </row>
    <row r="587" spans="1:7" x14ac:dyDescent="0.35">
      <c r="A587" s="65" t="s">
        <v>277</v>
      </c>
      <c r="B587" s="91">
        <v>2</v>
      </c>
      <c r="C587" s="92"/>
      <c r="D587" s="92">
        <v>2</v>
      </c>
      <c r="E587" s="92"/>
      <c r="F587" s="92"/>
      <c r="G587" s="93">
        <v>4</v>
      </c>
    </row>
    <row r="588" spans="1:7" x14ac:dyDescent="0.35">
      <c r="A588" s="82" t="s">
        <v>113</v>
      </c>
      <c r="B588" s="91"/>
      <c r="C588" s="92"/>
      <c r="D588" s="92">
        <v>2</v>
      </c>
      <c r="E588" s="92"/>
      <c r="F588" s="92"/>
      <c r="G588" s="93">
        <v>2</v>
      </c>
    </row>
    <row r="589" spans="1:7" ht="15" thickBot="1" x14ac:dyDescent="0.4">
      <c r="A589" s="82" t="s">
        <v>85</v>
      </c>
      <c r="B589" s="91">
        <v>2</v>
      </c>
      <c r="C589" s="92"/>
      <c r="D589" s="92"/>
      <c r="E589" s="92"/>
      <c r="F589" s="92"/>
      <c r="G589" s="93">
        <v>2</v>
      </c>
    </row>
    <row r="590" spans="1:7" x14ac:dyDescent="0.35">
      <c r="A590" s="65" t="s">
        <v>293</v>
      </c>
      <c r="B590" s="91">
        <v>21</v>
      </c>
      <c r="C590" s="92"/>
      <c r="D590" s="92"/>
      <c r="E590" s="92">
        <v>13</v>
      </c>
      <c r="F590" s="92"/>
      <c r="G590" s="93">
        <v>34</v>
      </c>
    </row>
    <row r="591" spans="1:7" x14ac:dyDescent="0.35">
      <c r="A591" s="82" t="s">
        <v>101</v>
      </c>
      <c r="B591" s="91">
        <v>14</v>
      </c>
      <c r="C591" s="92"/>
      <c r="D591" s="92"/>
      <c r="E591" s="92"/>
      <c r="F591" s="92"/>
      <c r="G591" s="93">
        <v>14</v>
      </c>
    </row>
    <row r="592" spans="1:7" x14ac:dyDescent="0.35">
      <c r="A592" s="82" t="s">
        <v>148</v>
      </c>
      <c r="B592" s="91">
        <v>7</v>
      </c>
      <c r="C592" s="92"/>
      <c r="D592" s="92"/>
      <c r="E592" s="92"/>
      <c r="F592" s="92"/>
      <c r="G592" s="93">
        <v>7</v>
      </c>
    </row>
    <row r="593" spans="1:7" x14ac:dyDescent="0.35">
      <c r="A593" s="82" t="s">
        <v>41</v>
      </c>
      <c r="B593" s="91"/>
      <c r="C593" s="92"/>
      <c r="D593" s="92"/>
      <c r="E593" s="92">
        <v>4</v>
      </c>
      <c r="F593" s="92"/>
      <c r="G593" s="93">
        <v>4</v>
      </c>
    </row>
    <row r="594" spans="1:7" ht="15" thickBot="1" x14ac:dyDescent="0.4">
      <c r="A594" s="82" t="s">
        <v>49</v>
      </c>
      <c r="B594" s="91"/>
      <c r="C594" s="92"/>
      <c r="D594" s="92"/>
      <c r="E594" s="92">
        <v>9</v>
      </c>
      <c r="F594" s="92"/>
      <c r="G594" s="93">
        <v>9</v>
      </c>
    </row>
    <row r="595" spans="1:7" x14ac:dyDescent="0.35">
      <c r="A595" s="65" t="s">
        <v>189</v>
      </c>
      <c r="B595" s="91">
        <v>10</v>
      </c>
      <c r="C595" s="92"/>
      <c r="D595" s="92">
        <v>23</v>
      </c>
      <c r="E595" s="92">
        <v>11</v>
      </c>
      <c r="F595" s="92"/>
      <c r="G595" s="93">
        <v>44</v>
      </c>
    </row>
    <row r="596" spans="1:7" x14ac:dyDescent="0.35">
      <c r="A596" s="82" t="s">
        <v>85</v>
      </c>
      <c r="B596" s="91"/>
      <c r="C596" s="92"/>
      <c r="D596" s="92">
        <v>1</v>
      </c>
      <c r="E596" s="92"/>
      <c r="F596" s="92"/>
      <c r="G596" s="93">
        <v>1</v>
      </c>
    </row>
    <row r="597" spans="1:7" x14ac:dyDescent="0.35">
      <c r="A597" s="82" t="s">
        <v>73</v>
      </c>
      <c r="B597" s="91">
        <v>5</v>
      </c>
      <c r="C597" s="92"/>
      <c r="D597" s="92"/>
      <c r="E597" s="92">
        <v>8</v>
      </c>
      <c r="F597" s="92"/>
      <c r="G597" s="93">
        <v>13</v>
      </c>
    </row>
    <row r="598" spans="1:7" x14ac:dyDescent="0.35">
      <c r="A598" s="82" t="s">
        <v>101</v>
      </c>
      <c r="B598" s="91"/>
      <c r="C598" s="92"/>
      <c r="D598" s="92">
        <v>5</v>
      </c>
      <c r="E598" s="92"/>
      <c r="F598" s="92"/>
      <c r="G598" s="93">
        <v>5</v>
      </c>
    </row>
    <row r="599" spans="1:7" x14ac:dyDescent="0.35">
      <c r="A599" s="82" t="s">
        <v>148</v>
      </c>
      <c r="B599" s="91">
        <v>1</v>
      </c>
      <c r="C599" s="92"/>
      <c r="D599" s="92"/>
      <c r="E599" s="92"/>
      <c r="F599" s="92"/>
      <c r="G599" s="93">
        <v>1</v>
      </c>
    </row>
    <row r="600" spans="1:7" x14ac:dyDescent="0.35">
      <c r="A600" s="82" t="s">
        <v>169</v>
      </c>
      <c r="B600" s="91"/>
      <c r="C600" s="92"/>
      <c r="D600" s="92">
        <v>5</v>
      </c>
      <c r="E600" s="92"/>
      <c r="F600" s="92"/>
      <c r="G600" s="93">
        <v>5</v>
      </c>
    </row>
    <row r="601" spans="1:7" x14ac:dyDescent="0.35">
      <c r="A601" s="82" t="s">
        <v>138</v>
      </c>
      <c r="B601" s="91"/>
      <c r="C601" s="92"/>
      <c r="D601" s="92"/>
      <c r="E601" s="92">
        <v>3</v>
      </c>
      <c r="F601" s="92"/>
      <c r="G601" s="93">
        <v>3</v>
      </c>
    </row>
    <row r="602" spans="1:7" x14ac:dyDescent="0.35">
      <c r="A602" s="82" t="s">
        <v>78</v>
      </c>
      <c r="B602" s="91"/>
      <c r="C602" s="92"/>
      <c r="D602" s="92">
        <v>8</v>
      </c>
      <c r="E602" s="92"/>
      <c r="F602" s="92"/>
      <c r="G602" s="93">
        <v>8</v>
      </c>
    </row>
    <row r="603" spans="1:7" x14ac:dyDescent="0.35">
      <c r="A603" s="82" t="s">
        <v>41</v>
      </c>
      <c r="B603" s="91"/>
      <c r="C603" s="92"/>
      <c r="D603" s="92">
        <v>4</v>
      </c>
      <c r="E603" s="92"/>
      <c r="F603" s="92"/>
      <c r="G603" s="93">
        <v>4</v>
      </c>
    </row>
    <row r="604" spans="1:7" ht="15" thickBot="1" x14ac:dyDescent="0.4">
      <c r="A604" s="82" t="s">
        <v>91</v>
      </c>
      <c r="B604" s="91">
        <v>4</v>
      </c>
      <c r="C604" s="92"/>
      <c r="D604" s="92"/>
      <c r="E604" s="92"/>
      <c r="F604" s="92"/>
      <c r="G604" s="93">
        <v>4</v>
      </c>
    </row>
    <row r="605" spans="1:7" x14ac:dyDescent="0.35">
      <c r="A605" s="65" t="s">
        <v>244</v>
      </c>
      <c r="B605" s="91">
        <v>14</v>
      </c>
      <c r="C605" s="92">
        <v>1</v>
      </c>
      <c r="D605" s="92">
        <v>8</v>
      </c>
      <c r="E605" s="92">
        <v>6</v>
      </c>
      <c r="F605" s="92"/>
      <c r="G605" s="93">
        <v>29</v>
      </c>
    </row>
    <row r="606" spans="1:7" x14ac:dyDescent="0.35">
      <c r="A606" s="82" t="s">
        <v>113</v>
      </c>
      <c r="B606" s="91"/>
      <c r="C606" s="92">
        <v>1</v>
      </c>
      <c r="D606" s="92"/>
      <c r="E606" s="92"/>
      <c r="F606" s="92"/>
      <c r="G606" s="93">
        <v>1</v>
      </c>
    </row>
    <row r="607" spans="1:7" x14ac:dyDescent="0.35">
      <c r="A607" s="82" t="s">
        <v>148</v>
      </c>
      <c r="B607" s="91">
        <v>9</v>
      </c>
      <c r="C607" s="92"/>
      <c r="D607" s="92"/>
      <c r="E607" s="92"/>
      <c r="F607" s="92"/>
      <c r="G607" s="93">
        <v>9</v>
      </c>
    </row>
    <row r="608" spans="1:7" x14ac:dyDescent="0.35">
      <c r="A608" s="82" t="s">
        <v>58</v>
      </c>
      <c r="B608" s="91"/>
      <c r="C608" s="92"/>
      <c r="D608" s="92"/>
      <c r="E608" s="92">
        <v>6</v>
      </c>
      <c r="F608" s="92"/>
      <c r="G608" s="93">
        <v>6</v>
      </c>
    </row>
    <row r="609" spans="1:7" x14ac:dyDescent="0.35">
      <c r="A609" s="82" t="s">
        <v>169</v>
      </c>
      <c r="B609" s="91"/>
      <c r="C609" s="92"/>
      <c r="D609" s="92">
        <v>8</v>
      </c>
      <c r="E609" s="92"/>
      <c r="F609" s="92"/>
      <c r="G609" s="93">
        <v>8</v>
      </c>
    </row>
    <row r="610" spans="1:7" ht="15" thickBot="1" x14ac:dyDescent="0.4">
      <c r="A610" s="82" t="s">
        <v>41</v>
      </c>
      <c r="B610" s="91">
        <v>5</v>
      </c>
      <c r="C610" s="92"/>
      <c r="D610" s="92"/>
      <c r="E610" s="92"/>
      <c r="F610" s="92"/>
      <c r="G610" s="93">
        <v>5</v>
      </c>
    </row>
    <row r="611" spans="1:7" x14ac:dyDescent="0.35">
      <c r="A611" s="65" t="s">
        <v>222</v>
      </c>
      <c r="B611" s="91"/>
      <c r="C611" s="92"/>
      <c r="D611" s="92">
        <v>4</v>
      </c>
      <c r="E611" s="92">
        <v>11</v>
      </c>
      <c r="F611" s="92"/>
      <c r="G611" s="93">
        <v>15</v>
      </c>
    </row>
    <row r="612" spans="1:7" x14ac:dyDescent="0.35">
      <c r="A612" s="82" t="s">
        <v>159</v>
      </c>
      <c r="B612" s="91"/>
      <c r="C612" s="92"/>
      <c r="D612" s="92">
        <v>4</v>
      </c>
      <c r="E612" s="92"/>
      <c r="F612" s="92"/>
      <c r="G612" s="93">
        <v>4</v>
      </c>
    </row>
    <row r="613" spans="1:7" x14ac:dyDescent="0.35">
      <c r="A613" s="82" t="s">
        <v>41</v>
      </c>
      <c r="B613" s="91"/>
      <c r="C613" s="92"/>
      <c r="D613" s="92"/>
      <c r="E613" s="92">
        <v>3</v>
      </c>
      <c r="F613" s="92"/>
      <c r="G613" s="93">
        <v>3</v>
      </c>
    </row>
    <row r="614" spans="1:7" ht="15" thickBot="1" x14ac:dyDescent="0.4">
      <c r="A614" s="82" t="s">
        <v>177</v>
      </c>
      <c r="B614" s="91"/>
      <c r="C614" s="92"/>
      <c r="D614" s="92"/>
      <c r="E614" s="92">
        <v>8</v>
      </c>
      <c r="F614" s="92"/>
      <c r="G614" s="93">
        <v>8</v>
      </c>
    </row>
    <row r="615" spans="1:7" x14ac:dyDescent="0.35">
      <c r="A615" s="65" t="s">
        <v>141</v>
      </c>
      <c r="B615" s="91">
        <v>6</v>
      </c>
      <c r="C615" s="92"/>
      <c r="D615" s="92"/>
      <c r="E615" s="92"/>
      <c r="F615" s="92"/>
      <c r="G615" s="93">
        <v>6</v>
      </c>
    </row>
    <row r="616" spans="1:7" ht="15" thickBot="1" x14ac:dyDescent="0.4">
      <c r="A616" s="82" t="s">
        <v>122</v>
      </c>
      <c r="B616" s="91">
        <v>6</v>
      </c>
      <c r="C616" s="92"/>
      <c r="D616" s="92"/>
      <c r="E616" s="92"/>
      <c r="F616" s="92"/>
      <c r="G616" s="93">
        <v>6</v>
      </c>
    </row>
    <row r="617" spans="1:7" x14ac:dyDescent="0.35">
      <c r="A617" s="65" t="s">
        <v>321</v>
      </c>
      <c r="B617" s="91">
        <v>4</v>
      </c>
      <c r="C617" s="92">
        <v>3</v>
      </c>
      <c r="D617" s="92">
        <v>2</v>
      </c>
      <c r="E617" s="92">
        <v>8</v>
      </c>
      <c r="F617" s="92"/>
      <c r="G617" s="93">
        <v>17</v>
      </c>
    </row>
    <row r="618" spans="1:7" x14ac:dyDescent="0.35">
      <c r="A618" s="82" t="s">
        <v>101</v>
      </c>
      <c r="B618" s="91"/>
      <c r="C618" s="92"/>
      <c r="D618" s="92">
        <v>2</v>
      </c>
      <c r="E618" s="92"/>
      <c r="F618" s="92"/>
      <c r="G618" s="93">
        <v>2</v>
      </c>
    </row>
    <row r="619" spans="1:7" x14ac:dyDescent="0.35">
      <c r="A619" s="82" t="s">
        <v>159</v>
      </c>
      <c r="B619" s="91"/>
      <c r="C619" s="92"/>
      <c r="D619" s="92"/>
      <c r="E619" s="92">
        <v>8</v>
      </c>
      <c r="F619" s="92"/>
      <c r="G619" s="93">
        <v>8</v>
      </c>
    </row>
    <row r="620" spans="1:7" x14ac:dyDescent="0.35">
      <c r="A620" s="82" t="s">
        <v>169</v>
      </c>
      <c r="B620" s="91"/>
      <c r="C620" s="92">
        <v>3</v>
      </c>
      <c r="D620" s="92"/>
      <c r="E620" s="92"/>
      <c r="F620" s="92"/>
      <c r="G620" s="93">
        <v>3</v>
      </c>
    </row>
    <row r="621" spans="1:7" ht="15" thickBot="1" x14ac:dyDescent="0.4">
      <c r="A621" s="82" t="s">
        <v>122</v>
      </c>
      <c r="B621" s="91">
        <v>4</v>
      </c>
      <c r="C621" s="92"/>
      <c r="D621" s="92"/>
      <c r="E621" s="92"/>
      <c r="F621" s="92"/>
      <c r="G621" s="93">
        <v>4</v>
      </c>
    </row>
    <row r="622" spans="1:7" x14ac:dyDescent="0.35">
      <c r="A622" s="65" t="s">
        <v>224</v>
      </c>
      <c r="B622" s="91">
        <v>6</v>
      </c>
      <c r="C622" s="92">
        <v>30</v>
      </c>
      <c r="D622" s="92"/>
      <c r="E622" s="92"/>
      <c r="F622" s="92"/>
      <c r="G622" s="93">
        <v>36</v>
      </c>
    </row>
    <row r="623" spans="1:7" x14ac:dyDescent="0.35">
      <c r="A623" s="82" t="s">
        <v>73</v>
      </c>
      <c r="B623" s="91"/>
      <c r="C623" s="92">
        <v>7</v>
      </c>
      <c r="D623" s="92"/>
      <c r="E623" s="92"/>
      <c r="F623" s="92"/>
      <c r="G623" s="93">
        <v>7</v>
      </c>
    </row>
    <row r="624" spans="1:7" x14ac:dyDescent="0.35">
      <c r="A624" s="82" t="s">
        <v>101</v>
      </c>
      <c r="B624" s="91">
        <v>2</v>
      </c>
      <c r="C624" s="92"/>
      <c r="D624" s="92"/>
      <c r="E624" s="92"/>
      <c r="F624" s="92"/>
      <c r="G624" s="93">
        <v>2</v>
      </c>
    </row>
    <row r="625" spans="1:7" x14ac:dyDescent="0.35">
      <c r="A625" s="82" t="s">
        <v>107</v>
      </c>
      <c r="B625" s="91"/>
      <c r="C625" s="92">
        <v>6</v>
      </c>
      <c r="D625" s="92"/>
      <c r="E625" s="92"/>
      <c r="F625" s="92"/>
      <c r="G625" s="93">
        <v>6</v>
      </c>
    </row>
    <row r="626" spans="1:7" x14ac:dyDescent="0.35">
      <c r="A626" s="82" t="s">
        <v>148</v>
      </c>
      <c r="B626" s="91">
        <v>1</v>
      </c>
      <c r="C626" s="92"/>
      <c r="D626" s="92"/>
      <c r="E626" s="92"/>
      <c r="F626" s="92"/>
      <c r="G626" s="93">
        <v>1</v>
      </c>
    </row>
    <row r="627" spans="1:7" x14ac:dyDescent="0.35">
      <c r="A627" s="82" t="s">
        <v>122</v>
      </c>
      <c r="B627" s="91">
        <v>3</v>
      </c>
      <c r="C627" s="92"/>
      <c r="D627" s="92"/>
      <c r="E627" s="92"/>
      <c r="F627" s="92"/>
      <c r="G627" s="93">
        <v>3</v>
      </c>
    </row>
    <row r="628" spans="1:7" x14ac:dyDescent="0.35">
      <c r="A628" s="82" t="s">
        <v>126</v>
      </c>
      <c r="B628" s="91"/>
      <c r="C628" s="92">
        <v>9</v>
      </c>
      <c r="D628" s="92"/>
      <c r="E628" s="92"/>
      <c r="F628" s="92"/>
      <c r="G628" s="93">
        <v>9</v>
      </c>
    </row>
    <row r="629" spans="1:7" ht="15" thickBot="1" x14ac:dyDescent="0.4">
      <c r="A629" s="82" t="s">
        <v>177</v>
      </c>
      <c r="B629" s="91"/>
      <c r="C629" s="92">
        <v>8</v>
      </c>
      <c r="D629" s="92"/>
      <c r="E629" s="92"/>
      <c r="F629" s="92"/>
      <c r="G629" s="93">
        <v>8</v>
      </c>
    </row>
    <row r="630" spans="1:7" x14ac:dyDescent="0.35">
      <c r="A630" s="65" t="s">
        <v>289</v>
      </c>
      <c r="B630" s="91">
        <v>4</v>
      </c>
      <c r="C630" s="92">
        <v>23</v>
      </c>
      <c r="D630" s="92">
        <v>7</v>
      </c>
      <c r="E630" s="92"/>
      <c r="F630" s="92"/>
      <c r="G630" s="93">
        <v>34</v>
      </c>
    </row>
    <row r="631" spans="1:7" x14ac:dyDescent="0.35">
      <c r="A631" s="82" t="s">
        <v>113</v>
      </c>
      <c r="B631" s="91">
        <v>4</v>
      </c>
      <c r="C631" s="92"/>
      <c r="D631" s="92"/>
      <c r="E631" s="92"/>
      <c r="F631" s="92"/>
      <c r="G631" s="93">
        <v>4</v>
      </c>
    </row>
    <row r="632" spans="1:7" x14ac:dyDescent="0.35">
      <c r="A632" s="82" t="s">
        <v>64</v>
      </c>
      <c r="B632" s="91"/>
      <c r="C632" s="92">
        <v>9</v>
      </c>
      <c r="D632" s="92"/>
      <c r="E632" s="92"/>
      <c r="F632" s="92"/>
      <c r="G632" s="93">
        <v>9</v>
      </c>
    </row>
    <row r="633" spans="1:7" x14ac:dyDescent="0.35">
      <c r="A633" s="82" t="s">
        <v>73</v>
      </c>
      <c r="B633" s="91"/>
      <c r="C633" s="92"/>
      <c r="D633" s="92">
        <v>3</v>
      </c>
      <c r="E633" s="92"/>
      <c r="F633" s="92"/>
      <c r="G633" s="93">
        <v>3</v>
      </c>
    </row>
    <row r="634" spans="1:7" x14ac:dyDescent="0.35">
      <c r="A634" s="82" t="s">
        <v>117</v>
      </c>
      <c r="B634" s="91"/>
      <c r="C634" s="92"/>
      <c r="D634" s="92">
        <v>4</v>
      </c>
      <c r="E634" s="92"/>
      <c r="F634" s="92"/>
      <c r="G634" s="93">
        <v>4</v>
      </c>
    </row>
    <row r="635" spans="1:7" x14ac:dyDescent="0.35">
      <c r="A635" s="82" t="s">
        <v>138</v>
      </c>
      <c r="B635" s="91"/>
      <c r="C635" s="92">
        <v>6</v>
      </c>
      <c r="D635" s="92"/>
      <c r="E635" s="92"/>
      <c r="F635" s="92"/>
      <c r="G635" s="93">
        <v>6</v>
      </c>
    </row>
    <row r="636" spans="1:7" x14ac:dyDescent="0.35">
      <c r="A636" s="82" t="s">
        <v>177</v>
      </c>
      <c r="B636" s="91"/>
      <c r="C636" s="92">
        <v>1</v>
      </c>
      <c r="D636" s="92"/>
      <c r="E636" s="92"/>
      <c r="F636" s="92"/>
      <c r="G636" s="93">
        <v>1</v>
      </c>
    </row>
    <row r="637" spans="1:7" ht="15" thickBot="1" x14ac:dyDescent="0.4">
      <c r="A637" s="82" t="s">
        <v>91</v>
      </c>
      <c r="B637" s="91"/>
      <c r="C637" s="92">
        <v>7</v>
      </c>
      <c r="D637" s="92"/>
      <c r="E637" s="92"/>
      <c r="F637" s="92"/>
      <c r="G637" s="93">
        <v>7</v>
      </c>
    </row>
    <row r="638" spans="1:7" x14ac:dyDescent="0.35">
      <c r="A638" s="65" t="s">
        <v>206</v>
      </c>
      <c r="B638" s="91">
        <v>19</v>
      </c>
      <c r="C638" s="92">
        <v>21</v>
      </c>
      <c r="D638" s="92">
        <v>15</v>
      </c>
      <c r="E638" s="92">
        <v>9</v>
      </c>
      <c r="F638" s="92"/>
      <c r="G638" s="93">
        <v>64</v>
      </c>
    </row>
    <row r="639" spans="1:7" x14ac:dyDescent="0.35">
      <c r="A639" s="82" t="s">
        <v>73</v>
      </c>
      <c r="B639" s="91"/>
      <c r="C639" s="92"/>
      <c r="D639" s="92">
        <v>4</v>
      </c>
      <c r="E639" s="92"/>
      <c r="F639" s="92"/>
      <c r="G639" s="93">
        <v>4</v>
      </c>
    </row>
    <row r="640" spans="1:7" x14ac:dyDescent="0.35">
      <c r="A640" s="82" t="s">
        <v>101</v>
      </c>
      <c r="B640" s="91">
        <v>8</v>
      </c>
      <c r="C640" s="92"/>
      <c r="D640" s="92"/>
      <c r="E640" s="92"/>
      <c r="F640" s="92"/>
      <c r="G640" s="93">
        <v>8</v>
      </c>
    </row>
    <row r="641" spans="1:7" x14ac:dyDescent="0.35">
      <c r="A641" s="82" t="s">
        <v>159</v>
      </c>
      <c r="B641" s="91">
        <v>6</v>
      </c>
      <c r="C641" s="92"/>
      <c r="D641" s="92"/>
      <c r="E641" s="92"/>
      <c r="F641" s="92"/>
      <c r="G641" s="93">
        <v>6</v>
      </c>
    </row>
    <row r="642" spans="1:7" x14ac:dyDescent="0.35">
      <c r="A642" s="82" t="s">
        <v>117</v>
      </c>
      <c r="B642" s="91"/>
      <c r="C642" s="92"/>
      <c r="D642" s="92">
        <v>9</v>
      </c>
      <c r="E642" s="92">
        <v>9</v>
      </c>
      <c r="F642" s="92"/>
      <c r="G642" s="93">
        <v>18</v>
      </c>
    </row>
    <row r="643" spans="1:7" x14ac:dyDescent="0.35">
      <c r="A643" s="82" t="s">
        <v>122</v>
      </c>
      <c r="B643" s="91">
        <v>4</v>
      </c>
      <c r="C643" s="92"/>
      <c r="D643" s="92"/>
      <c r="E643" s="92"/>
      <c r="F643" s="92"/>
      <c r="G643" s="93">
        <v>4</v>
      </c>
    </row>
    <row r="644" spans="1:7" x14ac:dyDescent="0.35">
      <c r="A644" s="82" t="s">
        <v>138</v>
      </c>
      <c r="B644" s="91"/>
      <c r="C644" s="92">
        <v>3</v>
      </c>
      <c r="D644" s="92"/>
      <c r="E644" s="92"/>
      <c r="F644" s="92"/>
      <c r="G644" s="93">
        <v>3</v>
      </c>
    </row>
    <row r="645" spans="1:7" x14ac:dyDescent="0.35">
      <c r="A645" s="82" t="s">
        <v>126</v>
      </c>
      <c r="B645" s="91"/>
      <c r="C645" s="92">
        <v>9</v>
      </c>
      <c r="D645" s="92"/>
      <c r="E645" s="92"/>
      <c r="F645" s="92"/>
      <c r="G645" s="93">
        <v>9</v>
      </c>
    </row>
    <row r="646" spans="1:7" x14ac:dyDescent="0.35">
      <c r="A646" s="82" t="s">
        <v>49</v>
      </c>
      <c r="B646" s="91"/>
      <c r="C646" s="92">
        <v>9</v>
      </c>
      <c r="D646" s="92"/>
      <c r="E646" s="92"/>
      <c r="F646" s="92"/>
      <c r="G646" s="93">
        <v>9</v>
      </c>
    </row>
    <row r="647" spans="1:7" x14ac:dyDescent="0.35">
      <c r="A647" s="82" t="s">
        <v>96</v>
      </c>
      <c r="B647" s="91"/>
      <c r="C647" s="92"/>
      <c r="D647" s="92">
        <v>2</v>
      </c>
      <c r="E647" s="92"/>
      <c r="F647" s="92"/>
      <c r="G647" s="93">
        <v>2</v>
      </c>
    </row>
    <row r="648" spans="1:7" ht="15" thickBot="1" x14ac:dyDescent="0.4">
      <c r="A648" s="82" t="s">
        <v>91</v>
      </c>
      <c r="B648" s="91">
        <v>1</v>
      </c>
      <c r="C648" s="92"/>
      <c r="D648" s="92"/>
      <c r="E648" s="92"/>
      <c r="F648" s="92"/>
      <c r="G648" s="93">
        <v>1</v>
      </c>
    </row>
    <row r="649" spans="1:7" x14ac:dyDescent="0.35">
      <c r="A649" s="65" t="s">
        <v>183</v>
      </c>
      <c r="B649" s="91">
        <v>4</v>
      </c>
      <c r="C649" s="92">
        <v>11</v>
      </c>
      <c r="D649" s="92">
        <v>2</v>
      </c>
      <c r="E649" s="92"/>
      <c r="F649" s="92"/>
      <c r="G649" s="93">
        <v>17</v>
      </c>
    </row>
    <row r="650" spans="1:7" x14ac:dyDescent="0.35">
      <c r="A650" s="82" t="s">
        <v>64</v>
      </c>
      <c r="B650" s="91"/>
      <c r="C650" s="92"/>
      <c r="D650" s="92">
        <v>2</v>
      </c>
      <c r="E650" s="92"/>
      <c r="F650" s="92"/>
      <c r="G650" s="93">
        <v>2</v>
      </c>
    </row>
    <row r="651" spans="1:7" x14ac:dyDescent="0.35">
      <c r="A651" s="82" t="s">
        <v>101</v>
      </c>
      <c r="B651" s="91">
        <v>4</v>
      </c>
      <c r="C651" s="92"/>
      <c r="D651" s="92"/>
      <c r="E651" s="92"/>
      <c r="F651" s="92"/>
      <c r="G651" s="93">
        <v>4</v>
      </c>
    </row>
    <row r="652" spans="1:7" x14ac:dyDescent="0.35">
      <c r="A652" s="82" t="s">
        <v>159</v>
      </c>
      <c r="B652" s="91"/>
      <c r="C652" s="92">
        <v>6</v>
      </c>
      <c r="D652" s="92"/>
      <c r="E652" s="92"/>
      <c r="F652" s="92"/>
      <c r="G652" s="93">
        <v>6</v>
      </c>
    </row>
    <row r="653" spans="1:7" ht="15" thickBot="1" x14ac:dyDescent="0.4">
      <c r="A653" s="82" t="s">
        <v>49</v>
      </c>
      <c r="B653" s="91"/>
      <c r="C653" s="92">
        <v>5</v>
      </c>
      <c r="D653" s="92"/>
      <c r="E653" s="92"/>
      <c r="F653" s="92"/>
      <c r="G653" s="93">
        <v>5</v>
      </c>
    </row>
    <row r="654" spans="1:7" x14ac:dyDescent="0.35">
      <c r="A654" s="65" t="s">
        <v>324</v>
      </c>
      <c r="B654" s="91">
        <v>1</v>
      </c>
      <c r="C654" s="92">
        <v>10</v>
      </c>
      <c r="D654" s="92"/>
      <c r="E654" s="92">
        <v>11</v>
      </c>
      <c r="F654" s="92"/>
      <c r="G654" s="93">
        <v>22</v>
      </c>
    </row>
    <row r="655" spans="1:7" x14ac:dyDescent="0.35">
      <c r="A655" s="82" t="s">
        <v>85</v>
      </c>
      <c r="B655" s="91"/>
      <c r="C655" s="92">
        <v>9</v>
      </c>
      <c r="D655" s="92"/>
      <c r="E655" s="92"/>
      <c r="F655" s="92"/>
      <c r="G655" s="93">
        <v>9</v>
      </c>
    </row>
    <row r="656" spans="1:7" x14ac:dyDescent="0.35">
      <c r="A656" s="82" t="s">
        <v>73</v>
      </c>
      <c r="B656" s="91"/>
      <c r="C656" s="92">
        <v>1</v>
      </c>
      <c r="D656" s="92"/>
      <c r="E656" s="92"/>
      <c r="F656" s="92"/>
      <c r="G656" s="93">
        <v>1</v>
      </c>
    </row>
    <row r="657" spans="1:7" x14ac:dyDescent="0.35">
      <c r="A657" s="82" t="s">
        <v>159</v>
      </c>
      <c r="B657" s="91"/>
      <c r="C657" s="92"/>
      <c r="D657" s="92"/>
      <c r="E657" s="92">
        <v>6</v>
      </c>
      <c r="F657" s="92"/>
      <c r="G657" s="93">
        <v>6</v>
      </c>
    </row>
    <row r="658" spans="1:7" x14ac:dyDescent="0.35">
      <c r="A658" s="82" t="s">
        <v>107</v>
      </c>
      <c r="B658" s="91"/>
      <c r="C658" s="92"/>
      <c r="D658" s="92"/>
      <c r="E658" s="92">
        <v>5</v>
      </c>
      <c r="F658" s="92"/>
      <c r="G658" s="93">
        <v>5</v>
      </c>
    </row>
    <row r="659" spans="1:7" ht="15" thickBot="1" x14ac:dyDescent="0.4">
      <c r="A659" s="82" t="s">
        <v>41</v>
      </c>
      <c r="B659" s="91">
        <v>1</v>
      </c>
      <c r="C659" s="92"/>
      <c r="D659" s="92"/>
      <c r="E659" s="92"/>
      <c r="F659" s="92"/>
      <c r="G659" s="93">
        <v>1</v>
      </c>
    </row>
    <row r="660" spans="1:7" x14ac:dyDescent="0.35">
      <c r="A660" s="65" t="s">
        <v>190</v>
      </c>
      <c r="B660" s="91"/>
      <c r="C660" s="92">
        <v>9</v>
      </c>
      <c r="D660" s="92">
        <v>12</v>
      </c>
      <c r="E660" s="92">
        <v>3</v>
      </c>
      <c r="F660" s="92"/>
      <c r="G660" s="93">
        <v>24</v>
      </c>
    </row>
    <row r="661" spans="1:7" x14ac:dyDescent="0.35">
      <c r="A661" s="82" t="s">
        <v>73</v>
      </c>
      <c r="B661" s="91"/>
      <c r="C661" s="92"/>
      <c r="D661" s="92">
        <v>9</v>
      </c>
      <c r="E661" s="92"/>
      <c r="F661" s="92"/>
      <c r="G661" s="93">
        <v>9</v>
      </c>
    </row>
    <row r="662" spans="1:7" x14ac:dyDescent="0.35">
      <c r="A662" s="82" t="s">
        <v>122</v>
      </c>
      <c r="B662" s="91"/>
      <c r="C662" s="92">
        <v>9</v>
      </c>
      <c r="D662" s="92"/>
      <c r="E662" s="92"/>
      <c r="F662" s="92"/>
      <c r="G662" s="93">
        <v>9</v>
      </c>
    </row>
    <row r="663" spans="1:7" ht="15" thickBot="1" x14ac:dyDescent="0.4">
      <c r="A663" s="82" t="s">
        <v>41</v>
      </c>
      <c r="B663" s="91"/>
      <c r="C663" s="92"/>
      <c r="D663" s="92">
        <v>3</v>
      </c>
      <c r="E663" s="92">
        <v>3</v>
      </c>
      <c r="F663" s="92"/>
      <c r="G663" s="93">
        <v>6</v>
      </c>
    </row>
    <row r="664" spans="1:7" x14ac:dyDescent="0.35">
      <c r="A664" s="65" t="s">
        <v>229</v>
      </c>
      <c r="B664" s="91"/>
      <c r="C664" s="92">
        <v>1</v>
      </c>
      <c r="D664" s="92">
        <v>1</v>
      </c>
      <c r="E664" s="92">
        <v>4</v>
      </c>
      <c r="F664" s="92"/>
      <c r="G664" s="93">
        <v>6</v>
      </c>
    </row>
    <row r="665" spans="1:7" x14ac:dyDescent="0.35">
      <c r="A665" s="82" t="s">
        <v>58</v>
      </c>
      <c r="B665" s="91"/>
      <c r="C665" s="92"/>
      <c r="D665" s="92"/>
      <c r="E665" s="92">
        <v>4</v>
      </c>
      <c r="F665" s="92"/>
      <c r="G665" s="93">
        <v>4</v>
      </c>
    </row>
    <row r="666" spans="1:7" x14ac:dyDescent="0.35">
      <c r="A666" s="82" t="s">
        <v>122</v>
      </c>
      <c r="B666" s="91"/>
      <c r="C666" s="92">
        <v>1</v>
      </c>
      <c r="D666" s="92"/>
      <c r="E666" s="92"/>
      <c r="F666" s="92"/>
      <c r="G666" s="93">
        <v>1</v>
      </c>
    </row>
    <row r="667" spans="1:7" ht="15" thickBot="1" x14ac:dyDescent="0.4">
      <c r="A667" s="82" t="s">
        <v>177</v>
      </c>
      <c r="B667" s="91"/>
      <c r="C667" s="92"/>
      <c r="D667" s="92">
        <v>1</v>
      </c>
      <c r="E667" s="92"/>
      <c r="F667" s="92"/>
      <c r="G667" s="93">
        <v>1</v>
      </c>
    </row>
    <row r="668" spans="1:7" x14ac:dyDescent="0.35">
      <c r="A668" s="65" t="s">
        <v>290</v>
      </c>
      <c r="B668" s="91">
        <v>8</v>
      </c>
      <c r="C668" s="92"/>
      <c r="D668" s="92">
        <v>13</v>
      </c>
      <c r="E668" s="92"/>
      <c r="F668" s="92"/>
      <c r="G668" s="93">
        <v>21</v>
      </c>
    </row>
    <row r="669" spans="1:7" x14ac:dyDescent="0.35">
      <c r="A669" s="82" t="s">
        <v>107</v>
      </c>
      <c r="B669" s="91"/>
      <c r="C669" s="92"/>
      <c r="D669" s="92">
        <v>4</v>
      </c>
      <c r="E669" s="92"/>
      <c r="F669" s="92"/>
      <c r="G669" s="93">
        <v>4</v>
      </c>
    </row>
    <row r="670" spans="1:7" x14ac:dyDescent="0.35">
      <c r="A670" s="82" t="s">
        <v>117</v>
      </c>
      <c r="B670" s="91">
        <v>5</v>
      </c>
      <c r="C670" s="92"/>
      <c r="D670" s="92"/>
      <c r="E670" s="92"/>
      <c r="F670" s="92"/>
      <c r="G670" s="93">
        <v>5</v>
      </c>
    </row>
    <row r="671" spans="1:7" x14ac:dyDescent="0.35">
      <c r="A671" s="82" t="s">
        <v>78</v>
      </c>
      <c r="B671" s="91">
        <v>3</v>
      </c>
      <c r="C671" s="92"/>
      <c r="D671" s="92"/>
      <c r="E671" s="92"/>
      <c r="F671" s="92"/>
      <c r="G671" s="93">
        <v>3</v>
      </c>
    </row>
    <row r="672" spans="1:7" ht="15" thickBot="1" x14ac:dyDescent="0.4">
      <c r="A672" s="82" t="s">
        <v>41</v>
      </c>
      <c r="B672" s="91"/>
      <c r="C672" s="92"/>
      <c r="D672" s="92">
        <v>9</v>
      </c>
      <c r="E672" s="92"/>
      <c r="F672" s="92"/>
      <c r="G672" s="93">
        <v>9</v>
      </c>
    </row>
    <row r="673" spans="1:7" x14ac:dyDescent="0.35">
      <c r="A673" s="65" t="s">
        <v>158</v>
      </c>
      <c r="B673" s="91"/>
      <c r="C673" s="92">
        <v>12</v>
      </c>
      <c r="D673" s="92">
        <v>6</v>
      </c>
      <c r="E673" s="92">
        <v>8</v>
      </c>
      <c r="F673" s="92"/>
      <c r="G673" s="93">
        <v>26</v>
      </c>
    </row>
    <row r="674" spans="1:7" x14ac:dyDescent="0.35">
      <c r="A674" s="82" t="s">
        <v>85</v>
      </c>
      <c r="B674" s="91"/>
      <c r="C674" s="92"/>
      <c r="D674" s="92"/>
      <c r="E674" s="92">
        <v>8</v>
      </c>
      <c r="F674" s="92"/>
      <c r="G674" s="93">
        <v>8</v>
      </c>
    </row>
    <row r="675" spans="1:7" x14ac:dyDescent="0.35">
      <c r="A675" s="82" t="s">
        <v>58</v>
      </c>
      <c r="B675" s="91"/>
      <c r="C675" s="92">
        <v>7</v>
      </c>
      <c r="D675" s="92"/>
      <c r="E675" s="92"/>
      <c r="F675" s="92"/>
      <c r="G675" s="93">
        <v>7</v>
      </c>
    </row>
    <row r="676" spans="1:7" x14ac:dyDescent="0.35">
      <c r="A676" s="82" t="s">
        <v>41</v>
      </c>
      <c r="B676" s="91"/>
      <c r="C676" s="92">
        <v>1</v>
      </c>
      <c r="D676" s="92"/>
      <c r="E676" s="92"/>
      <c r="F676" s="92"/>
      <c r="G676" s="93">
        <v>1</v>
      </c>
    </row>
    <row r="677" spans="1:7" x14ac:dyDescent="0.35">
      <c r="A677" s="82" t="s">
        <v>177</v>
      </c>
      <c r="B677" s="91"/>
      <c r="C677" s="92">
        <v>4</v>
      </c>
      <c r="D677" s="92"/>
      <c r="E677" s="92"/>
      <c r="F677" s="92"/>
      <c r="G677" s="93">
        <v>4</v>
      </c>
    </row>
    <row r="678" spans="1:7" ht="15" thickBot="1" x14ac:dyDescent="0.4">
      <c r="A678" s="82" t="s">
        <v>49</v>
      </c>
      <c r="B678" s="91"/>
      <c r="C678" s="92"/>
      <c r="D678" s="92">
        <v>6</v>
      </c>
      <c r="E678" s="92"/>
      <c r="F678" s="92"/>
      <c r="G678" s="93">
        <v>6</v>
      </c>
    </row>
    <row r="679" spans="1:7" x14ac:dyDescent="0.35">
      <c r="A679" s="65" t="s">
        <v>260</v>
      </c>
      <c r="B679" s="91"/>
      <c r="C679" s="92">
        <v>14</v>
      </c>
      <c r="D679" s="92">
        <v>2</v>
      </c>
      <c r="E679" s="92">
        <v>1</v>
      </c>
      <c r="F679" s="92"/>
      <c r="G679" s="93">
        <v>17</v>
      </c>
    </row>
    <row r="680" spans="1:7" x14ac:dyDescent="0.35">
      <c r="A680" s="82" t="s">
        <v>113</v>
      </c>
      <c r="B680" s="91"/>
      <c r="C680" s="92"/>
      <c r="D680" s="92">
        <v>1</v>
      </c>
      <c r="E680" s="92"/>
      <c r="F680" s="92"/>
      <c r="G680" s="93">
        <v>1</v>
      </c>
    </row>
    <row r="681" spans="1:7" x14ac:dyDescent="0.35">
      <c r="A681" s="82" t="s">
        <v>85</v>
      </c>
      <c r="B681" s="91"/>
      <c r="C681" s="92">
        <v>4</v>
      </c>
      <c r="D681" s="92"/>
      <c r="E681" s="92"/>
      <c r="F681" s="92"/>
      <c r="G681" s="93">
        <v>4</v>
      </c>
    </row>
    <row r="682" spans="1:7" x14ac:dyDescent="0.35">
      <c r="A682" s="82" t="s">
        <v>101</v>
      </c>
      <c r="B682" s="91"/>
      <c r="C682" s="92"/>
      <c r="D682" s="92">
        <v>1</v>
      </c>
      <c r="E682" s="92"/>
      <c r="F682" s="92"/>
      <c r="G682" s="93">
        <v>1</v>
      </c>
    </row>
    <row r="683" spans="1:7" x14ac:dyDescent="0.35">
      <c r="A683" s="82" t="s">
        <v>107</v>
      </c>
      <c r="B683" s="91"/>
      <c r="C683" s="92"/>
      <c r="D683" s="92"/>
      <c r="E683" s="92">
        <v>1</v>
      </c>
      <c r="F683" s="92"/>
      <c r="G683" s="93">
        <v>1</v>
      </c>
    </row>
    <row r="684" spans="1:7" x14ac:dyDescent="0.35">
      <c r="A684" s="82" t="s">
        <v>41</v>
      </c>
      <c r="B684" s="91"/>
      <c r="C684" s="92">
        <v>7</v>
      </c>
      <c r="D684" s="92"/>
      <c r="E684" s="92"/>
      <c r="F684" s="92"/>
      <c r="G684" s="93">
        <v>7</v>
      </c>
    </row>
    <row r="685" spans="1:7" ht="15" thickBot="1" x14ac:dyDescent="0.4">
      <c r="A685" s="82" t="s">
        <v>126</v>
      </c>
      <c r="B685" s="91"/>
      <c r="C685" s="92">
        <v>3</v>
      </c>
      <c r="D685" s="92"/>
      <c r="E685" s="92"/>
      <c r="F685" s="92"/>
      <c r="G685" s="93">
        <v>3</v>
      </c>
    </row>
    <row r="686" spans="1:7" x14ac:dyDescent="0.35">
      <c r="A686" s="65" t="s">
        <v>212</v>
      </c>
      <c r="B686" s="91"/>
      <c r="C686" s="92">
        <v>1</v>
      </c>
      <c r="D686" s="92">
        <v>2</v>
      </c>
      <c r="E686" s="92">
        <v>2</v>
      </c>
      <c r="F686" s="92"/>
      <c r="G686" s="93">
        <v>5</v>
      </c>
    </row>
    <row r="687" spans="1:7" x14ac:dyDescent="0.35">
      <c r="A687" s="82" t="s">
        <v>85</v>
      </c>
      <c r="B687" s="91"/>
      <c r="C687" s="92"/>
      <c r="D687" s="92"/>
      <c r="E687" s="92">
        <v>1</v>
      </c>
      <c r="F687" s="92"/>
      <c r="G687" s="93">
        <v>1</v>
      </c>
    </row>
    <row r="688" spans="1:7" x14ac:dyDescent="0.35">
      <c r="A688" s="82" t="s">
        <v>159</v>
      </c>
      <c r="B688" s="91"/>
      <c r="C688" s="92">
        <v>1</v>
      </c>
      <c r="D688" s="92">
        <v>2</v>
      </c>
      <c r="E688" s="92"/>
      <c r="F688" s="92"/>
      <c r="G688" s="93">
        <v>3</v>
      </c>
    </row>
    <row r="689" spans="1:7" ht="15" thickBot="1" x14ac:dyDescent="0.4">
      <c r="A689" s="82" t="s">
        <v>41</v>
      </c>
      <c r="B689" s="91"/>
      <c r="C689" s="92"/>
      <c r="D689" s="92"/>
      <c r="E689" s="92">
        <v>1</v>
      </c>
      <c r="F689" s="92"/>
      <c r="G689" s="93">
        <v>1</v>
      </c>
    </row>
    <row r="690" spans="1:7" x14ac:dyDescent="0.35">
      <c r="A690" s="65" t="s">
        <v>264</v>
      </c>
      <c r="B690" s="91">
        <v>6</v>
      </c>
      <c r="C690" s="92"/>
      <c r="D690" s="92">
        <v>10</v>
      </c>
      <c r="E690" s="92">
        <v>14</v>
      </c>
      <c r="F690" s="92"/>
      <c r="G690" s="93">
        <v>30</v>
      </c>
    </row>
    <row r="691" spans="1:7" x14ac:dyDescent="0.35">
      <c r="A691" s="82" t="s">
        <v>113</v>
      </c>
      <c r="B691" s="91"/>
      <c r="C691" s="92"/>
      <c r="D691" s="92">
        <v>4</v>
      </c>
      <c r="E691" s="92"/>
      <c r="F691" s="92"/>
      <c r="G691" s="93">
        <v>4</v>
      </c>
    </row>
    <row r="692" spans="1:7" x14ac:dyDescent="0.35">
      <c r="A692" s="82" t="s">
        <v>85</v>
      </c>
      <c r="B692" s="91"/>
      <c r="C692" s="92"/>
      <c r="D692" s="92"/>
      <c r="E692" s="92">
        <v>1</v>
      </c>
      <c r="F692" s="92"/>
      <c r="G692" s="93">
        <v>1</v>
      </c>
    </row>
    <row r="693" spans="1:7" x14ac:dyDescent="0.35">
      <c r="A693" s="82" t="s">
        <v>58</v>
      </c>
      <c r="B693" s="91"/>
      <c r="C693" s="92"/>
      <c r="D693" s="92"/>
      <c r="E693" s="92">
        <v>4</v>
      </c>
      <c r="F693" s="92"/>
      <c r="G693" s="93">
        <v>4</v>
      </c>
    </row>
    <row r="694" spans="1:7" x14ac:dyDescent="0.35">
      <c r="A694" s="82" t="s">
        <v>41</v>
      </c>
      <c r="B694" s="91"/>
      <c r="C694" s="92"/>
      <c r="D694" s="92">
        <v>6</v>
      </c>
      <c r="E694" s="92"/>
      <c r="F694" s="92"/>
      <c r="G694" s="93">
        <v>6</v>
      </c>
    </row>
    <row r="695" spans="1:7" x14ac:dyDescent="0.35">
      <c r="A695" s="82" t="s">
        <v>49</v>
      </c>
      <c r="B695" s="91">
        <v>6</v>
      </c>
      <c r="C695" s="92"/>
      <c r="D695" s="92"/>
      <c r="E695" s="92"/>
      <c r="F695" s="92"/>
      <c r="G695" s="93">
        <v>6</v>
      </c>
    </row>
    <row r="696" spans="1:7" ht="15" thickBot="1" x14ac:dyDescent="0.4">
      <c r="A696" s="82" t="s">
        <v>96</v>
      </c>
      <c r="B696" s="91"/>
      <c r="C696" s="92"/>
      <c r="D696" s="92"/>
      <c r="E696" s="92">
        <v>9</v>
      </c>
      <c r="F696" s="92"/>
      <c r="G696" s="93">
        <v>9</v>
      </c>
    </row>
    <row r="697" spans="1:7" x14ac:dyDescent="0.35">
      <c r="A697" s="65" t="s">
        <v>278</v>
      </c>
      <c r="B697" s="91">
        <v>11</v>
      </c>
      <c r="C697" s="92">
        <v>4</v>
      </c>
      <c r="D697" s="92">
        <v>7</v>
      </c>
      <c r="E697" s="92">
        <v>22</v>
      </c>
      <c r="F697" s="92"/>
      <c r="G697" s="93">
        <v>44</v>
      </c>
    </row>
    <row r="698" spans="1:7" x14ac:dyDescent="0.35">
      <c r="A698" s="82" t="s">
        <v>113</v>
      </c>
      <c r="B698" s="91"/>
      <c r="C698" s="92"/>
      <c r="D698" s="92">
        <v>7</v>
      </c>
      <c r="E698" s="92"/>
      <c r="F698" s="92"/>
      <c r="G698" s="93">
        <v>7</v>
      </c>
    </row>
    <row r="699" spans="1:7" x14ac:dyDescent="0.35">
      <c r="A699" s="82" t="s">
        <v>64</v>
      </c>
      <c r="B699" s="91">
        <v>1</v>
      </c>
      <c r="C699" s="92"/>
      <c r="D699" s="92"/>
      <c r="E699" s="92"/>
      <c r="F699" s="92"/>
      <c r="G699" s="93">
        <v>1</v>
      </c>
    </row>
    <row r="700" spans="1:7" x14ac:dyDescent="0.35">
      <c r="A700" s="82" t="s">
        <v>138</v>
      </c>
      <c r="B700" s="91">
        <v>9</v>
      </c>
      <c r="C700" s="92"/>
      <c r="D700" s="92"/>
      <c r="E700" s="92"/>
      <c r="F700" s="92"/>
      <c r="G700" s="93">
        <v>9</v>
      </c>
    </row>
    <row r="701" spans="1:7" x14ac:dyDescent="0.35">
      <c r="A701" s="82" t="s">
        <v>78</v>
      </c>
      <c r="B701" s="91"/>
      <c r="C701" s="92"/>
      <c r="D701" s="92"/>
      <c r="E701" s="92">
        <v>10</v>
      </c>
      <c r="F701" s="92"/>
      <c r="G701" s="93">
        <v>10</v>
      </c>
    </row>
    <row r="702" spans="1:7" x14ac:dyDescent="0.35">
      <c r="A702" s="82" t="s">
        <v>41</v>
      </c>
      <c r="B702" s="91"/>
      <c r="C702" s="92">
        <v>4</v>
      </c>
      <c r="D702" s="92"/>
      <c r="E702" s="92"/>
      <c r="F702" s="92"/>
      <c r="G702" s="93">
        <v>4</v>
      </c>
    </row>
    <row r="703" spans="1:7" x14ac:dyDescent="0.35">
      <c r="A703" s="82" t="s">
        <v>126</v>
      </c>
      <c r="B703" s="91"/>
      <c r="C703" s="92"/>
      <c r="D703" s="92"/>
      <c r="E703" s="92">
        <v>3</v>
      </c>
      <c r="F703" s="92"/>
      <c r="G703" s="93">
        <v>3</v>
      </c>
    </row>
    <row r="704" spans="1:7" x14ac:dyDescent="0.35">
      <c r="A704" s="82" t="s">
        <v>177</v>
      </c>
      <c r="B704" s="91"/>
      <c r="C704" s="92"/>
      <c r="D704" s="92"/>
      <c r="E704" s="92">
        <v>5</v>
      </c>
      <c r="F704" s="92"/>
      <c r="G704" s="93">
        <v>5</v>
      </c>
    </row>
    <row r="705" spans="1:7" x14ac:dyDescent="0.35">
      <c r="A705" s="82" t="s">
        <v>49</v>
      </c>
      <c r="B705" s="91">
        <v>1</v>
      </c>
      <c r="C705" s="92"/>
      <c r="D705" s="92"/>
      <c r="E705" s="92"/>
      <c r="F705" s="92"/>
      <c r="G705" s="93">
        <v>1</v>
      </c>
    </row>
    <row r="706" spans="1:7" ht="15" thickBot="1" x14ac:dyDescent="0.4">
      <c r="A706" s="82" t="s">
        <v>96</v>
      </c>
      <c r="B706" s="91"/>
      <c r="C706" s="92"/>
      <c r="D706" s="92"/>
      <c r="E706" s="92">
        <v>4</v>
      </c>
      <c r="F706" s="92"/>
      <c r="G706" s="93">
        <v>4</v>
      </c>
    </row>
    <row r="707" spans="1:7" x14ac:dyDescent="0.35">
      <c r="A707" s="65" t="s">
        <v>294</v>
      </c>
      <c r="B707" s="91">
        <v>9</v>
      </c>
      <c r="C707" s="92">
        <v>7</v>
      </c>
      <c r="D707" s="92">
        <v>4</v>
      </c>
      <c r="E707" s="92">
        <v>7</v>
      </c>
      <c r="F707" s="92"/>
      <c r="G707" s="93">
        <v>27</v>
      </c>
    </row>
    <row r="708" spans="1:7" x14ac:dyDescent="0.35">
      <c r="A708" s="82" t="s">
        <v>73</v>
      </c>
      <c r="B708" s="91"/>
      <c r="C708" s="92"/>
      <c r="D708" s="92">
        <v>3</v>
      </c>
      <c r="E708" s="92"/>
      <c r="F708" s="92"/>
      <c r="G708" s="93">
        <v>3</v>
      </c>
    </row>
    <row r="709" spans="1:7" x14ac:dyDescent="0.35">
      <c r="A709" s="82" t="s">
        <v>159</v>
      </c>
      <c r="B709" s="91">
        <v>9</v>
      </c>
      <c r="C709" s="92"/>
      <c r="D709" s="92"/>
      <c r="E709" s="92"/>
      <c r="F709" s="92"/>
      <c r="G709" s="93">
        <v>9</v>
      </c>
    </row>
    <row r="710" spans="1:7" x14ac:dyDescent="0.35">
      <c r="A710" s="82" t="s">
        <v>148</v>
      </c>
      <c r="B710" s="91"/>
      <c r="C710" s="92">
        <v>7</v>
      </c>
      <c r="D710" s="92"/>
      <c r="E710" s="92"/>
      <c r="F710" s="92"/>
      <c r="G710" s="93">
        <v>7</v>
      </c>
    </row>
    <row r="711" spans="1:7" ht="15" thickBot="1" x14ac:dyDescent="0.4">
      <c r="A711" s="82" t="s">
        <v>96</v>
      </c>
      <c r="B711" s="91"/>
      <c r="C711" s="92"/>
      <c r="D711" s="92">
        <v>1</v>
      </c>
      <c r="E711" s="92">
        <v>7</v>
      </c>
      <c r="F711" s="92"/>
      <c r="G711" s="93">
        <v>8</v>
      </c>
    </row>
    <row r="712" spans="1:7" x14ac:dyDescent="0.35">
      <c r="A712" s="65" t="s">
        <v>231</v>
      </c>
      <c r="B712" s="91"/>
      <c r="C712" s="92">
        <v>6</v>
      </c>
      <c r="D712" s="92"/>
      <c r="E712" s="92">
        <v>9</v>
      </c>
      <c r="F712" s="92"/>
      <c r="G712" s="93">
        <v>15</v>
      </c>
    </row>
    <row r="713" spans="1:7" x14ac:dyDescent="0.35">
      <c r="A713" s="82" t="s">
        <v>148</v>
      </c>
      <c r="B713" s="91"/>
      <c r="C713" s="92"/>
      <c r="D713" s="92"/>
      <c r="E713" s="92">
        <v>9</v>
      </c>
      <c r="F713" s="92"/>
      <c r="G713" s="93">
        <v>9</v>
      </c>
    </row>
    <row r="714" spans="1:7" ht="15" thickBot="1" x14ac:dyDescent="0.4">
      <c r="A714" s="82" t="s">
        <v>169</v>
      </c>
      <c r="B714" s="91"/>
      <c r="C714" s="92">
        <v>6</v>
      </c>
      <c r="D714" s="92"/>
      <c r="E714" s="92"/>
      <c r="F714" s="92"/>
      <c r="G714" s="93">
        <v>6</v>
      </c>
    </row>
    <row r="715" spans="1:7" x14ac:dyDescent="0.35">
      <c r="A715" s="65" t="s">
        <v>188</v>
      </c>
      <c r="B715" s="91"/>
      <c r="C715" s="92">
        <v>8</v>
      </c>
      <c r="D715" s="92">
        <v>4</v>
      </c>
      <c r="E715" s="92"/>
      <c r="F715" s="92"/>
      <c r="G715" s="93">
        <v>12</v>
      </c>
    </row>
    <row r="716" spans="1:7" x14ac:dyDescent="0.35">
      <c r="A716" s="82" t="s">
        <v>159</v>
      </c>
      <c r="B716" s="91"/>
      <c r="C716" s="92">
        <v>8</v>
      </c>
      <c r="D716" s="92"/>
      <c r="E716" s="92"/>
      <c r="F716" s="92"/>
      <c r="G716" s="93">
        <v>8</v>
      </c>
    </row>
    <row r="717" spans="1:7" x14ac:dyDescent="0.35">
      <c r="A717" s="82" t="s">
        <v>177</v>
      </c>
      <c r="B717" s="91"/>
      <c r="C717" s="92"/>
      <c r="D717" s="92">
        <v>2</v>
      </c>
      <c r="E717" s="92"/>
      <c r="F717" s="92"/>
      <c r="G717" s="93">
        <v>2</v>
      </c>
    </row>
    <row r="718" spans="1:7" ht="15" thickBot="1" x14ac:dyDescent="0.4">
      <c r="A718" s="82" t="s">
        <v>91</v>
      </c>
      <c r="B718" s="91"/>
      <c r="C718" s="92"/>
      <c r="D718" s="92">
        <v>2</v>
      </c>
      <c r="E718" s="92"/>
      <c r="F718" s="92"/>
      <c r="G718" s="93">
        <v>2</v>
      </c>
    </row>
    <row r="719" spans="1:7" x14ac:dyDescent="0.35">
      <c r="A719" s="65" t="s">
        <v>247</v>
      </c>
      <c r="B719" s="91">
        <v>29</v>
      </c>
      <c r="C719" s="92">
        <v>5</v>
      </c>
      <c r="D719" s="92"/>
      <c r="E719" s="92">
        <v>6</v>
      </c>
      <c r="F719" s="92"/>
      <c r="G719" s="93">
        <v>40</v>
      </c>
    </row>
    <row r="720" spans="1:7" x14ac:dyDescent="0.35">
      <c r="A720" s="82" t="s">
        <v>113</v>
      </c>
      <c r="B720" s="91">
        <v>3</v>
      </c>
      <c r="C720" s="92"/>
      <c r="D720" s="92"/>
      <c r="E720" s="92"/>
      <c r="F720" s="92"/>
      <c r="G720" s="93">
        <v>3</v>
      </c>
    </row>
    <row r="721" spans="1:7" x14ac:dyDescent="0.35">
      <c r="A721" s="82" t="s">
        <v>101</v>
      </c>
      <c r="B721" s="91"/>
      <c r="C721" s="92"/>
      <c r="D721" s="92"/>
      <c r="E721" s="92">
        <v>4</v>
      </c>
      <c r="F721" s="92"/>
      <c r="G721" s="93">
        <v>4</v>
      </c>
    </row>
    <row r="722" spans="1:7" x14ac:dyDescent="0.35">
      <c r="A722" s="82" t="s">
        <v>117</v>
      </c>
      <c r="B722" s="91">
        <v>9</v>
      </c>
      <c r="C722" s="92"/>
      <c r="D722" s="92"/>
      <c r="E722" s="92"/>
      <c r="F722" s="92"/>
      <c r="G722" s="93">
        <v>9</v>
      </c>
    </row>
    <row r="723" spans="1:7" x14ac:dyDescent="0.35">
      <c r="A723" s="82" t="s">
        <v>148</v>
      </c>
      <c r="B723" s="91">
        <v>1</v>
      </c>
      <c r="C723" s="92"/>
      <c r="D723" s="92"/>
      <c r="E723" s="92">
        <v>1</v>
      </c>
      <c r="F723" s="92"/>
      <c r="G723" s="93">
        <v>2</v>
      </c>
    </row>
    <row r="724" spans="1:7" x14ac:dyDescent="0.35">
      <c r="A724" s="82" t="s">
        <v>138</v>
      </c>
      <c r="B724" s="91"/>
      <c r="C724" s="92">
        <v>5</v>
      </c>
      <c r="D724" s="92"/>
      <c r="E724" s="92"/>
      <c r="F724" s="92"/>
      <c r="G724" s="93">
        <v>5</v>
      </c>
    </row>
    <row r="725" spans="1:7" x14ac:dyDescent="0.35">
      <c r="A725" s="82" t="s">
        <v>177</v>
      </c>
      <c r="B725" s="91"/>
      <c r="C725" s="92"/>
      <c r="D725" s="92"/>
      <c r="E725" s="92">
        <v>1</v>
      </c>
      <c r="F725" s="92"/>
      <c r="G725" s="93">
        <v>1</v>
      </c>
    </row>
    <row r="726" spans="1:7" x14ac:dyDescent="0.35">
      <c r="A726" s="82" t="s">
        <v>49</v>
      </c>
      <c r="B726" s="91">
        <v>7</v>
      </c>
      <c r="C726" s="92"/>
      <c r="D726" s="92"/>
      <c r="E726" s="92"/>
      <c r="F726" s="92"/>
      <c r="G726" s="93">
        <v>7</v>
      </c>
    </row>
    <row r="727" spans="1:7" ht="15" thickBot="1" x14ac:dyDescent="0.4">
      <c r="A727" s="82" t="s">
        <v>91</v>
      </c>
      <c r="B727" s="91">
        <v>9</v>
      </c>
      <c r="C727" s="92"/>
      <c r="D727" s="92"/>
      <c r="E727" s="92"/>
      <c r="F727" s="92"/>
      <c r="G727" s="93">
        <v>9</v>
      </c>
    </row>
    <row r="728" spans="1:7" x14ac:dyDescent="0.35">
      <c r="A728" s="65" t="s">
        <v>199</v>
      </c>
      <c r="B728" s="91">
        <v>9</v>
      </c>
      <c r="C728" s="92">
        <v>7</v>
      </c>
      <c r="D728" s="92"/>
      <c r="E728" s="92">
        <v>6</v>
      </c>
      <c r="F728" s="92"/>
      <c r="G728" s="93">
        <v>22</v>
      </c>
    </row>
    <row r="729" spans="1:7" x14ac:dyDescent="0.35">
      <c r="A729" s="82" t="s">
        <v>73</v>
      </c>
      <c r="B729" s="91"/>
      <c r="C729" s="92"/>
      <c r="D729" s="92"/>
      <c r="E729" s="92">
        <v>1</v>
      </c>
      <c r="F729" s="92"/>
      <c r="G729" s="93">
        <v>1</v>
      </c>
    </row>
    <row r="730" spans="1:7" x14ac:dyDescent="0.35">
      <c r="A730" s="82" t="s">
        <v>169</v>
      </c>
      <c r="B730" s="91"/>
      <c r="C730" s="92">
        <v>3</v>
      </c>
      <c r="D730" s="92"/>
      <c r="E730" s="92">
        <v>1</v>
      </c>
      <c r="F730" s="92"/>
      <c r="G730" s="93">
        <v>4</v>
      </c>
    </row>
    <row r="731" spans="1:7" x14ac:dyDescent="0.35">
      <c r="A731" s="82" t="s">
        <v>122</v>
      </c>
      <c r="B731" s="91">
        <v>7</v>
      </c>
      <c r="C731" s="92"/>
      <c r="D731" s="92"/>
      <c r="E731" s="92"/>
      <c r="F731" s="92"/>
      <c r="G731" s="93">
        <v>7</v>
      </c>
    </row>
    <row r="732" spans="1:7" x14ac:dyDescent="0.35">
      <c r="A732" s="82" t="s">
        <v>78</v>
      </c>
      <c r="B732" s="91">
        <v>2</v>
      </c>
      <c r="C732" s="92"/>
      <c r="D732" s="92"/>
      <c r="E732" s="92"/>
      <c r="F732" s="92"/>
      <c r="G732" s="93">
        <v>2</v>
      </c>
    </row>
    <row r="733" spans="1:7" x14ac:dyDescent="0.35">
      <c r="A733" s="82" t="s">
        <v>41</v>
      </c>
      <c r="B733" s="91"/>
      <c r="C733" s="92">
        <v>4</v>
      </c>
      <c r="D733" s="92"/>
      <c r="E733" s="92"/>
      <c r="F733" s="92"/>
      <c r="G733" s="93">
        <v>4</v>
      </c>
    </row>
    <row r="734" spans="1:7" ht="15" thickBot="1" x14ac:dyDescent="0.4">
      <c r="A734" s="82" t="s">
        <v>91</v>
      </c>
      <c r="B734" s="91"/>
      <c r="C734" s="92"/>
      <c r="D734" s="92"/>
      <c r="E734" s="92">
        <v>4</v>
      </c>
      <c r="F734" s="92"/>
      <c r="G734" s="93">
        <v>4</v>
      </c>
    </row>
    <row r="735" spans="1:7" x14ac:dyDescent="0.35">
      <c r="A735" s="65" t="s">
        <v>211</v>
      </c>
      <c r="B735" s="91">
        <v>6</v>
      </c>
      <c r="C735" s="92">
        <v>5</v>
      </c>
      <c r="D735" s="92"/>
      <c r="E735" s="92">
        <v>14</v>
      </c>
      <c r="F735" s="92"/>
      <c r="G735" s="93">
        <v>25</v>
      </c>
    </row>
    <row r="736" spans="1:7" x14ac:dyDescent="0.35">
      <c r="A736" s="82" t="s">
        <v>113</v>
      </c>
      <c r="B736" s="91"/>
      <c r="C736" s="92">
        <v>5</v>
      </c>
      <c r="D736" s="92"/>
      <c r="E736" s="92"/>
      <c r="F736" s="92"/>
      <c r="G736" s="93">
        <v>5</v>
      </c>
    </row>
    <row r="737" spans="1:7" x14ac:dyDescent="0.35">
      <c r="A737" s="82" t="s">
        <v>64</v>
      </c>
      <c r="B737" s="91">
        <v>6</v>
      </c>
      <c r="C737" s="92"/>
      <c r="D737" s="92"/>
      <c r="E737" s="92"/>
      <c r="F737" s="92"/>
      <c r="G737" s="93">
        <v>6</v>
      </c>
    </row>
    <row r="738" spans="1:7" x14ac:dyDescent="0.35">
      <c r="A738" s="82" t="s">
        <v>58</v>
      </c>
      <c r="B738" s="91"/>
      <c r="C738" s="92"/>
      <c r="D738" s="92"/>
      <c r="E738" s="92">
        <v>1</v>
      </c>
      <c r="F738" s="92"/>
      <c r="G738" s="93">
        <v>1</v>
      </c>
    </row>
    <row r="739" spans="1:7" ht="15" thickBot="1" x14ac:dyDescent="0.4">
      <c r="A739" s="82" t="s">
        <v>177</v>
      </c>
      <c r="B739" s="91"/>
      <c r="C739" s="92"/>
      <c r="D739" s="92"/>
      <c r="E739" s="92">
        <v>13</v>
      </c>
      <c r="F739" s="92"/>
      <c r="G739" s="93">
        <v>13</v>
      </c>
    </row>
    <row r="740" spans="1:7" x14ac:dyDescent="0.35">
      <c r="A740" s="65" t="s">
        <v>186</v>
      </c>
      <c r="B740" s="91">
        <v>11</v>
      </c>
      <c r="C740" s="92">
        <v>1</v>
      </c>
      <c r="D740" s="92"/>
      <c r="E740" s="92">
        <v>1</v>
      </c>
      <c r="F740" s="92"/>
      <c r="G740" s="93">
        <v>13</v>
      </c>
    </row>
    <row r="741" spans="1:7" x14ac:dyDescent="0.35">
      <c r="A741" s="82" t="s">
        <v>85</v>
      </c>
      <c r="B741" s="91">
        <v>4</v>
      </c>
      <c r="C741" s="92"/>
      <c r="D741" s="92"/>
      <c r="E741" s="92"/>
      <c r="F741" s="92"/>
      <c r="G741" s="93">
        <v>4</v>
      </c>
    </row>
    <row r="742" spans="1:7" x14ac:dyDescent="0.35">
      <c r="A742" s="82" t="s">
        <v>107</v>
      </c>
      <c r="B742" s="91"/>
      <c r="C742" s="92">
        <v>1</v>
      </c>
      <c r="D742" s="92"/>
      <c r="E742" s="92"/>
      <c r="F742" s="92"/>
      <c r="G742" s="93">
        <v>1</v>
      </c>
    </row>
    <row r="743" spans="1:7" x14ac:dyDescent="0.35">
      <c r="A743" s="82" t="s">
        <v>148</v>
      </c>
      <c r="B743" s="91"/>
      <c r="C743" s="92"/>
      <c r="D743" s="92"/>
      <c r="E743" s="92">
        <v>1</v>
      </c>
      <c r="F743" s="92"/>
      <c r="G743" s="93">
        <v>1</v>
      </c>
    </row>
    <row r="744" spans="1:7" ht="15" thickBot="1" x14ac:dyDescent="0.4">
      <c r="A744" s="82" t="s">
        <v>177</v>
      </c>
      <c r="B744" s="91">
        <v>7</v>
      </c>
      <c r="C744" s="92"/>
      <c r="D744" s="92"/>
      <c r="E744" s="92"/>
      <c r="F744" s="92"/>
      <c r="G744" s="93">
        <v>7</v>
      </c>
    </row>
    <row r="745" spans="1:7" x14ac:dyDescent="0.35">
      <c r="A745" s="65" t="s">
        <v>184</v>
      </c>
      <c r="B745" s="91">
        <v>8</v>
      </c>
      <c r="C745" s="92"/>
      <c r="D745" s="92"/>
      <c r="E745" s="92">
        <v>1</v>
      </c>
      <c r="F745" s="92"/>
      <c r="G745" s="93">
        <v>9</v>
      </c>
    </row>
    <row r="746" spans="1:7" x14ac:dyDescent="0.35">
      <c r="A746" s="82" t="s">
        <v>113</v>
      </c>
      <c r="B746" s="91">
        <v>2</v>
      </c>
      <c r="C746" s="92"/>
      <c r="D746" s="92"/>
      <c r="E746" s="92"/>
      <c r="F746" s="92"/>
      <c r="G746" s="93">
        <v>2</v>
      </c>
    </row>
    <row r="747" spans="1:7" x14ac:dyDescent="0.35">
      <c r="A747" s="82" t="s">
        <v>117</v>
      </c>
      <c r="B747" s="91"/>
      <c r="C747" s="92"/>
      <c r="D747" s="92"/>
      <c r="E747" s="92">
        <v>1</v>
      </c>
      <c r="F747" s="92"/>
      <c r="G747" s="93">
        <v>1</v>
      </c>
    </row>
    <row r="748" spans="1:7" ht="15" thickBot="1" x14ac:dyDescent="0.4">
      <c r="A748" s="82" t="s">
        <v>148</v>
      </c>
      <c r="B748" s="91">
        <v>6</v>
      </c>
      <c r="C748" s="92"/>
      <c r="D748" s="92"/>
      <c r="E748" s="92"/>
      <c r="F748" s="92"/>
      <c r="G748" s="93">
        <v>6</v>
      </c>
    </row>
    <row r="749" spans="1:7" x14ac:dyDescent="0.35">
      <c r="A749" s="65" t="s">
        <v>309</v>
      </c>
      <c r="B749" s="91">
        <v>9</v>
      </c>
      <c r="C749" s="92">
        <v>2</v>
      </c>
      <c r="D749" s="92">
        <v>1</v>
      </c>
      <c r="E749" s="92">
        <v>12</v>
      </c>
      <c r="F749" s="92"/>
      <c r="G749" s="93">
        <v>24</v>
      </c>
    </row>
    <row r="750" spans="1:7" x14ac:dyDescent="0.35">
      <c r="A750" s="82" t="s">
        <v>107</v>
      </c>
      <c r="B750" s="91">
        <v>9</v>
      </c>
      <c r="C750" s="92"/>
      <c r="D750" s="92"/>
      <c r="E750" s="92"/>
      <c r="F750" s="92"/>
      <c r="G750" s="93">
        <v>9</v>
      </c>
    </row>
    <row r="751" spans="1:7" x14ac:dyDescent="0.35">
      <c r="A751" s="82" t="s">
        <v>58</v>
      </c>
      <c r="B751" s="91"/>
      <c r="C751" s="92"/>
      <c r="D751" s="92"/>
      <c r="E751" s="92">
        <v>6</v>
      </c>
      <c r="F751" s="92"/>
      <c r="G751" s="93">
        <v>6</v>
      </c>
    </row>
    <row r="752" spans="1:7" x14ac:dyDescent="0.35">
      <c r="A752" s="82" t="s">
        <v>78</v>
      </c>
      <c r="B752" s="91"/>
      <c r="C752" s="92"/>
      <c r="D752" s="92">
        <v>1</v>
      </c>
      <c r="E752" s="92">
        <v>6</v>
      </c>
      <c r="F752" s="92"/>
      <c r="G752" s="93">
        <v>7</v>
      </c>
    </row>
    <row r="753" spans="1:7" ht="15" thickBot="1" x14ac:dyDescent="0.4">
      <c r="A753" s="82" t="s">
        <v>96</v>
      </c>
      <c r="B753" s="91"/>
      <c r="C753" s="92">
        <v>2</v>
      </c>
      <c r="D753" s="92"/>
      <c r="E753" s="92"/>
      <c r="F753" s="92"/>
      <c r="G753" s="93">
        <v>2</v>
      </c>
    </row>
    <row r="754" spans="1:7" x14ac:dyDescent="0.35">
      <c r="A754" s="65" t="s">
        <v>315</v>
      </c>
      <c r="B754" s="91">
        <v>15</v>
      </c>
      <c r="C754" s="92"/>
      <c r="D754" s="92">
        <v>11</v>
      </c>
      <c r="E754" s="92"/>
      <c r="F754" s="92"/>
      <c r="G754" s="93">
        <v>26</v>
      </c>
    </row>
    <row r="755" spans="1:7" x14ac:dyDescent="0.35">
      <c r="A755" s="82" t="s">
        <v>117</v>
      </c>
      <c r="B755" s="91">
        <v>2</v>
      </c>
      <c r="C755" s="92"/>
      <c r="D755" s="92">
        <v>4</v>
      </c>
      <c r="E755" s="92"/>
      <c r="F755" s="92"/>
      <c r="G755" s="93">
        <v>6</v>
      </c>
    </row>
    <row r="756" spans="1:7" x14ac:dyDescent="0.35">
      <c r="A756" s="82" t="s">
        <v>169</v>
      </c>
      <c r="B756" s="91">
        <v>5</v>
      </c>
      <c r="C756" s="92"/>
      <c r="D756" s="92"/>
      <c r="E756" s="92"/>
      <c r="F756" s="92"/>
      <c r="G756" s="93">
        <v>5</v>
      </c>
    </row>
    <row r="757" spans="1:7" x14ac:dyDescent="0.35">
      <c r="A757" s="82" t="s">
        <v>122</v>
      </c>
      <c r="B757" s="91"/>
      <c r="C757" s="92"/>
      <c r="D757" s="92">
        <v>4</v>
      </c>
      <c r="E757" s="92"/>
      <c r="F757" s="92"/>
      <c r="G757" s="93">
        <v>4</v>
      </c>
    </row>
    <row r="758" spans="1:7" x14ac:dyDescent="0.35">
      <c r="A758" s="82" t="s">
        <v>78</v>
      </c>
      <c r="B758" s="91"/>
      <c r="C758" s="92"/>
      <c r="D758" s="92">
        <v>3</v>
      </c>
      <c r="E758" s="92"/>
      <c r="F758" s="92"/>
      <c r="G758" s="93">
        <v>3</v>
      </c>
    </row>
    <row r="759" spans="1:7" ht="15" thickBot="1" x14ac:dyDescent="0.4">
      <c r="A759" s="82" t="s">
        <v>41</v>
      </c>
      <c r="B759" s="91">
        <v>8</v>
      </c>
      <c r="C759" s="92"/>
      <c r="D759" s="92"/>
      <c r="E759" s="92"/>
      <c r="F759" s="92"/>
      <c r="G759" s="93">
        <v>8</v>
      </c>
    </row>
    <row r="760" spans="1:7" x14ac:dyDescent="0.35">
      <c r="A760" s="65" t="s">
        <v>208</v>
      </c>
      <c r="B760" s="91">
        <v>4</v>
      </c>
      <c r="C760" s="92"/>
      <c r="D760" s="92"/>
      <c r="E760" s="92">
        <v>6</v>
      </c>
      <c r="F760" s="92"/>
      <c r="G760" s="93">
        <v>10</v>
      </c>
    </row>
    <row r="761" spans="1:7" x14ac:dyDescent="0.35">
      <c r="A761" s="82" t="s">
        <v>148</v>
      </c>
      <c r="B761" s="91"/>
      <c r="C761" s="92"/>
      <c r="D761" s="92"/>
      <c r="E761" s="92">
        <v>6</v>
      </c>
      <c r="F761" s="92"/>
      <c r="G761" s="93">
        <v>6</v>
      </c>
    </row>
    <row r="762" spans="1:7" ht="15" thickBot="1" x14ac:dyDescent="0.4">
      <c r="A762" s="82" t="s">
        <v>122</v>
      </c>
      <c r="B762" s="91">
        <v>4</v>
      </c>
      <c r="C762" s="92"/>
      <c r="D762" s="92"/>
      <c r="E762" s="92"/>
      <c r="F762" s="92"/>
      <c r="G762" s="93">
        <v>4</v>
      </c>
    </row>
    <row r="763" spans="1:7" x14ac:dyDescent="0.35">
      <c r="A763" s="65" t="s">
        <v>303</v>
      </c>
      <c r="B763" s="91">
        <v>22</v>
      </c>
      <c r="C763" s="92">
        <v>18</v>
      </c>
      <c r="D763" s="92">
        <v>15</v>
      </c>
      <c r="E763" s="92">
        <v>9</v>
      </c>
      <c r="F763" s="92"/>
      <c r="G763" s="93">
        <v>64</v>
      </c>
    </row>
    <row r="764" spans="1:7" x14ac:dyDescent="0.35">
      <c r="A764" s="82" t="s">
        <v>113</v>
      </c>
      <c r="B764" s="91">
        <v>5</v>
      </c>
      <c r="C764" s="92"/>
      <c r="D764" s="92"/>
      <c r="E764" s="92">
        <v>3</v>
      </c>
      <c r="F764" s="92"/>
      <c r="G764" s="93">
        <v>8</v>
      </c>
    </row>
    <row r="765" spans="1:7" x14ac:dyDescent="0.35">
      <c r="A765" s="82" t="s">
        <v>64</v>
      </c>
      <c r="B765" s="91"/>
      <c r="C765" s="92">
        <v>7</v>
      </c>
      <c r="D765" s="92"/>
      <c r="E765" s="92">
        <v>6</v>
      </c>
      <c r="F765" s="92"/>
      <c r="G765" s="93">
        <v>13</v>
      </c>
    </row>
    <row r="766" spans="1:7" x14ac:dyDescent="0.35">
      <c r="A766" s="82" t="s">
        <v>117</v>
      </c>
      <c r="B766" s="91"/>
      <c r="C766" s="92"/>
      <c r="D766" s="92">
        <v>7</v>
      </c>
      <c r="E766" s="92"/>
      <c r="F766" s="92"/>
      <c r="G766" s="93">
        <v>7</v>
      </c>
    </row>
    <row r="767" spans="1:7" x14ac:dyDescent="0.35">
      <c r="A767" s="82" t="s">
        <v>58</v>
      </c>
      <c r="B767" s="91">
        <v>5</v>
      </c>
      <c r="C767" s="92"/>
      <c r="D767" s="92"/>
      <c r="E767" s="92"/>
      <c r="F767" s="92"/>
      <c r="G767" s="93">
        <v>5</v>
      </c>
    </row>
    <row r="768" spans="1:7" x14ac:dyDescent="0.35">
      <c r="A768" s="82" t="s">
        <v>122</v>
      </c>
      <c r="B768" s="91">
        <v>3</v>
      </c>
      <c r="C768" s="92"/>
      <c r="D768" s="92"/>
      <c r="E768" s="92"/>
      <c r="F768" s="92"/>
      <c r="G768" s="93">
        <v>3</v>
      </c>
    </row>
    <row r="769" spans="1:7" x14ac:dyDescent="0.35">
      <c r="A769" s="82" t="s">
        <v>126</v>
      </c>
      <c r="B769" s="91"/>
      <c r="C769" s="92">
        <v>2</v>
      </c>
      <c r="D769" s="92">
        <v>8</v>
      </c>
      <c r="E769" s="92"/>
      <c r="F769" s="92"/>
      <c r="G769" s="93">
        <v>10</v>
      </c>
    </row>
    <row r="770" spans="1:7" x14ac:dyDescent="0.35">
      <c r="A770" s="82" t="s">
        <v>177</v>
      </c>
      <c r="B770" s="91"/>
      <c r="C770" s="92">
        <v>9</v>
      </c>
      <c r="D770" s="92"/>
      <c r="E770" s="92"/>
      <c r="F770" s="92"/>
      <c r="G770" s="93">
        <v>9</v>
      </c>
    </row>
    <row r="771" spans="1:7" ht="15" thickBot="1" x14ac:dyDescent="0.4">
      <c r="A771" s="82" t="s">
        <v>49</v>
      </c>
      <c r="B771" s="91">
        <v>9</v>
      </c>
      <c r="C771" s="92"/>
      <c r="D771" s="92"/>
      <c r="E771" s="92"/>
      <c r="F771" s="92"/>
      <c r="G771" s="93">
        <v>9</v>
      </c>
    </row>
    <row r="772" spans="1:7" x14ac:dyDescent="0.35">
      <c r="A772" s="65" t="s">
        <v>195</v>
      </c>
      <c r="B772" s="91"/>
      <c r="C772" s="92">
        <v>7</v>
      </c>
      <c r="D772" s="92">
        <v>9</v>
      </c>
      <c r="E772" s="92">
        <v>9</v>
      </c>
      <c r="F772" s="92"/>
      <c r="G772" s="93">
        <v>25</v>
      </c>
    </row>
    <row r="773" spans="1:7" x14ac:dyDescent="0.35">
      <c r="A773" s="82" t="s">
        <v>58</v>
      </c>
      <c r="B773" s="91"/>
      <c r="C773" s="92">
        <v>7</v>
      </c>
      <c r="D773" s="92"/>
      <c r="E773" s="92"/>
      <c r="F773" s="92"/>
      <c r="G773" s="93">
        <v>7</v>
      </c>
    </row>
    <row r="774" spans="1:7" x14ac:dyDescent="0.35">
      <c r="A774" s="82" t="s">
        <v>126</v>
      </c>
      <c r="B774" s="91"/>
      <c r="C774" s="92"/>
      <c r="D774" s="92">
        <v>9</v>
      </c>
      <c r="E774" s="92"/>
      <c r="F774" s="92"/>
      <c r="G774" s="93">
        <v>9</v>
      </c>
    </row>
    <row r="775" spans="1:7" ht="15" thickBot="1" x14ac:dyDescent="0.4">
      <c r="A775" s="82" t="s">
        <v>91</v>
      </c>
      <c r="B775" s="91"/>
      <c r="C775" s="92"/>
      <c r="D775" s="92"/>
      <c r="E775" s="92">
        <v>9</v>
      </c>
      <c r="F775" s="92"/>
      <c r="G775" s="93">
        <v>9</v>
      </c>
    </row>
    <row r="776" spans="1:7" x14ac:dyDescent="0.35">
      <c r="A776" s="65" t="s">
        <v>283</v>
      </c>
      <c r="B776" s="91">
        <v>4</v>
      </c>
      <c r="C776" s="92"/>
      <c r="D776" s="92"/>
      <c r="E776" s="92">
        <v>12</v>
      </c>
      <c r="F776" s="92"/>
      <c r="G776" s="93">
        <v>16</v>
      </c>
    </row>
    <row r="777" spans="1:7" x14ac:dyDescent="0.35">
      <c r="A777" s="82" t="s">
        <v>73</v>
      </c>
      <c r="B777" s="91">
        <v>4</v>
      </c>
      <c r="C777" s="92"/>
      <c r="D777" s="92"/>
      <c r="E777" s="92"/>
      <c r="F777" s="92"/>
      <c r="G777" s="93">
        <v>4</v>
      </c>
    </row>
    <row r="778" spans="1:7" x14ac:dyDescent="0.35">
      <c r="A778" s="82" t="s">
        <v>117</v>
      </c>
      <c r="B778" s="91"/>
      <c r="C778" s="92"/>
      <c r="D778" s="92"/>
      <c r="E778" s="92">
        <v>8</v>
      </c>
      <c r="F778" s="92"/>
      <c r="G778" s="93">
        <v>8</v>
      </c>
    </row>
    <row r="779" spans="1:7" ht="15" thickBot="1" x14ac:dyDescent="0.4">
      <c r="A779" s="82" t="s">
        <v>49</v>
      </c>
      <c r="B779" s="91"/>
      <c r="C779" s="92"/>
      <c r="D779" s="92"/>
      <c r="E779" s="92">
        <v>4</v>
      </c>
      <c r="F779" s="92"/>
      <c r="G779" s="93">
        <v>4</v>
      </c>
    </row>
    <row r="780" spans="1:7" x14ac:dyDescent="0.35">
      <c r="A780" s="65" t="s">
        <v>325</v>
      </c>
      <c r="B780" s="91">
        <v>2</v>
      </c>
      <c r="C780" s="92"/>
      <c r="D780" s="92">
        <v>1</v>
      </c>
      <c r="E780" s="92">
        <v>12</v>
      </c>
      <c r="F780" s="92"/>
      <c r="G780" s="93">
        <v>15</v>
      </c>
    </row>
    <row r="781" spans="1:7" x14ac:dyDescent="0.35">
      <c r="A781" s="82" t="s">
        <v>78</v>
      </c>
      <c r="B781" s="91"/>
      <c r="C781" s="92"/>
      <c r="D781" s="92">
        <v>1</v>
      </c>
      <c r="E781" s="92"/>
      <c r="F781" s="92"/>
      <c r="G781" s="93">
        <v>1</v>
      </c>
    </row>
    <row r="782" spans="1:7" x14ac:dyDescent="0.35">
      <c r="A782" s="82" t="s">
        <v>177</v>
      </c>
      <c r="B782" s="91"/>
      <c r="C782" s="92"/>
      <c r="D782" s="92"/>
      <c r="E782" s="92">
        <v>9</v>
      </c>
      <c r="F782" s="92"/>
      <c r="G782" s="93">
        <v>9</v>
      </c>
    </row>
    <row r="783" spans="1:7" x14ac:dyDescent="0.35">
      <c r="A783" s="82" t="s">
        <v>96</v>
      </c>
      <c r="B783" s="91">
        <v>2</v>
      </c>
      <c r="C783" s="92"/>
      <c r="D783" s="92"/>
      <c r="E783" s="92"/>
      <c r="F783" s="92"/>
      <c r="G783" s="93">
        <v>2</v>
      </c>
    </row>
    <row r="784" spans="1:7" ht="15" thickBot="1" x14ac:dyDescent="0.4">
      <c r="A784" s="82" t="s">
        <v>91</v>
      </c>
      <c r="B784" s="91"/>
      <c r="C784" s="92"/>
      <c r="D784" s="92"/>
      <c r="E784" s="92">
        <v>3</v>
      </c>
      <c r="F784" s="92"/>
      <c r="G784" s="93">
        <v>3</v>
      </c>
    </row>
    <row r="785" spans="1:7" x14ac:dyDescent="0.35">
      <c r="A785" s="65" t="s">
        <v>227</v>
      </c>
      <c r="B785" s="91"/>
      <c r="C785" s="92"/>
      <c r="D785" s="92">
        <v>4</v>
      </c>
      <c r="E785" s="92">
        <v>6</v>
      </c>
      <c r="F785" s="92"/>
      <c r="G785" s="93">
        <v>10</v>
      </c>
    </row>
    <row r="786" spans="1:7" x14ac:dyDescent="0.35">
      <c r="A786" s="82" t="s">
        <v>117</v>
      </c>
      <c r="B786" s="91"/>
      <c r="C786" s="92"/>
      <c r="D786" s="92">
        <v>1</v>
      </c>
      <c r="E786" s="92"/>
      <c r="F786" s="92"/>
      <c r="G786" s="93">
        <v>1</v>
      </c>
    </row>
    <row r="787" spans="1:7" x14ac:dyDescent="0.35">
      <c r="A787" s="82" t="s">
        <v>49</v>
      </c>
      <c r="B787" s="91"/>
      <c r="C787" s="92"/>
      <c r="D787" s="92"/>
      <c r="E787" s="92">
        <v>6</v>
      </c>
      <c r="F787" s="92"/>
      <c r="G787" s="93">
        <v>6</v>
      </c>
    </row>
    <row r="788" spans="1:7" ht="15" thickBot="1" x14ac:dyDescent="0.4">
      <c r="A788" s="82" t="s">
        <v>96</v>
      </c>
      <c r="B788" s="91"/>
      <c r="C788" s="92"/>
      <c r="D788" s="92">
        <v>3</v>
      </c>
      <c r="E788" s="92"/>
      <c r="F788" s="92"/>
      <c r="G788" s="93">
        <v>3</v>
      </c>
    </row>
    <row r="789" spans="1:7" x14ac:dyDescent="0.35">
      <c r="A789" s="65" t="s">
        <v>156</v>
      </c>
      <c r="B789" s="91">
        <v>9</v>
      </c>
      <c r="C789" s="92">
        <v>5</v>
      </c>
      <c r="D789" s="92">
        <v>3</v>
      </c>
      <c r="E789" s="92">
        <v>5</v>
      </c>
      <c r="F789" s="92"/>
      <c r="G789" s="93">
        <v>22</v>
      </c>
    </row>
    <row r="790" spans="1:7" x14ac:dyDescent="0.35">
      <c r="A790" s="82" t="s">
        <v>113</v>
      </c>
      <c r="B790" s="91">
        <v>9</v>
      </c>
      <c r="C790" s="92"/>
      <c r="D790" s="92"/>
      <c r="E790" s="92"/>
      <c r="F790" s="92"/>
      <c r="G790" s="93">
        <v>9</v>
      </c>
    </row>
    <row r="791" spans="1:7" x14ac:dyDescent="0.35">
      <c r="A791" s="82" t="s">
        <v>101</v>
      </c>
      <c r="B791" s="91"/>
      <c r="C791" s="92">
        <v>5</v>
      </c>
      <c r="D791" s="92"/>
      <c r="E791" s="92"/>
      <c r="F791" s="92"/>
      <c r="G791" s="93">
        <v>5</v>
      </c>
    </row>
    <row r="792" spans="1:7" x14ac:dyDescent="0.35">
      <c r="A792" s="82" t="s">
        <v>41</v>
      </c>
      <c r="B792" s="91"/>
      <c r="C792" s="92"/>
      <c r="D792" s="92"/>
      <c r="E792" s="92">
        <v>5</v>
      </c>
      <c r="F792" s="92"/>
      <c r="G792" s="93">
        <v>5</v>
      </c>
    </row>
    <row r="793" spans="1:7" ht="15" thickBot="1" x14ac:dyDescent="0.4">
      <c r="A793" s="82" t="s">
        <v>126</v>
      </c>
      <c r="B793" s="91"/>
      <c r="C793" s="92"/>
      <c r="D793" s="92">
        <v>3</v>
      </c>
      <c r="E793" s="92"/>
      <c r="F793" s="92"/>
      <c r="G793" s="93">
        <v>3</v>
      </c>
    </row>
    <row r="794" spans="1:7" x14ac:dyDescent="0.35">
      <c r="A794" s="65" t="s">
        <v>302</v>
      </c>
      <c r="B794" s="91"/>
      <c r="C794" s="92">
        <v>21</v>
      </c>
      <c r="D794" s="92">
        <v>14</v>
      </c>
      <c r="E794" s="92">
        <v>1</v>
      </c>
      <c r="F794" s="92"/>
      <c r="G794" s="93">
        <v>36</v>
      </c>
    </row>
    <row r="795" spans="1:7" x14ac:dyDescent="0.35">
      <c r="A795" s="82" t="s">
        <v>148</v>
      </c>
      <c r="B795" s="91"/>
      <c r="C795" s="92">
        <v>7</v>
      </c>
      <c r="D795" s="92"/>
      <c r="E795" s="92"/>
      <c r="F795" s="92"/>
      <c r="G795" s="93">
        <v>7</v>
      </c>
    </row>
    <row r="796" spans="1:7" x14ac:dyDescent="0.35">
      <c r="A796" s="82" t="s">
        <v>122</v>
      </c>
      <c r="B796" s="91"/>
      <c r="C796" s="92">
        <v>6</v>
      </c>
      <c r="D796" s="92"/>
      <c r="E796" s="92">
        <v>1</v>
      </c>
      <c r="F796" s="92"/>
      <c r="G796" s="93">
        <v>7</v>
      </c>
    </row>
    <row r="797" spans="1:7" x14ac:dyDescent="0.35">
      <c r="A797" s="82" t="s">
        <v>177</v>
      </c>
      <c r="B797" s="91"/>
      <c r="C797" s="92">
        <v>8</v>
      </c>
      <c r="D797" s="92">
        <v>6</v>
      </c>
      <c r="E797" s="92"/>
      <c r="F797" s="92"/>
      <c r="G797" s="93">
        <v>14</v>
      </c>
    </row>
    <row r="798" spans="1:7" ht="15" thickBot="1" x14ac:dyDescent="0.4">
      <c r="A798" s="82" t="s">
        <v>91</v>
      </c>
      <c r="B798" s="91"/>
      <c r="C798" s="92"/>
      <c r="D798" s="92">
        <v>8</v>
      </c>
      <c r="E798" s="92"/>
      <c r="F798" s="92"/>
      <c r="G798" s="93">
        <v>8</v>
      </c>
    </row>
    <row r="799" spans="1:7" x14ac:dyDescent="0.35">
      <c r="A799" s="65" t="s">
        <v>175</v>
      </c>
      <c r="B799" s="91">
        <v>8</v>
      </c>
      <c r="C799" s="92"/>
      <c r="D799" s="92">
        <v>4</v>
      </c>
      <c r="E799" s="92">
        <v>22</v>
      </c>
      <c r="F799" s="92"/>
      <c r="G799" s="93">
        <v>34</v>
      </c>
    </row>
    <row r="800" spans="1:7" x14ac:dyDescent="0.35">
      <c r="A800" s="82" t="s">
        <v>113</v>
      </c>
      <c r="B800" s="91">
        <v>2</v>
      </c>
      <c r="C800" s="92"/>
      <c r="D800" s="92"/>
      <c r="E800" s="92"/>
      <c r="F800" s="92"/>
      <c r="G800" s="93">
        <v>2</v>
      </c>
    </row>
    <row r="801" spans="1:7" x14ac:dyDescent="0.35">
      <c r="A801" s="82" t="s">
        <v>85</v>
      </c>
      <c r="B801" s="91"/>
      <c r="C801" s="92"/>
      <c r="D801" s="92"/>
      <c r="E801" s="92">
        <v>6</v>
      </c>
      <c r="F801" s="92"/>
      <c r="G801" s="93">
        <v>6</v>
      </c>
    </row>
    <row r="802" spans="1:7" x14ac:dyDescent="0.35">
      <c r="A802" s="82" t="s">
        <v>159</v>
      </c>
      <c r="B802" s="91"/>
      <c r="C802" s="92"/>
      <c r="D802" s="92"/>
      <c r="E802" s="92">
        <v>8</v>
      </c>
      <c r="F802" s="92"/>
      <c r="G802" s="93">
        <v>8</v>
      </c>
    </row>
    <row r="803" spans="1:7" x14ac:dyDescent="0.35">
      <c r="A803" s="82" t="s">
        <v>148</v>
      </c>
      <c r="B803" s="91"/>
      <c r="C803" s="92"/>
      <c r="D803" s="92">
        <v>4</v>
      </c>
      <c r="E803" s="92"/>
      <c r="F803" s="92"/>
      <c r="G803" s="93">
        <v>4</v>
      </c>
    </row>
    <row r="804" spans="1:7" x14ac:dyDescent="0.35">
      <c r="A804" s="82" t="s">
        <v>58</v>
      </c>
      <c r="B804" s="91"/>
      <c r="C804" s="92"/>
      <c r="D804" s="92"/>
      <c r="E804" s="92">
        <v>8</v>
      </c>
      <c r="F804" s="92"/>
      <c r="G804" s="93">
        <v>8</v>
      </c>
    </row>
    <row r="805" spans="1:7" ht="15" thickBot="1" x14ac:dyDescent="0.4">
      <c r="A805" s="82" t="s">
        <v>78</v>
      </c>
      <c r="B805" s="91">
        <v>6</v>
      </c>
      <c r="C805" s="92"/>
      <c r="D805" s="92"/>
      <c r="E805" s="92"/>
      <c r="F805" s="92"/>
      <c r="G805" s="93">
        <v>6</v>
      </c>
    </row>
    <row r="806" spans="1:7" x14ac:dyDescent="0.35">
      <c r="A806" s="65" t="s">
        <v>203</v>
      </c>
      <c r="B806" s="91"/>
      <c r="C806" s="92">
        <v>9</v>
      </c>
      <c r="D806" s="92"/>
      <c r="E806" s="92">
        <v>6</v>
      </c>
      <c r="F806" s="92"/>
      <c r="G806" s="93">
        <v>15</v>
      </c>
    </row>
    <row r="807" spans="1:7" x14ac:dyDescent="0.35">
      <c r="A807" s="82" t="s">
        <v>85</v>
      </c>
      <c r="B807" s="91"/>
      <c r="C807" s="92">
        <v>5</v>
      </c>
      <c r="D807" s="92"/>
      <c r="E807" s="92"/>
      <c r="F807" s="92"/>
      <c r="G807" s="93">
        <v>5</v>
      </c>
    </row>
    <row r="808" spans="1:7" x14ac:dyDescent="0.35">
      <c r="A808" s="82" t="s">
        <v>148</v>
      </c>
      <c r="B808" s="91"/>
      <c r="C808" s="92"/>
      <c r="D808" s="92"/>
      <c r="E808" s="92">
        <v>6</v>
      </c>
      <c r="F808" s="92"/>
      <c r="G808" s="93">
        <v>6</v>
      </c>
    </row>
    <row r="809" spans="1:7" ht="15" thickBot="1" x14ac:dyDescent="0.4">
      <c r="A809" s="82" t="s">
        <v>122</v>
      </c>
      <c r="B809" s="91"/>
      <c r="C809" s="92">
        <v>4</v>
      </c>
      <c r="D809" s="92"/>
      <c r="E809" s="92"/>
      <c r="F809" s="92"/>
      <c r="G809" s="93">
        <v>4</v>
      </c>
    </row>
    <row r="810" spans="1:7" x14ac:dyDescent="0.35">
      <c r="A810" s="65" t="s">
        <v>241</v>
      </c>
      <c r="B810" s="91"/>
      <c r="C810" s="92">
        <v>16</v>
      </c>
      <c r="D810" s="92">
        <v>8</v>
      </c>
      <c r="E810" s="92">
        <v>8</v>
      </c>
      <c r="F810" s="92"/>
      <c r="G810" s="93">
        <v>32</v>
      </c>
    </row>
    <row r="811" spans="1:7" x14ac:dyDescent="0.35">
      <c r="A811" s="82" t="s">
        <v>73</v>
      </c>
      <c r="B811" s="91"/>
      <c r="C811" s="92">
        <v>3</v>
      </c>
      <c r="D811" s="92"/>
      <c r="E811" s="92"/>
      <c r="F811" s="92"/>
      <c r="G811" s="93">
        <v>3</v>
      </c>
    </row>
    <row r="812" spans="1:7" x14ac:dyDescent="0.35">
      <c r="A812" s="82" t="s">
        <v>58</v>
      </c>
      <c r="B812" s="91"/>
      <c r="C812" s="92">
        <v>4</v>
      </c>
      <c r="D812" s="92"/>
      <c r="E812" s="92"/>
      <c r="F812" s="92"/>
      <c r="G812" s="93">
        <v>4</v>
      </c>
    </row>
    <row r="813" spans="1:7" x14ac:dyDescent="0.35">
      <c r="A813" s="82" t="s">
        <v>138</v>
      </c>
      <c r="B813" s="91"/>
      <c r="C813" s="92"/>
      <c r="D813" s="92"/>
      <c r="E813" s="92">
        <v>8</v>
      </c>
      <c r="F813" s="92"/>
      <c r="G813" s="93">
        <v>8</v>
      </c>
    </row>
    <row r="814" spans="1:7" x14ac:dyDescent="0.35">
      <c r="A814" s="82" t="s">
        <v>41</v>
      </c>
      <c r="B814" s="91"/>
      <c r="C814" s="92"/>
      <c r="D814" s="92">
        <v>8</v>
      </c>
      <c r="E814" s="92"/>
      <c r="F814" s="92"/>
      <c r="G814" s="93">
        <v>8</v>
      </c>
    </row>
    <row r="815" spans="1:7" ht="15" thickBot="1" x14ac:dyDescent="0.4">
      <c r="A815" s="82" t="s">
        <v>177</v>
      </c>
      <c r="B815" s="91"/>
      <c r="C815" s="92">
        <v>9</v>
      </c>
      <c r="D815" s="92"/>
      <c r="E815" s="92"/>
      <c r="F815" s="92"/>
      <c r="G815" s="93">
        <v>9</v>
      </c>
    </row>
    <row r="816" spans="1:7" x14ac:dyDescent="0.35">
      <c r="A816" s="65" t="s">
        <v>250</v>
      </c>
      <c r="B816" s="91">
        <v>16</v>
      </c>
      <c r="C816" s="92">
        <v>11</v>
      </c>
      <c r="D816" s="92"/>
      <c r="E816" s="92">
        <v>13</v>
      </c>
      <c r="F816" s="92"/>
      <c r="G816" s="93">
        <v>40</v>
      </c>
    </row>
    <row r="817" spans="1:7" x14ac:dyDescent="0.35">
      <c r="A817" s="82" t="s">
        <v>85</v>
      </c>
      <c r="B817" s="91"/>
      <c r="C817" s="92">
        <v>6</v>
      </c>
      <c r="D817" s="92"/>
      <c r="E817" s="92"/>
      <c r="F817" s="92"/>
      <c r="G817" s="93">
        <v>6</v>
      </c>
    </row>
    <row r="818" spans="1:7" x14ac:dyDescent="0.35">
      <c r="A818" s="82" t="s">
        <v>64</v>
      </c>
      <c r="B818" s="91">
        <v>4</v>
      </c>
      <c r="C818" s="92"/>
      <c r="D818" s="92"/>
      <c r="E818" s="92"/>
      <c r="F818" s="92"/>
      <c r="G818" s="93">
        <v>4</v>
      </c>
    </row>
    <row r="819" spans="1:7" x14ac:dyDescent="0.35">
      <c r="A819" s="82" t="s">
        <v>159</v>
      </c>
      <c r="B819" s="91"/>
      <c r="C819" s="92"/>
      <c r="D819" s="92"/>
      <c r="E819" s="92">
        <v>4</v>
      </c>
      <c r="F819" s="92"/>
      <c r="G819" s="93">
        <v>4</v>
      </c>
    </row>
    <row r="820" spans="1:7" x14ac:dyDescent="0.35">
      <c r="A820" s="82" t="s">
        <v>107</v>
      </c>
      <c r="B820" s="91">
        <v>4</v>
      </c>
      <c r="C820" s="92"/>
      <c r="D820" s="92"/>
      <c r="E820" s="92"/>
      <c r="F820" s="92"/>
      <c r="G820" s="93">
        <v>4</v>
      </c>
    </row>
    <row r="821" spans="1:7" x14ac:dyDescent="0.35">
      <c r="A821" s="82" t="s">
        <v>169</v>
      </c>
      <c r="B821" s="91"/>
      <c r="C821" s="92">
        <v>5</v>
      </c>
      <c r="D821" s="92"/>
      <c r="E821" s="92">
        <v>9</v>
      </c>
      <c r="F821" s="92"/>
      <c r="G821" s="93">
        <v>14</v>
      </c>
    </row>
    <row r="822" spans="1:7" ht="15" thickBot="1" x14ac:dyDescent="0.4">
      <c r="A822" s="82" t="s">
        <v>122</v>
      </c>
      <c r="B822" s="91">
        <v>8</v>
      </c>
      <c r="C822" s="92"/>
      <c r="D822" s="92"/>
      <c r="E822" s="92"/>
      <c r="F822" s="92"/>
      <c r="G822" s="93">
        <v>8</v>
      </c>
    </row>
    <row r="823" spans="1:7" x14ac:dyDescent="0.35">
      <c r="A823" s="65" t="s">
        <v>144</v>
      </c>
      <c r="B823" s="91">
        <v>2</v>
      </c>
      <c r="C823" s="92">
        <v>9</v>
      </c>
      <c r="D823" s="92">
        <v>4</v>
      </c>
      <c r="E823" s="92"/>
      <c r="F823" s="92"/>
      <c r="G823" s="93">
        <v>15</v>
      </c>
    </row>
    <row r="824" spans="1:7" x14ac:dyDescent="0.35">
      <c r="A824" s="82" t="s">
        <v>148</v>
      </c>
      <c r="B824" s="91">
        <v>2</v>
      </c>
      <c r="C824" s="92"/>
      <c r="D824" s="92"/>
      <c r="E824" s="92"/>
      <c r="F824" s="92"/>
      <c r="G824" s="93">
        <v>2</v>
      </c>
    </row>
    <row r="825" spans="1:7" x14ac:dyDescent="0.35">
      <c r="A825" s="82" t="s">
        <v>49</v>
      </c>
      <c r="B825" s="91"/>
      <c r="C825" s="92"/>
      <c r="D825" s="92">
        <v>4</v>
      </c>
      <c r="E825" s="92"/>
      <c r="F825" s="92"/>
      <c r="G825" s="93">
        <v>4</v>
      </c>
    </row>
    <row r="826" spans="1:7" ht="15" thickBot="1" x14ac:dyDescent="0.4">
      <c r="A826" s="82" t="s">
        <v>91</v>
      </c>
      <c r="B826" s="91"/>
      <c r="C826" s="92">
        <v>9</v>
      </c>
      <c r="D826" s="92"/>
      <c r="E826" s="92"/>
      <c r="F826" s="92"/>
      <c r="G826" s="93">
        <v>9</v>
      </c>
    </row>
    <row r="827" spans="1:7" x14ac:dyDescent="0.35">
      <c r="A827" s="65" t="s">
        <v>288</v>
      </c>
      <c r="B827" s="91">
        <v>1</v>
      </c>
      <c r="C827" s="92">
        <v>3</v>
      </c>
      <c r="D827" s="92">
        <v>5</v>
      </c>
      <c r="E827" s="92">
        <v>13</v>
      </c>
      <c r="F827" s="92"/>
      <c r="G827" s="93">
        <v>22</v>
      </c>
    </row>
    <row r="828" spans="1:7" x14ac:dyDescent="0.35">
      <c r="A828" s="82" t="s">
        <v>101</v>
      </c>
      <c r="B828" s="91"/>
      <c r="C828" s="92"/>
      <c r="D828" s="92"/>
      <c r="E828" s="92">
        <v>9</v>
      </c>
      <c r="F828" s="92"/>
      <c r="G828" s="93">
        <v>9</v>
      </c>
    </row>
    <row r="829" spans="1:7" x14ac:dyDescent="0.35">
      <c r="A829" s="82" t="s">
        <v>107</v>
      </c>
      <c r="B829" s="91">
        <v>1</v>
      </c>
      <c r="C829" s="92"/>
      <c r="D829" s="92"/>
      <c r="E829" s="92"/>
      <c r="F829" s="92"/>
      <c r="G829" s="93">
        <v>1</v>
      </c>
    </row>
    <row r="830" spans="1:7" x14ac:dyDescent="0.35">
      <c r="A830" s="82" t="s">
        <v>148</v>
      </c>
      <c r="B830" s="91"/>
      <c r="C830" s="92">
        <v>3</v>
      </c>
      <c r="D830" s="92"/>
      <c r="E830" s="92"/>
      <c r="F830" s="92"/>
      <c r="G830" s="93">
        <v>3</v>
      </c>
    </row>
    <row r="831" spans="1:7" x14ac:dyDescent="0.35">
      <c r="A831" s="82" t="s">
        <v>58</v>
      </c>
      <c r="B831" s="91"/>
      <c r="C831" s="92"/>
      <c r="D831" s="92">
        <v>5</v>
      </c>
      <c r="E831" s="92"/>
      <c r="F831" s="92"/>
      <c r="G831" s="93">
        <v>5</v>
      </c>
    </row>
    <row r="832" spans="1:7" ht="15" thickBot="1" x14ac:dyDescent="0.4">
      <c r="A832" s="82" t="s">
        <v>91</v>
      </c>
      <c r="B832" s="91"/>
      <c r="C832" s="92"/>
      <c r="D832" s="92"/>
      <c r="E832" s="92">
        <v>4</v>
      </c>
      <c r="F832" s="92"/>
      <c r="G832" s="93">
        <v>4</v>
      </c>
    </row>
    <row r="833" spans="1:7" x14ac:dyDescent="0.35">
      <c r="A833" s="65" t="s">
        <v>121</v>
      </c>
      <c r="B833" s="91">
        <v>5</v>
      </c>
      <c r="C833" s="92">
        <v>7</v>
      </c>
      <c r="D833" s="92">
        <v>11</v>
      </c>
      <c r="E833" s="92"/>
      <c r="F833" s="92"/>
      <c r="G833" s="93">
        <v>23</v>
      </c>
    </row>
    <row r="834" spans="1:7" x14ac:dyDescent="0.35">
      <c r="A834" s="82" t="s">
        <v>113</v>
      </c>
      <c r="B834" s="91"/>
      <c r="C834" s="92"/>
      <c r="D834" s="92">
        <v>8</v>
      </c>
      <c r="E834" s="92"/>
      <c r="F834" s="92"/>
      <c r="G834" s="93">
        <v>8</v>
      </c>
    </row>
    <row r="835" spans="1:7" x14ac:dyDescent="0.35">
      <c r="A835" s="82" t="s">
        <v>78</v>
      </c>
      <c r="B835" s="91"/>
      <c r="C835" s="92">
        <v>4</v>
      </c>
      <c r="D835" s="92"/>
      <c r="E835" s="92"/>
      <c r="F835" s="92"/>
      <c r="G835" s="93">
        <v>4</v>
      </c>
    </row>
    <row r="836" spans="1:7" x14ac:dyDescent="0.35">
      <c r="A836" s="82" t="s">
        <v>126</v>
      </c>
      <c r="B836" s="91"/>
      <c r="C836" s="92">
        <v>3</v>
      </c>
      <c r="D836" s="92"/>
      <c r="E836" s="92"/>
      <c r="F836" s="92"/>
      <c r="G836" s="93">
        <v>3</v>
      </c>
    </row>
    <row r="837" spans="1:7" x14ac:dyDescent="0.35">
      <c r="A837" s="82" t="s">
        <v>177</v>
      </c>
      <c r="B837" s="91">
        <v>1</v>
      </c>
      <c r="C837" s="92"/>
      <c r="D837" s="92"/>
      <c r="E837" s="92"/>
      <c r="F837" s="92"/>
      <c r="G837" s="93">
        <v>1</v>
      </c>
    </row>
    <row r="838" spans="1:7" x14ac:dyDescent="0.35">
      <c r="A838" s="82" t="s">
        <v>49</v>
      </c>
      <c r="B838" s="91">
        <v>4</v>
      </c>
      <c r="C838" s="92"/>
      <c r="D838" s="92"/>
      <c r="E838" s="92"/>
      <c r="F838" s="92"/>
      <c r="G838" s="93">
        <v>4</v>
      </c>
    </row>
    <row r="839" spans="1:7" ht="15" thickBot="1" x14ac:dyDescent="0.4">
      <c r="A839" s="82" t="s">
        <v>91</v>
      </c>
      <c r="B839" s="91"/>
      <c r="C839" s="92"/>
      <c r="D839" s="92">
        <v>3</v>
      </c>
      <c r="E839" s="92"/>
      <c r="F839" s="92"/>
      <c r="G839" s="93">
        <v>3</v>
      </c>
    </row>
    <row r="840" spans="1:7" x14ac:dyDescent="0.35">
      <c r="A840" s="65" t="s">
        <v>271</v>
      </c>
      <c r="B840" s="91">
        <v>10</v>
      </c>
      <c r="C840" s="92">
        <v>6</v>
      </c>
      <c r="D840" s="92">
        <v>13</v>
      </c>
      <c r="E840" s="92"/>
      <c r="F840" s="92"/>
      <c r="G840" s="93">
        <v>29</v>
      </c>
    </row>
    <row r="841" spans="1:7" x14ac:dyDescent="0.35">
      <c r="A841" s="82" t="s">
        <v>85</v>
      </c>
      <c r="B841" s="91"/>
      <c r="C841" s="92"/>
      <c r="D841" s="92">
        <v>1</v>
      </c>
      <c r="E841" s="92"/>
      <c r="F841" s="92"/>
      <c r="G841" s="93">
        <v>1</v>
      </c>
    </row>
    <row r="842" spans="1:7" x14ac:dyDescent="0.35">
      <c r="A842" s="82" t="s">
        <v>101</v>
      </c>
      <c r="B842" s="91">
        <v>2</v>
      </c>
      <c r="C842" s="92"/>
      <c r="D842" s="92"/>
      <c r="E842" s="92"/>
      <c r="F842" s="92"/>
      <c r="G842" s="93">
        <v>2</v>
      </c>
    </row>
    <row r="843" spans="1:7" x14ac:dyDescent="0.35">
      <c r="A843" s="82" t="s">
        <v>159</v>
      </c>
      <c r="B843" s="91"/>
      <c r="C843" s="92">
        <v>6</v>
      </c>
      <c r="D843" s="92"/>
      <c r="E843" s="92"/>
      <c r="F843" s="92"/>
      <c r="G843" s="93">
        <v>6</v>
      </c>
    </row>
    <row r="844" spans="1:7" x14ac:dyDescent="0.35">
      <c r="A844" s="82" t="s">
        <v>107</v>
      </c>
      <c r="B844" s="91"/>
      <c r="C844" s="92"/>
      <c r="D844" s="92">
        <v>6</v>
      </c>
      <c r="E844" s="92"/>
      <c r="F844" s="92"/>
      <c r="G844" s="93">
        <v>6</v>
      </c>
    </row>
    <row r="845" spans="1:7" x14ac:dyDescent="0.35">
      <c r="A845" s="82" t="s">
        <v>58</v>
      </c>
      <c r="B845" s="91"/>
      <c r="C845" s="92"/>
      <c r="D845" s="92">
        <v>1</v>
      </c>
      <c r="E845" s="92"/>
      <c r="F845" s="92"/>
      <c r="G845" s="93">
        <v>1</v>
      </c>
    </row>
    <row r="846" spans="1:7" x14ac:dyDescent="0.35">
      <c r="A846" s="82" t="s">
        <v>169</v>
      </c>
      <c r="B846" s="91"/>
      <c r="C846" s="92"/>
      <c r="D846" s="92">
        <v>3</v>
      </c>
      <c r="E846" s="92"/>
      <c r="F846" s="92"/>
      <c r="G846" s="93">
        <v>3</v>
      </c>
    </row>
    <row r="847" spans="1:7" x14ac:dyDescent="0.35">
      <c r="A847" s="82" t="s">
        <v>41</v>
      </c>
      <c r="B847" s="91"/>
      <c r="C847" s="92"/>
      <c r="D847" s="92">
        <v>2</v>
      </c>
      <c r="E847" s="92"/>
      <c r="F847" s="92"/>
      <c r="G847" s="93">
        <v>2</v>
      </c>
    </row>
    <row r="848" spans="1:7" ht="15" thickBot="1" x14ac:dyDescent="0.4">
      <c r="A848" s="82" t="s">
        <v>49</v>
      </c>
      <c r="B848" s="91">
        <v>8</v>
      </c>
      <c r="C848" s="92"/>
      <c r="D848" s="92"/>
      <c r="E848" s="92"/>
      <c r="F848" s="92"/>
      <c r="G848" s="93">
        <v>8</v>
      </c>
    </row>
    <row r="849" spans="1:7" x14ac:dyDescent="0.35">
      <c r="A849" s="65" t="s">
        <v>216</v>
      </c>
      <c r="B849" s="91"/>
      <c r="C849" s="92">
        <v>6</v>
      </c>
      <c r="D849" s="92"/>
      <c r="E849" s="92">
        <v>14</v>
      </c>
      <c r="F849" s="92"/>
      <c r="G849" s="93">
        <v>20</v>
      </c>
    </row>
    <row r="850" spans="1:7" x14ac:dyDescent="0.35">
      <c r="A850" s="82" t="s">
        <v>58</v>
      </c>
      <c r="B850" s="91"/>
      <c r="C850" s="92"/>
      <c r="D850" s="92"/>
      <c r="E850" s="92">
        <v>5</v>
      </c>
      <c r="F850" s="92"/>
      <c r="G850" s="93">
        <v>5</v>
      </c>
    </row>
    <row r="851" spans="1:7" x14ac:dyDescent="0.35">
      <c r="A851" s="82" t="s">
        <v>41</v>
      </c>
      <c r="B851" s="91"/>
      <c r="C851" s="92">
        <v>6</v>
      </c>
      <c r="D851" s="92"/>
      <c r="E851" s="92"/>
      <c r="F851" s="92"/>
      <c r="G851" s="93">
        <v>6</v>
      </c>
    </row>
    <row r="852" spans="1:7" ht="15" thickBot="1" x14ac:dyDescent="0.4">
      <c r="A852" s="82" t="s">
        <v>49</v>
      </c>
      <c r="B852" s="91"/>
      <c r="C852" s="92"/>
      <c r="D852" s="92"/>
      <c r="E852" s="92">
        <v>9</v>
      </c>
      <c r="F852" s="92"/>
      <c r="G852" s="93">
        <v>9</v>
      </c>
    </row>
    <row r="853" spans="1:7" x14ac:dyDescent="0.35">
      <c r="A853" s="65" t="s">
        <v>70</v>
      </c>
      <c r="B853" s="91"/>
      <c r="C853" s="92"/>
      <c r="D853" s="92">
        <v>7</v>
      </c>
      <c r="E853" s="92">
        <v>15</v>
      </c>
      <c r="F853" s="92"/>
      <c r="G853" s="93">
        <v>22</v>
      </c>
    </row>
    <row r="854" spans="1:7" x14ac:dyDescent="0.35">
      <c r="A854" s="82" t="s">
        <v>58</v>
      </c>
      <c r="B854" s="91"/>
      <c r="C854" s="92"/>
      <c r="D854" s="92">
        <v>7</v>
      </c>
      <c r="E854" s="92"/>
      <c r="F854" s="92"/>
      <c r="G854" s="93">
        <v>7</v>
      </c>
    </row>
    <row r="855" spans="1:7" x14ac:dyDescent="0.35">
      <c r="A855" s="82" t="s">
        <v>169</v>
      </c>
      <c r="B855" s="91"/>
      <c r="C855" s="92"/>
      <c r="D855" s="92"/>
      <c r="E855" s="92">
        <v>8</v>
      </c>
      <c r="F855" s="92"/>
      <c r="G855" s="93">
        <v>8</v>
      </c>
    </row>
    <row r="856" spans="1:7" ht="15" thickBot="1" x14ac:dyDescent="0.4">
      <c r="A856" s="82" t="s">
        <v>122</v>
      </c>
      <c r="B856" s="91"/>
      <c r="C856" s="92"/>
      <c r="D856" s="92"/>
      <c r="E856" s="92">
        <v>7</v>
      </c>
      <c r="F856" s="92"/>
      <c r="G856" s="93">
        <v>7</v>
      </c>
    </row>
    <row r="857" spans="1:7" x14ac:dyDescent="0.35">
      <c r="A857" s="65" t="s">
        <v>187</v>
      </c>
      <c r="B857" s="91">
        <v>7</v>
      </c>
      <c r="C857" s="92"/>
      <c r="D857" s="92">
        <v>15</v>
      </c>
      <c r="E857" s="92">
        <v>4</v>
      </c>
      <c r="F857" s="92"/>
      <c r="G857" s="93">
        <v>26</v>
      </c>
    </row>
    <row r="858" spans="1:7" x14ac:dyDescent="0.35">
      <c r="A858" s="82" t="s">
        <v>113</v>
      </c>
      <c r="B858" s="91"/>
      <c r="C858" s="92"/>
      <c r="D858" s="92"/>
      <c r="E858" s="92">
        <v>1</v>
      </c>
      <c r="F858" s="92"/>
      <c r="G858" s="93">
        <v>1</v>
      </c>
    </row>
    <row r="859" spans="1:7" x14ac:dyDescent="0.35">
      <c r="A859" s="82" t="s">
        <v>159</v>
      </c>
      <c r="B859" s="91"/>
      <c r="C859" s="92"/>
      <c r="D859" s="92"/>
      <c r="E859" s="92">
        <v>3</v>
      </c>
      <c r="F859" s="92"/>
      <c r="G859" s="93">
        <v>3</v>
      </c>
    </row>
    <row r="860" spans="1:7" x14ac:dyDescent="0.35">
      <c r="A860" s="82" t="s">
        <v>78</v>
      </c>
      <c r="B860" s="91"/>
      <c r="C860" s="92"/>
      <c r="D860" s="92">
        <v>6</v>
      </c>
      <c r="E860" s="92"/>
      <c r="F860" s="92"/>
      <c r="G860" s="93">
        <v>6</v>
      </c>
    </row>
    <row r="861" spans="1:7" x14ac:dyDescent="0.35">
      <c r="A861" s="82" t="s">
        <v>49</v>
      </c>
      <c r="B861" s="91"/>
      <c r="C861" s="92"/>
      <c r="D861" s="92">
        <v>9</v>
      </c>
      <c r="E861" s="92"/>
      <c r="F861" s="92"/>
      <c r="G861" s="93">
        <v>9</v>
      </c>
    </row>
    <row r="862" spans="1:7" ht="15" thickBot="1" x14ac:dyDescent="0.4">
      <c r="A862" s="82" t="s">
        <v>96</v>
      </c>
      <c r="B862" s="91">
        <v>7</v>
      </c>
      <c r="C862" s="92"/>
      <c r="D862" s="92"/>
      <c r="E862" s="92"/>
      <c r="F862" s="92"/>
      <c r="G862" s="93">
        <v>7</v>
      </c>
    </row>
    <row r="863" spans="1:7" x14ac:dyDescent="0.35">
      <c r="A863" s="65" t="s">
        <v>287</v>
      </c>
      <c r="B863" s="91"/>
      <c r="C863" s="92">
        <v>6</v>
      </c>
      <c r="D863" s="92">
        <v>13</v>
      </c>
      <c r="E863" s="92">
        <v>12</v>
      </c>
      <c r="F863" s="92"/>
      <c r="G863" s="93">
        <v>31</v>
      </c>
    </row>
    <row r="864" spans="1:7" x14ac:dyDescent="0.35">
      <c r="A864" s="82" t="s">
        <v>107</v>
      </c>
      <c r="B864" s="91"/>
      <c r="C864" s="92">
        <v>6</v>
      </c>
      <c r="D864" s="92"/>
      <c r="E864" s="92"/>
      <c r="F864" s="92"/>
      <c r="G864" s="93">
        <v>6</v>
      </c>
    </row>
    <row r="865" spans="1:7" x14ac:dyDescent="0.35">
      <c r="A865" s="82" t="s">
        <v>58</v>
      </c>
      <c r="B865" s="91"/>
      <c r="C865" s="92"/>
      <c r="D865" s="92">
        <v>6</v>
      </c>
      <c r="E865" s="92"/>
      <c r="F865" s="92"/>
      <c r="G865" s="93">
        <v>6</v>
      </c>
    </row>
    <row r="866" spans="1:7" x14ac:dyDescent="0.35">
      <c r="A866" s="82" t="s">
        <v>122</v>
      </c>
      <c r="B866" s="91"/>
      <c r="C866" s="92"/>
      <c r="D866" s="92"/>
      <c r="E866" s="92">
        <v>5</v>
      </c>
      <c r="F866" s="92"/>
      <c r="G866" s="93">
        <v>5</v>
      </c>
    </row>
    <row r="867" spans="1:7" x14ac:dyDescent="0.35">
      <c r="A867" s="82" t="s">
        <v>126</v>
      </c>
      <c r="B867" s="91"/>
      <c r="C867" s="92"/>
      <c r="D867" s="92">
        <v>7</v>
      </c>
      <c r="E867" s="92"/>
      <c r="F867" s="92"/>
      <c r="G867" s="93">
        <v>7</v>
      </c>
    </row>
    <row r="868" spans="1:7" ht="15" thickBot="1" x14ac:dyDescent="0.4">
      <c r="A868" s="82" t="s">
        <v>96</v>
      </c>
      <c r="B868" s="91"/>
      <c r="C868" s="92"/>
      <c r="D868" s="92"/>
      <c r="E868" s="92">
        <v>7</v>
      </c>
      <c r="F868" s="92"/>
      <c r="G868" s="93">
        <v>7</v>
      </c>
    </row>
    <row r="869" spans="1:7" x14ac:dyDescent="0.35">
      <c r="A869" s="65" t="s">
        <v>120</v>
      </c>
      <c r="B869" s="91">
        <v>7</v>
      </c>
      <c r="C869" s="92">
        <v>9</v>
      </c>
      <c r="D869" s="92">
        <v>8</v>
      </c>
      <c r="E869" s="92">
        <v>3</v>
      </c>
      <c r="F869" s="92"/>
      <c r="G869" s="93">
        <v>27</v>
      </c>
    </row>
    <row r="870" spans="1:7" x14ac:dyDescent="0.35">
      <c r="A870" s="82" t="s">
        <v>85</v>
      </c>
      <c r="B870" s="91"/>
      <c r="C870" s="92">
        <v>9</v>
      </c>
      <c r="D870" s="92"/>
      <c r="E870" s="92"/>
      <c r="F870" s="92"/>
      <c r="G870" s="93">
        <v>9</v>
      </c>
    </row>
    <row r="871" spans="1:7" x14ac:dyDescent="0.35">
      <c r="A871" s="82" t="s">
        <v>58</v>
      </c>
      <c r="B871" s="91">
        <v>3</v>
      </c>
      <c r="C871" s="92"/>
      <c r="D871" s="92"/>
      <c r="E871" s="92"/>
      <c r="F871" s="92"/>
      <c r="G871" s="93">
        <v>3</v>
      </c>
    </row>
    <row r="872" spans="1:7" x14ac:dyDescent="0.35">
      <c r="A872" s="82" t="s">
        <v>138</v>
      </c>
      <c r="B872" s="91"/>
      <c r="C872" s="92"/>
      <c r="D872" s="92">
        <v>8</v>
      </c>
      <c r="E872" s="92"/>
      <c r="F872" s="92"/>
      <c r="G872" s="93">
        <v>8</v>
      </c>
    </row>
    <row r="873" spans="1:7" x14ac:dyDescent="0.35">
      <c r="A873" s="82" t="s">
        <v>78</v>
      </c>
      <c r="B873" s="91"/>
      <c r="C873" s="92"/>
      <c r="D873" s="92"/>
      <c r="E873" s="92">
        <v>1</v>
      </c>
      <c r="F873" s="92"/>
      <c r="G873" s="93">
        <v>1</v>
      </c>
    </row>
    <row r="874" spans="1:7" x14ac:dyDescent="0.35">
      <c r="A874" s="82" t="s">
        <v>41</v>
      </c>
      <c r="B874" s="91">
        <v>4</v>
      </c>
      <c r="C874" s="92"/>
      <c r="D874" s="92"/>
      <c r="E874" s="92"/>
      <c r="F874" s="92"/>
      <c r="G874" s="93">
        <v>4</v>
      </c>
    </row>
    <row r="875" spans="1:7" ht="15" thickBot="1" x14ac:dyDescent="0.4">
      <c r="A875" s="82" t="s">
        <v>126</v>
      </c>
      <c r="B875" s="91"/>
      <c r="C875" s="92"/>
      <c r="D875" s="92"/>
      <c r="E875" s="92">
        <v>2</v>
      </c>
      <c r="F875" s="92"/>
      <c r="G875" s="93">
        <v>2</v>
      </c>
    </row>
    <row r="876" spans="1:7" x14ac:dyDescent="0.35">
      <c r="A876" s="65" t="s">
        <v>213</v>
      </c>
      <c r="B876" s="91"/>
      <c r="C876" s="92">
        <v>12</v>
      </c>
      <c r="D876" s="92"/>
      <c r="E876" s="92"/>
      <c r="F876" s="92"/>
      <c r="G876" s="93">
        <v>12</v>
      </c>
    </row>
    <row r="877" spans="1:7" x14ac:dyDescent="0.35">
      <c r="A877" s="82" t="s">
        <v>117</v>
      </c>
      <c r="B877" s="91"/>
      <c r="C877" s="92">
        <v>5</v>
      </c>
      <c r="D877" s="92"/>
      <c r="E877" s="92"/>
      <c r="F877" s="92"/>
      <c r="G877" s="93">
        <v>5</v>
      </c>
    </row>
    <row r="878" spans="1:7" ht="15" thickBot="1" x14ac:dyDescent="0.4">
      <c r="A878" s="82" t="s">
        <v>169</v>
      </c>
      <c r="B878" s="91"/>
      <c r="C878" s="92">
        <v>7</v>
      </c>
      <c r="D878" s="92"/>
      <c r="E878" s="92"/>
      <c r="F878" s="92"/>
      <c r="G878" s="93">
        <v>7</v>
      </c>
    </row>
    <row r="879" spans="1:7" x14ac:dyDescent="0.35">
      <c r="A879" s="65" t="s">
        <v>137</v>
      </c>
      <c r="B879" s="91">
        <v>2</v>
      </c>
      <c r="C879" s="92">
        <v>5</v>
      </c>
      <c r="D879" s="92">
        <v>6</v>
      </c>
      <c r="E879" s="92">
        <v>5</v>
      </c>
      <c r="F879" s="92"/>
      <c r="G879" s="93">
        <v>18</v>
      </c>
    </row>
    <row r="880" spans="1:7" x14ac:dyDescent="0.35">
      <c r="A880" s="82" t="s">
        <v>113</v>
      </c>
      <c r="B880" s="91"/>
      <c r="C880" s="92">
        <v>5</v>
      </c>
      <c r="D880" s="92"/>
      <c r="E880" s="92"/>
      <c r="F880" s="92"/>
      <c r="G880" s="93">
        <v>5</v>
      </c>
    </row>
    <row r="881" spans="1:7" x14ac:dyDescent="0.35">
      <c r="A881" s="82" t="s">
        <v>85</v>
      </c>
      <c r="B881" s="91">
        <v>2</v>
      </c>
      <c r="C881" s="92"/>
      <c r="D881" s="92"/>
      <c r="E881" s="92"/>
      <c r="F881" s="92"/>
      <c r="G881" s="93">
        <v>2</v>
      </c>
    </row>
    <row r="882" spans="1:7" x14ac:dyDescent="0.35">
      <c r="A882" s="82" t="s">
        <v>73</v>
      </c>
      <c r="B882" s="91"/>
      <c r="C882" s="92"/>
      <c r="D882" s="92">
        <v>1</v>
      </c>
      <c r="E882" s="92">
        <v>5</v>
      </c>
      <c r="F882" s="92"/>
      <c r="G882" s="93">
        <v>6</v>
      </c>
    </row>
    <row r="883" spans="1:7" ht="15" thickBot="1" x14ac:dyDescent="0.4">
      <c r="A883" s="82" t="s">
        <v>138</v>
      </c>
      <c r="B883" s="91"/>
      <c r="C883" s="92"/>
      <c r="D883" s="92">
        <v>5</v>
      </c>
      <c r="E883" s="92"/>
      <c r="F883" s="92"/>
      <c r="G883" s="93">
        <v>5</v>
      </c>
    </row>
    <row r="884" spans="1:7" x14ac:dyDescent="0.35">
      <c r="A884" s="65" t="s">
        <v>239</v>
      </c>
      <c r="B884" s="91">
        <v>12</v>
      </c>
      <c r="C884" s="92"/>
      <c r="D884" s="92">
        <v>10</v>
      </c>
      <c r="E884" s="92">
        <v>20</v>
      </c>
      <c r="F884" s="92"/>
      <c r="G884" s="93">
        <v>42</v>
      </c>
    </row>
    <row r="885" spans="1:7" x14ac:dyDescent="0.35">
      <c r="A885" s="82" t="s">
        <v>64</v>
      </c>
      <c r="B885" s="91">
        <v>5</v>
      </c>
      <c r="C885" s="92"/>
      <c r="D885" s="92"/>
      <c r="E885" s="92">
        <v>9</v>
      </c>
      <c r="F885" s="92"/>
      <c r="G885" s="93">
        <v>14</v>
      </c>
    </row>
    <row r="886" spans="1:7" x14ac:dyDescent="0.35">
      <c r="A886" s="82" t="s">
        <v>169</v>
      </c>
      <c r="B886" s="91"/>
      <c r="C886" s="92"/>
      <c r="D886" s="92">
        <v>7</v>
      </c>
      <c r="E886" s="92"/>
      <c r="F886" s="92"/>
      <c r="G886" s="93">
        <v>7</v>
      </c>
    </row>
    <row r="887" spans="1:7" x14ac:dyDescent="0.35">
      <c r="A887" s="82" t="s">
        <v>41</v>
      </c>
      <c r="B887" s="91">
        <v>7</v>
      </c>
      <c r="C887" s="92"/>
      <c r="D887" s="92"/>
      <c r="E887" s="92"/>
      <c r="F887" s="92"/>
      <c r="G887" s="93">
        <v>7</v>
      </c>
    </row>
    <row r="888" spans="1:7" x14ac:dyDescent="0.35">
      <c r="A888" s="82" t="s">
        <v>177</v>
      </c>
      <c r="B888" s="91"/>
      <c r="C888" s="92"/>
      <c r="D888" s="92">
        <v>3</v>
      </c>
      <c r="E888" s="92"/>
      <c r="F888" s="92"/>
      <c r="G888" s="93">
        <v>3</v>
      </c>
    </row>
    <row r="889" spans="1:7" x14ac:dyDescent="0.35">
      <c r="A889" s="82" t="s">
        <v>96</v>
      </c>
      <c r="B889" s="91"/>
      <c r="C889" s="92"/>
      <c r="D889" s="92"/>
      <c r="E889" s="92">
        <v>8</v>
      </c>
      <c r="F889" s="92"/>
      <c r="G889" s="93">
        <v>8</v>
      </c>
    </row>
    <row r="890" spans="1:7" ht="15" thickBot="1" x14ac:dyDescent="0.4">
      <c r="A890" s="82" t="s">
        <v>91</v>
      </c>
      <c r="B890" s="91"/>
      <c r="C890" s="92"/>
      <c r="D890" s="92"/>
      <c r="E890" s="92">
        <v>3</v>
      </c>
      <c r="F890" s="92"/>
      <c r="G890" s="93">
        <v>3</v>
      </c>
    </row>
    <row r="891" spans="1:7" x14ac:dyDescent="0.35">
      <c r="A891" s="65" t="s">
        <v>143</v>
      </c>
      <c r="B891" s="91"/>
      <c r="C891" s="92">
        <v>15</v>
      </c>
      <c r="D891" s="92"/>
      <c r="E891" s="92">
        <v>14</v>
      </c>
      <c r="F891" s="92"/>
      <c r="G891" s="93">
        <v>29</v>
      </c>
    </row>
    <row r="892" spans="1:7" x14ac:dyDescent="0.35">
      <c r="A892" s="82" t="s">
        <v>101</v>
      </c>
      <c r="B892" s="91"/>
      <c r="C892" s="92"/>
      <c r="D892" s="92"/>
      <c r="E892" s="92">
        <v>8</v>
      </c>
      <c r="F892" s="92"/>
      <c r="G892" s="93">
        <v>8</v>
      </c>
    </row>
    <row r="893" spans="1:7" x14ac:dyDescent="0.35">
      <c r="A893" s="82" t="s">
        <v>148</v>
      </c>
      <c r="B893" s="91"/>
      <c r="C893" s="92">
        <v>9</v>
      </c>
      <c r="D893" s="92"/>
      <c r="E893" s="92"/>
      <c r="F893" s="92"/>
      <c r="G893" s="93">
        <v>9</v>
      </c>
    </row>
    <row r="894" spans="1:7" x14ac:dyDescent="0.35">
      <c r="A894" s="82" t="s">
        <v>122</v>
      </c>
      <c r="B894" s="91"/>
      <c r="C894" s="92"/>
      <c r="D894" s="92"/>
      <c r="E894" s="92">
        <v>6</v>
      </c>
      <c r="F894" s="92"/>
      <c r="G894" s="93">
        <v>6</v>
      </c>
    </row>
    <row r="895" spans="1:7" ht="15" thickBot="1" x14ac:dyDescent="0.4">
      <c r="A895" s="82" t="s">
        <v>126</v>
      </c>
      <c r="B895" s="91"/>
      <c r="C895" s="92">
        <v>6</v>
      </c>
      <c r="D895" s="92"/>
      <c r="E895" s="92"/>
      <c r="F895" s="92"/>
      <c r="G895" s="93">
        <v>6</v>
      </c>
    </row>
    <row r="896" spans="1:7" x14ac:dyDescent="0.35">
      <c r="A896" s="65" t="s">
        <v>258</v>
      </c>
      <c r="B896" s="91">
        <v>17</v>
      </c>
      <c r="C896" s="92">
        <v>6</v>
      </c>
      <c r="D896" s="92"/>
      <c r="E896" s="92">
        <v>9</v>
      </c>
      <c r="F896" s="92"/>
      <c r="G896" s="93">
        <v>32</v>
      </c>
    </row>
    <row r="897" spans="1:7" x14ac:dyDescent="0.35">
      <c r="A897" s="82" t="s">
        <v>113</v>
      </c>
      <c r="B897" s="91"/>
      <c r="C897" s="92">
        <v>6</v>
      </c>
      <c r="D897" s="92"/>
      <c r="E897" s="92"/>
      <c r="F897" s="92"/>
      <c r="G897" s="93">
        <v>6</v>
      </c>
    </row>
    <row r="898" spans="1:7" x14ac:dyDescent="0.35">
      <c r="A898" s="82" t="s">
        <v>101</v>
      </c>
      <c r="B898" s="91"/>
      <c r="C898" s="92"/>
      <c r="D898" s="92"/>
      <c r="E898" s="92">
        <v>8</v>
      </c>
      <c r="F898" s="92"/>
      <c r="G898" s="93">
        <v>8</v>
      </c>
    </row>
    <row r="899" spans="1:7" x14ac:dyDescent="0.35">
      <c r="A899" s="82" t="s">
        <v>148</v>
      </c>
      <c r="B899" s="91">
        <v>9</v>
      </c>
      <c r="C899" s="92"/>
      <c r="D899" s="92"/>
      <c r="E899" s="92"/>
      <c r="F899" s="92"/>
      <c r="G899" s="93">
        <v>9</v>
      </c>
    </row>
    <row r="900" spans="1:7" x14ac:dyDescent="0.35">
      <c r="A900" s="82" t="s">
        <v>122</v>
      </c>
      <c r="B900" s="91">
        <v>7</v>
      </c>
      <c r="C900" s="92"/>
      <c r="D900" s="92"/>
      <c r="E900" s="92"/>
      <c r="F900" s="92"/>
      <c r="G900" s="93">
        <v>7</v>
      </c>
    </row>
    <row r="901" spans="1:7" x14ac:dyDescent="0.35">
      <c r="A901" s="82" t="s">
        <v>96</v>
      </c>
      <c r="B901" s="91"/>
      <c r="C901" s="92"/>
      <c r="D901" s="92"/>
      <c r="E901" s="92">
        <v>1</v>
      </c>
      <c r="F901" s="92"/>
      <c r="G901" s="93">
        <v>1</v>
      </c>
    </row>
    <row r="902" spans="1:7" ht="15" thickBot="1" x14ac:dyDescent="0.4">
      <c r="A902" s="82" t="s">
        <v>91</v>
      </c>
      <c r="B902" s="91">
        <v>1</v>
      </c>
      <c r="C902" s="92"/>
      <c r="D902" s="92"/>
      <c r="E902" s="92"/>
      <c r="F902" s="92"/>
      <c r="G902" s="93">
        <v>1</v>
      </c>
    </row>
    <row r="903" spans="1:7" x14ac:dyDescent="0.35">
      <c r="A903" s="65" t="s">
        <v>269</v>
      </c>
      <c r="B903" s="91"/>
      <c r="C903" s="92">
        <v>12</v>
      </c>
      <c r="D903" s="92">
        <v>6</v>
      </c>
      <c r="E903" s="92">
        <v>6</v>
      </c>
      <c r="F903" s="92"/>
      <c r="G903" s="93">
        <v>24</v>
      </c>
    </row>
    <row r="904" spans="1:7" x14ac:dyDescent="0.35">
      <c r="A904" s="82" t="s">
        <v>113</v>
      </c>
      <c r="B904" s="91"/>
      <c r="C904" s="92"/>
      <c r="D904" s="92"/>
      <c r="E904" s="92">
        <v>6</v>
      </c>
      <c r="F904" s="92"/>
      <c r="G904" s="93">
        <v>6</v>
      </c>
    </row>
    <row r="905" spans="1:7" x14ac:dyDescent="0.35">
      <c r="A905" s="82" t="s">
        <v>85</v>
      </c>
      <c r="B905" s="91"/>
      <c r="C905" s="92">
        <v>5</v>
      </c>
      <c r="D905" s="92"/>
      <c r="E905" s="92"/>
      <c r="F905" s="92"/>
      <c r="G905" s="93">
        <v>5</v>
      </c>
    </row>
    <row r="906" spans="1:7" x14ac:dyDescent="0.35">
      <c r="A906" s="82" t="s">
        <v>117</v>
      </c>
      <c r="B906" s="91"/>
      <c r="C906" s="92"/>
      <c r="D906" s="92">
        <v>3</v>
      </c>
      <c r="E906" s="92"/>
      <c r="F906" s="92"/>
      <c r="G906" s="93">
        <v>3</v>
      </c>
    </row>
    <row r="907" spans="1:7" x14ac:dyDescent="0.35">
      <c r="A907" s="82" t="s">
        <v>122</v>
      </c>
      <c r="B907" s="91"/>
      <c r="C907" s="92">
        <v>7</v>
      </c>
      <c r="D907" s="92"/>
      <c r="E907" s="92"/>
      <c r="F907" s="92"/>
      <c r="G907" s="93">
        <v>7</v>
      </c>
    </row>
    <row r="908" spans="1:7" ht="15" thickBot="1" x14ac:dyDescent="0.4">
      <c r="A908" s="82" t="s">
        <v>177</v>
      </c>
      <c r="B908" s="91"/>
      <c r="C908" s="92"/>
      <c r="D908" s="92">
        <v>3</v>
      </c>
      <c r="E908" s="92"/>
      <c r="F908" s="92"/>
      <c r="G908" s="93">
        <v>3</v>
      </c>
    </row>
    <row r="909" spans="1:7" x14ac:dyDescent="0.35">
      <c r="A909" s="65" t="s">
        <v>194</v>
      </c>
      <c r="B909" s="91">
        <v>16</v>
      </c>
      <c r="C909" s="92">
        <v>17</v>
      </c>
      <c r="D909" s="92">
        <v>8</v>
      </c>
      <c r="E909" s="92">
        <v>7</v>
      </c>
      <c r="F909" s="92"/>
      <c r="G909" s="93">
        <v>48</v>
      </c>
    </row>
    <row r="910" spans="1:7" x14ac:dyDescent="0.35">
      <c r="A910" s="82" t="s">
        <v>85</v>
      </c>
      <c r="B910" s="91">
        <v>1</v>
      </c>
      <c r="C910" s="92"/>
      <c r="D910" s="92"/>
      <c r="E910" s="92"/>
      <c r="F910" s="92"/>
      <c r="G910" s="93">
        <v>1</v>
      </c>
    </row>
    <row r="911" spans="1:7" x14ac:dyDescent="0.35">
      <c r="A911" s="82" t="s">
        <v>64</v>
      </c>
      <c r="B911" s="91"/>
      <c r="C911" s="92"/>
      <c r="D911" s="92">
        <v>8</v>
      </c>
      <c r="E911" s="92"/>
      <c r="F911" s="92"/>
      <c r="G911" s="93">
        <v>8</v>
      </c>
    </row>
    <row r="912" spans="1:7" x14ac:dyDescent="0.35">
      <c r="A912" s="82" t="s">
        <v>101</v>
      </c>
      <c r="B912" s="91">
        <v>8</v>
      </c>
      <c r="C912" s="92">
        <v>5</v>
      </c>
      <c r="D912" s="92"/>
      <c r="E912" s="92"/>
      <c r="F912" s="92"/>
      <c r="G912" s="93">
        <v>13</v>
      </c>
    </row>
    <row r="913" spans="1:7" x14ac:dyDescent="0.35">
      <c r="A913" s="82" t="s">
        <v>107</v>
      </c>
      <c r="B913" s="91"/>
      <c r="C913" s="92">
        <v>3</v>
      </c>
      <c r="D913" s="92"/>
      <c r="E913" s="92"/>
      <c r="F913" s="92"/>
      <c r="G913" s="93">
        <v>3</v>
      </c>
    </row>
    <row r="914" spans="1:7" x14ac:dyDescent="0.35">
      <c r="A914" s="82" t="s">
        <v>78</v>
      </c>
      <c r="B914" s="91"/>
      <c r="C914" s="92">
        <v>2</v>
      </c>
      <c r="D914" s="92"/>
      <c r="E914" s="92"/>
      <c r="F914" s="92"/>
      <c r="G914" s="93">
        <v>2</v>
      </c>
    </row>
    <row r="915" spans="1:7" x14ac:dyDescent="0.35">
      <c r="A915" s="82" t="s">
        <v>49</v>
      </c>
      <c r="B915" s="91"/>
      <c r="C915" s="92">
        <v>7</v>
      </c>
      <c r="D915" s="92"/>
      <c r="E915" s="92"/>
      <c r="F915" s="92"/>
      <c r="G915" s="93">
        <v>7</v>
      </c>
    </row>
    <row r="916" spans="1:7" x14ac:dyDescent="0.35">
      <c r="A916" s="82" t="s">
        <v>96</v>
      </c>
      <c r="B916" s="91">
        <v>7</v>
      </c>
      <c r="C916" s="92"/>
      <c r="D916" s="92"/>
      <c r="E916" s="92"/>
      <c r="F916" s="92"/>
      <c r="G916" s="93">
        <v>7</v>
      </c>
    </row>
    <row r="917" spans="1:7" ht="15" thickBot="1" x14ac:dyDescent="0.4">
      <c r="A917" s="82" t="s">
        <v>91</v>
      </c>
      <c r="B917" s="91"/>
      <c r="C917" s="92"/>
      <c r="D917" s="92"/>
      <c r="E917" s="92">
        <v>7</v>
      </c>
      <c r="F917" s="92"/>
      <c r="G917" s="93">
        <v>7</v>
      </c>
    </row>
    <row r="918" spans="1:7" x14ac:dyDescent="0.35">
      <c r="A918" s="65" t="s">
        <v>233</v>
      </c>
      <c r="B918" s="91">
        <v>15</v>
      </c>
      <c r="C918" s="92">
        <v>2</v>
      </c>
      <c r="D918" s="92">
        <v>21</v>
      </c>
      <c r="E918" s="92">
        <v>4</v>
      </c>
      <c r="F918" s="92"/>
      <c r="G918" s="93">
        <v>42</v>
      </c>
    </row>
    <row r="919" spans="1:7" x14ac:dyDescent="0.35">
      <c r="A919" s="82" t="s">
        <v>113</v>
      </c>
      <c r="B919" s="91">
        <v>8</v>
      </c>
      <c r="C919" s="92"/>
      <c r="D919" s="92"/>
      <c r="E919" s="92"/>
      <c r="F919" s="92"/>
      <c r="G919" s="93">
        <v>8</v>
      </c>
    </row>
    <row r="920" spans="1:7" x14ac:dyDescent="0.35">
      <c r="A920" s="82" t="s">
        <v>73</v>
      </c>
      <c r="B920" s="91"/>
      <c r="C920" s="92"/>
      <c r="D920" s="92">
        <v>8</v>
      </c>
      <c r="E920" s="92">
        <v>1</v>
      </c>
      <c r="F920" s="92"/>
      <c r="G920" s="93">
        <v>9</v>
      </c>
    </row>
    <row r="921" spans="1:7" x14ac:dyDescent="0.35">
      <c r="A921" s="82" t="s">
        <v>101</v>
      </c>
      <c r="B921" s="91">
        <v>4</v>
      </c>
      <c r="C921" s="92"/>
      <c r="D921" s="92">
        <v>9</v>
      </c>
      <c r="E921" s="92"/>
      <c r="F921" s="92"/>
      <c r="G921" s="93">
        <v>13</v>
      </c>
    </row>
    <row r="922" spans="1:7" x14ac:dyDescent="0.35">
      <c r="A922" s="82" t="s">
        <v>58</v>
      </c>
      <c r="B922" s="91"/>
      <c r="C922" s="92">
        <v>2</v>
      </c>
      <c r="D922" s="92"/>
      <c r="E922" s="92"/>
      <c r="F922" s="92"/>
      <c r="G922" s="93">
        <v>2</v>
      </c>
    </row>
    <row r="923" spans="1:7" x14ac:dyDescent="0.35">
      <c r="A923" s="82" t="s">
        <v>122</v>
      </c>
      <c r="B923" s="91"/>
      <c r="C923" s="92"/>
      <c r="D923" s="92">
        <v>4</v>
      </c>
      <c r="E923" s="92"/>
      <c r="F923" s="92"/>
      <c r="G923" s="93">
        <v>4</v>
      </c>
    </row>
    <row r="924" spans="1:7" x14ac:dyDescent="0.35">
      <c r="A924" s="82" t="s">
        <v>41</v>
      </c>
      <c r="B924" s="91"/>
      <c r="C924" s="92"/>
      <c r="D924" s="92"/>
      <c r="E924" s="92">
        <v>3</v>
      </c>
      <c r="F924" s="92"/>
      <c r="G924" s="93">
        <v>3</v>
      </c>
    </row>
    <row r="925" spans="1:7" ht="15" thickBot="1" x14ac:dyDescent="0.4">
      <c r="A925" s="82" t="s">
        <v>177</v>
      </c>
      <c r="B925" s="91">
        <v>3</v>
      </c>
      <c r="C925" s="92"/>
      <c r="D925" s="92"/>
      <c r="E925" s="92"/>
      <c r="F925" s="92"/>
      <c r="G925" s="93">
        <v>3</v>
      </c>
    </row>
    <row r="926" spans="1:7" x14ac:dyDescent="0.35">
      <c r="A926" s="65" t="s">
        <v>285</v>
      </c>
      <c r="B926" s="91"/>
      <c r="C926" s="92">
        <v>1</v>
      </c>
      <c r="D926" s="92">
        <v>4</v>
      </c>
      <c r="E926" s="92">
        <v>2</v>
      </c>
      <c r="F926" s="92"/>
      <c r="G926" s="93">
        <v>7</v>
      </c>
    </row>
    <row r="927" spans="1:7" x14ac:dyDescent="0.35">
      <c r="A927" s="82" t="s">
        <v>64</v>
      </c>
      <c r="B927" s="91"/>
      <c r="C927" s="92"/>
      <c r="D927" s="92"/>
      <c r="E927" s="92">
        <v>2</v>
      </c>
      <c r="F927" s="92"/>
      <c r="G927" s="93">
        <v>2</v>
      </c>
    </row>
    <row r="928" spans="1:7" x14ac:dyDescent="0.35">
      <c r="A928" s="82" t="s">
        <v>41</v>
      </c>
      <c r="B928" s="91"/>
      <c r="C928" s="92"/>
      <c r="D928" s="92">
        <v>4</v>
      </c>
      <c r="E928" s="92"/>
      <c r="F928" s="92"/>
      <c r="G928" s="93">
        <v>4</v>
      </c>
    </row>
    <row r="929" spans="1:7" ht="15" thickBot="1" x14ac:dyDescent="0.4">
      <c r="A929" s="82" t="s">
        <v>126</v>
      </c>
      <c r="B929" s="91"/>
      <c r="C929" s="92">
        <v>1</v>
      </c>
      <c r="D929" s="92"/>
      <c r="E929" s="92"/>
      <c r="F929" s="92"/>
      <c r="G929" s="93">
        <v>1</v>
      </c>
    </row>
    <row r="930" spans="1:7" x14ac:dyDescent="0.35">
      <c r="A930" s="65" t="s">
        <v>318</v>
      </c>
      <c r="B930" s="91">
        <v>15</v>
      </c>
      <c r="C930" s="92">
        <v>7</v>
      </c>
      <c r="D930" s="92">
        <v>16</v>
      </c>
      <c r="E930" s="92">
        <v>7</v>
      </c>
      <c r="F930" s="92"/>
      <c r="G930" s="93">
        <v>45</v>
      </c>
    </row>
    <row r="931" spans="1:7" x14ac:dyDescent="0.35">
      <c r="A931" s="82" t="s">
        <v>113</v>
      </c>
      <c r="B931" s="91"/>
      <c r="C931" s="92"/>
      <c r="D931" s="92">
        <v>8</v>
      </c>
      <c r="E931" s="92"/>
      <c r="F931" s="92"/>
      <c r="G931" s="93">
        <v>8</v>
      </c>
    </row>
    <row r="932" spans="1:7" x14ac:dyDescent="0.35">
      <c r="A932" s="82" t="s">
        <v>64</v>
      </c>
      <c r="B932" s="91">
        <v>7</v>
      </c>
      <c r="C932" s="92"/>
      <c r="D932" s="92">
        <v>8</v>
      </c>
      <c r="E932" s="92"/>
      <c r="F932" s="92"/>
      <c r="G932" s="93">
        <v>15</v>
      </c>
    </row>
    <row r="933" spans="1:7" x14ac:dyDescent="0.35">
      <c r="A933" s="82" t="s">
        <v>73</v>
      </c>
      <c r="B933" s="91"/>
      <c r="C933" s="92"/>
      <c r="D933" s="92"/>
      <c r="E933" s="92">
        <v>4</v>
      </c>
      <c r="F933" s="92"/>
      <c r="G933" s="93">
        <v>4</v>
      </c>
    </row>
    <row r="934" spans="1:7" x14ac:dyDescent="0.35">
      <c r="A934" s="82" t="s">
        <v>159</v>
      </c>
      <c r="B934" s="91">
        <v>3</v>
      </c>
      <c r="C934" s="92"/>
      <c r="D934" s="92"/>
      <c r="E934" s="92"/>
      <c r="F934" s="92"/>
      <c r="G934" s="93">
        <v>3</v>
      </c>
    </row>
    <row r="935" spans="1:7" x14ac:dyDescent="0.35">
      <c r="A935" s="82" t="s">
        <v>148</v>
      </c>
      <c r="B935" s="91">
        <v>5</v>
      </c>
      <c r="C935" s="92"/>
      <c r="D935" s="92"/>
      <c r="E935" s="92"/>
      <c r="F935" s="92"/>
      <c r="G935" s="93">
        <v>5</v>
      </c>
    </row>
    <row r="936" spans="1:7" ht="15" thickBot="1" x14ac:dyDescent="0.4">
      <c r="A936" s="82" t="s">
        <v>177</v>
      </c>
      <c r="B936" s="91"/>
      <c r="C936" s="92">
        <v>7</v>
      </c>
      <c r="D936" s="92"/>
      <c r="E936" s="92">
        <v>3</v>
      </c>
      <c r="F936" s="92"/>
      <c r="G936" s="93">
        <v>10</v>
      </c>
    </row>
    <row r="937" spans="1:7" x14ac:dyDescent="0.35">
      <c r="A937" s="65" t="s">
        <v>304</v>
      </c>
      <c r="B937" s="91">
        <v>9</v>
      </c>
      <c r="C937" s="92">
        <v>6</v>
      </c>
      <c r="D937" s="92"/>
      <c r="E937" s="92">
        <v>4</v>
      </c>
      <c r="F937" s="92"/>
      <c r="G937" s="93">
        <v>19</v>
      </c>
    </row>
    <row r="938" spans="1:7" x14ac:dyDescent="0.35">
      <c r="A938" s="82" t="s">
        <v>113</v>
      </c>
      <c r="B938" s="91"/>
      <c r="C938" s="92"/>
      <c r="D938" s="92"/>
      <c r="E938" s="92">
        <v>4</v>
      </c>
      <c r="F938" s="92"/>
      <c r="G938" s="93">
        <v>4</v>
      </c>
    </row>
    <row r="939" spans="1:7" x14ac:dyDescent="0.35">
      <c r="A939" s="82" t="s">
        <v>107</v>
      </c>
      <c r="B939" s="91">
        <v>3</v>
      </c>
      <c r="C939" s="92"/>
      <c r="D939" s="92"/>
      <c r="E939" s="92"/>
      <c r="F939" s="92"/>
      <c r="G939" s="93">
        <v>3</v>
      </c>
    </row>
    <row r="940" spans="1:7" x14ac:dyDescent="0.35">
      <c r="A940" s="82" t="s">
        <v>177</v>
      </c>
      <c r="B940" s="91"/>
      <c r="C940" s="92">
        <v>6</v>
      </c>
      <c r="D940" s="92"/>
      <c r="E940" s="92"/>
      <c r="F940" s="92"/>
      <c r="G940" s="93">
        <v>6</v>
      </c>
    </row>
    <row r="941" spans="1:7" ht="15" thickBot="1" x14ac:dyDescent="0.4">
      <c r="A941" s="82" t="s">
        <v>96</v>
      </c>
      <c r="B941" s="91">
        <v>6</v>
      </c>
      <c r="C941" s="92"/>
      <c r="D941" s="92"/>
      <c r="E941" s="92"/>
      <c r="F941" s="92"/>
      <c r="G941" s="93">
        <v>6</v>
      </c>
    </row>
    <row r="942" spans="1:7" x14ac:dyDescent="0.35">
      <c r="A942" s="65" t="s">
        <v>198</v>
      </c>
      <c r="B942" s="91">
        <v>11</v>
      </c>
      <c r="C942" s="92">
        <v>3</v>
      </c>
      <c r="D942" s="92">
        <v>7</v>
      </c>
      <c r="E942" s="92">
        <v>11</v>
      </c>
      <c r="F942" s="92"/>
      <c r="G942" s="93">
        <v>32</v>
      </c>
    </row>
    <row r="943" spans="1:7" x14ac:dyDescent="0.35">
      <c r="A943" s="82" t="s">
        <v>64</v>
      </c>
      <c r="B943" s="91"/>
      <c r="C943" s="92">
        <v>3</v>
      </c>
      <c r="D943" s="92"/>
      <c r="E943" s="92"/>
      <c r="F943" s="92"/>
      <c r="G943" s="93">
        <v>3</v>
      </c>
    </row>
    <row r="944" spans="1:7" x14ac:dyDescent="0.35">
      <c r="A944" s="82" t="s">
        <v>148</v>
      </c>
      <c r="B944" s="91">
        <v>5</v>
      </c>
      <c r="C944" s="92"/>
      <c r="D944" s="92"/>
      <c r="E944" s="92"/>
      <c r="F944" s="92"/>
      <c r="G944" s="93">
        <v>5</v>
      </c>
    </row>
    <row r="945" spans="1:7" x14ac:dyDescent="0.35">
      <c r="A945" s="82" t="s">
        <v>169</v>
      </c>
      <c r="B945" s="91"/>
      <c r="C945" s="92"/>
      <c r="D945" s="92">
        <v>7</v>
      </c>
      <c r="E945" s="92"/>
      <c r="F945" s="92"/>
      <c r="G945" s="93">
        <v>7</v>
      </c>
    </row>
    <row r="946" spans="1:7" x14ac:dyDescent="0.35">
      <c r="A946" s="82" t="s">
        <v>138</v>
      </c>
      <c r="B946" s="91"/>
      <c r="C946" s="92"/>
      <c r="D946" s="92"/>
      <c r="E946" s="92">
        <v>6</v>
      </c>
      <c r="F946" s="92"/>
      <c r="G946" s="93">
        <v>6</v>
      </c>
    </row>
    <row r="947" spans="1:7" x14ac:dyDescent="0.35">
      <c r="A947" s="82" t="s">
        <v>41</v>
      </c>
      <c r="B947" s="91"/>
      <c r="C947" s="92"/>
      <c r="D947" s="92"/>
      <c r="E947" s="92">
        <v>5</v>
      </c>
      <c r="F947" s="92"/>
      <c r="G947" s="93">
        <v>5</v>
      </c>
    </row>
    <row r="948" spans="1:7" ht="15" thickBot="1" x14ac:dyDescent="0.4">
      <c r="A948" s="82" t="s">
        <v>91</v>
      </c>
      <c r="B948" s="91">
        <v>6</v>
      </c>
      <c r="C948" s="92"/>
      <c r="D948" s="92"/>
      <c r="E948" s="92"/>
      <c r="F948" s="92"/>
      <c r="G948" s="93">
        <v>6</v>
      </c>
    </row>
    <row r="949" spans="1:7" x14ac:dyDescent="0.35">
      <c r="A949" s="65" t="s">
        <v>235</v>
      </c>
      <c r="B949" s="91">
        <v>21</v>
      </c>
      <c r="C949" s="92"/>
      <c r="D949" s="92"/>
      <c r="E949" s="92">
        <v>4</v>
      </c>
      <c r="F949" s="92"/>
      <c r="G949" s="93">
        <v>25</v>
      </c>
    </row>
    <row r="950" spans="1:7" x14ac:dyDescent="0.35">
      <c r="A950" s="82" t="s">
        <v>159</v>
      </c>
      <c r="B950" s="91">
        <v>7</v>
      </c>
      <c r="C950" s="92"/>
      <c r="D950" s="92"/>
      <c r="E950" s="92">
        <v>4</v>
      </c>
      <c r="F950" s="92"/>
      <c r="G950" s="93">
        <v>11</v>
      </c>
    </row>
    <row r="951" spans="1:7" x14ac:dyDescent="0.35">
      <c r="A951" s="82" t="s">
        <v>169</v>
      </c>
      <c r="B951" s="91">
        <v>3</v>
      </c>
      <c r="C951" s="92"/>
      <c r="D951" s="92"/>
      <c r="E951" s="92"/>
      <c r="F951" s="92"/>
      <c r="G951" s="93">
        <v>3</v>
      </c>
    </row>
    <row r="952" spans="1:7" x14ac:dyDescent="0.35">
      <c r="A952" s="82" t="s">
        <v>78</v>
      </c>
      <c r="B952" s="91">
        <v>1</v>
      </c>
      <c r="C952" s="92"/>
      <c r="D952" s="92"/>
      <c r="E952" s="92"/>
      <c r="F952" s="92"/>
      <c r="G952" s="93">
        <v>1</v>
      </c>
    </row>
    <row r="953" spans="1:7" x14ac:dyDescent="0.35">
      <c r="A953" s="82" t="s">
        <v>177</v>
      </c>
      <c r="B953" s="91">
        <v>2</v>
      </c>
      <c r="C953" s="92"/>
      <c r="D953" s="92"/>
      <c r="E953" s="92"/>
      <c r="F953" s="92"/>
      <c r="G953" s="93">
        <v>2</v>
      </c>
    </row>
    <row r="954" spans="1:7" ht="15" thickBot="1" x14ac:dyDescent="0.4">
      <c r="A954" s="82" t="s">
        <v>49</v>
      </c>
      <c r="B954" s="91">
        <v>8</v>
      </c>
      <c r="C954" s="92"/>
      <c r="D954" s="92"/>
      <c r="E954" s="92"/>
      <c r="F954" s="92"/>
      <c r="G954" s="93">
        <v>8</v>
      </c>
    </row>
    <row r="955" spans="1:7" x14ac:dyDescent="0.35">
      <c r="A955" s="65" t="s">
        <v>256</v>
      </c>
      <c r="B955" s="91">
        <v>1</v>
      </c>
      <c r="C955" s="92">
        <v>21</v>
      </c>
      <c r="D955" s="92"/>
      <c r="E955" s="92"/>
      <c r="F955" s="92"/>
      <c r="G955" s="93">
        <v>22</v>
      </c>
    </row>
    <row r="956" spans="1:7" x14ac:dyDescent="0.35">
      <c r="A956" s="82" t="s">
        <v>73</v>
      </c>
      <c r="B956" s="91"/>
      <c r="C956" s="92">
        <v>9</v>
      </c>
      <c r="D956" s="92"/>
      <c r="E956" s="92"/>
      <c r="F956" s="92"/>
      <c r="G956" s="93">
        <v>9</v>
      </c>
    </row>
    <row r="957" spans="1:7" x14ac:dyDescent="0.35">
      <c r="A957" s="82" t="s">
        <v>117</v>
      </c>
      <c r="B957" s="91"/>
      <c r="C957" s="92">
        <v>7</v>
      </c>
      <c r="D957" s="92"/>
      <c r="E957" s="92"/>
      <c r="F957" s="92"/>
      <c r="G957" s="93">
        <v>7</v>
      </c>
    </row>
    <row r="958" spans="1:7" x14ac:dyDescent="0.35">
      <c r="A958" s="82" t="s">
        <v>58</v>
      </c>
      <c r="B958" s="91"/>
      <c r="C958" s="92">
        <v>5</v>
      </c>
      <c r="D958" s="92"/>
      <c r="E958" s="92"/>
      <c r="F958" s="92"/>
      <c r="G958" s="93">
        <v>5</v>
      </c>
    </row>
    <row r="959" spans="1:7" ht="15" thickBot="1" x14ac:dyDescent="0.4">
      <c r="A959" s="82" t="s">
        <v>122</v>
      </c>
      <c r="B959" s="91">
        <v>1</v>
      </c>
      <c r="C959" s="92"/>
      <c r="D959" s="92"/>
      <c r="E959" s="92"/>
      <c r="F959" s="92"/>
      <c r="G959" s="93">
        <v>1</v>
      </c>
    </row>
    <row r="960" spans="1:7" x14ac:dyDescent="0.35">
      <c r="A960" s="65" t="s">
        <v>110</v>
      </c>
      <c r="B960" s="91">
        <v>6</v>
      </c>
      <c r="C960" s="92">
        <v>8</v>
      </c>
      <c r="D960" s="92"/>
      <c r="E960" s="92">
        <v>12</v>
      </c>
      <c r="F960" s="92"/>
      <c r="G960" s="93">
        <v>26</v>
      </c>
    </row>
    <row r="961" spans="1:7" x14ac:dyDescent="0.35">
      <c r="A961" s="82" t="s">
        <v>101</v>
      </c>
      <c r="B961" s="91">
        <v>6</v>
      </c>
      <c r="C961" s="92">
        <v>2</v>
      </c>
      <c r="D961" s="92"/>
      <c r="E961" s="92">
        <v>6</v>
      </c>
      <c r="F961" s="92"/>
      <c r="G961" s="93">
        <v>14</v>
      </c>
    </row>
    <row r="962" spans="1:7" x14ac:dyDescent="0.35">
      <c r="A962" s="82" t="s">
        <v>49</v>
      </c>
      <c r="B962" s="91"/>
      <c r="C962" s="92"/>
      <c r="D962" s="92"/>
      <c r="E962" s="92">
        <v>6</v>
      </c>
      <c r="F962" s="92"/>
      <c r="G962" s="93">
        <v>6</v>
      </c>
    </row>
    <row r="963" spans="1:7" ht="15" thickBot="1" x14ac:dyDescent="0.4">
      <c r="A963" s="82" t="s">
        <v>96</v>
      </c>
      <c r="B963" s="91"/>
      <c r="C963" s="92">
        <v>6</v>
      </c>
      <c r="D963" s="92"/>
      <c r="E963" s="92"/>
      <c r="F963" s="92"/>
      <c r="G963" s="93">
        <v>6</v>
      </c>
    </row>
    <row r="964" spans="1:7" x14ac:dyDescent="0.35">
      <c r="A964" s="65" t="s">
        <v>245</v>
      </c>
      <c r="B964" s="91">
        <v>11</v>
      </c>
      <c r="C964" s="92">
        <v>2</v>
      </c>
      <c r="D964" s="92"/>
      <c r="E964" s="92">
        <v>3</v>
      </c>
      <c r="F964" s="92"/>
      <c r="G964" s="93">
        <v>16</v>
      </c>
    </row>
    <row r="965" spans="1:7" x14ac:dyDescent="0.35">
      <c r="A965" s="82" t="s">
        <v>73</v>
      </c>
      <c r="B965" s="91">
        <v>2</v>
      </c>
      <c r="C965" s="92"/>
      <c r="D965" s="92"/>
      <c r="E965" s="92"/>
      <c r="F965" s="92"/>
      <c r="G965" s="93">
        <v>2</v>
      </c>
    </row>
    <row r="966" spans="1:7" x14ac:dyDescent="0.35">
      <c r="A966" s="82" t="s">
        <v>169</v>
      </c>
      <c r="B966" s="91">
        <v>9</v>
      </c>
      <c r="C966" s="92"/>
      <c r="D966" s="92"/>
      <c r="E966" s="92"/>
      <c r="F966" s="92"/>
      <c r="G966" s="93">
        <v>9</v>
      </c>
    </row>
    <row r="967" spans="1:7" x14ac:dyDescent="0.35">
      <c r="A967" s="82" t="s">
        <v>78</v>
      </c>
      <c r="B967" s="91"/>
      <c r="C967" s="92"/>
      <c r="D967" s="92"/>
      <c r="E967" s="92">
        <v>3</v>
      </c>
      <c r="F967" s="92"/>
      <c r="G967" s="93">
        <v>3</v>
      </c>
    </row>
    <row r="968" spans="1:7" ht="15" thickBot="1" x14ac:dyDescent="0.4">
      <c r="A968" s="82" t="s">
        <v>126</v>
      </c>
      <c r="B968" s="91"/>
      <c r="C968" s="92">
        <v>2</v>
      </c>
      <c r="D968" s="92"/>
      <c r="E968" s="92"/>
      <c r="F968" s="92"/>
      <c r="G968" s="93">
        <v>2</v>
      </c>
    </row>
    <row r="969" spans="1:7" x14ac:dyDescent="0.35">
      <c r="A969" s="65" t="s">
        <v>273</v>
      </c>
      <c r="B969" s="91">
        <v>27</v>
      </c>
      <c r="C969" s="92"/>
      <c r="D969" s="92"/>
      <c r="E969" s="92"/>
      <c r="F969" s="92"/>
      <c r="G969" s="93">
        <v>27</v>
      </c>
    </row>
    <row r="970" spans="1:7" x14ac:dyDescent="0.35">
      <c r="A970" s="82" t="s">
        <v>73</v>
      </c>
      <c r="B970" s="91">
        <v>5</v>
      </c>
      <c r="C970" s="92"/>
      <c r="D970" s="92"/>
      <c r="E970" s="92"/>
      <c r="F970" s="92"/>
      <c r="G970" s="93">
        <v>5</v>
      </c>
    </row>
    <row r="971" spans="1:7" x14ac:dyDescent="0.35">
      <c r="A971" s="82" t="s">
        <v>117</v>
      </c>
      <c r="B971" s="91">
        <v>13</v>
      </c>
      <c r="C971" s="92"/>
      <c r="D971" s="92"/>
      <c r="E971" s="92"/>
      <c r="F971" s="92"/>
      <c r="G971" s="93">
        <v>13</v>
      </c>
    </row>
    <row r="972" spans="1:7" ht="15" thickBot="1" x14ac:dyDescent="0.4">
      <c r="A972" s="82" t="s">
        <v>169</v>
      </c>
      <c r="B972" s="91">
        <v>9</v>
      </c>
      <c r="C972" s="92"/>
      <c r="D972" s="92"/>
      <c r="E972" s="92"/>
      <c r="F972" s="92"/>
      <c r="G972" s="93">
        <v>9</v>
      </c>
    </row>
    <row r="973" spans="1:7" x14ac:dyDescent="0.35">
      <c r="A973" s="65" t="s">
        <v>77</v>
      </c>
      <c r="B973" s="91">
        <v>9</v>
      </c>
      <c r="C973" s="92">
        <v>3</v>
      </c>
      <c r="D973" s="92">
        <v>14</v>
      </c>
      <c r="E973" s="92">
        <v>4</v>
      </c>
      <c r="F973" s="92"/>
      <c r="G973" s="93">
        <v>30</v>
      </c>
    </row>
    <row r="974" spans="1:7" x14ac:dyDescent="0.35">
      <c r="A974" s="82" t="s">
        <v>101</v>
      </c>
      <c r="B974" s="91"/>
      <c r="C974" s="92"/>
      <c r="D974" s="92"/>
      <c r="E974" s="92">
        <v>2</v>
      </c>
      <c r="F974" s="92"/>
      <c r="G974" s="93">
        <v>2</v>
      </c>
    </row>
    <row r="975" spans="1:7" x14ac:dyDescent="0.35">
      <c r="A975" s="82" t="s">
        <v>169</v>
      </c>
      <c r="B975" s="91">
        <v>9</v>
      </c>
      <c r="C975" s="92"/>
      <c r="D975" s="92"/>
      <c r="E975" s="92"/>
      <c r="F975" s="92"/>
      <c r="G975" s="93">
        <v>9</v>
      </c>
    </row>
    <row r="976" spans="1:7" x14ac:dyDescent="0.35">
      <c r="A976" s="82" t="s">
        <v>138</v>
      </c>
      <c r="B976" s="91"/>
      <c r="C976" s="92"/>
      <c r="D976" s="92">
        <v>12</v>
      </c>
      <c r="E976" s="92"/>
      <c r="F976" s="92"/>
      <c r="G976" s="93">
        <v>12</v>
      </c>
    </row>
    <row r="977" spans="1:7" x14ac:dyDescent="0.35">
      <c r="A977" s="82" t="s">
        <v>78</v>
      </c>
      <c r="B977" s="91"/>
      <c r="C977" s="92">
        <v>3</v>
      </c>
      <c r="D977" s="92"/>
      <c r="E977" s="92"/>
      <c r="F977" s="92"/>
      <c r="G977" s="93">
        <v>3</v>
      </c>
    </row>
    <row r="978" spans="1:7" x14ac:dyDescent="0.35">
      <c r="A978" s="82" t="s">
        <v>41</v>
      </c>
      <c r="B978" s="91"/>
      <c r="C978" s="92"/>
      <c r="D978" s="92"/>
      <c r="E978" s="92">
        <v>2</v>
      </c>
      <c r="F978" s="92"/>
      <c r="G978" s="93">
        <v>2</v>
      </c>
    </row>
    <row r="979" spans="1:7" ht="15" thickBot="1" x14ac:dyDescent="0.4">
      <c r="A979" s="82" t="s">
        <v>177</v>
      </c>
      <c r="B979" s="91"/>
      <c r="C979" s="92"/>
      <c r="D979" s="92">
        <v>2</v>
      </c>
      <c r="E979" s="92"/>
      <c r="F979" s="92"/>
      <c r="G979" s="93">
        <v>2</v>
      </c>
    </row>
    <row r="980" spans="1:7" x14ac:dyDescent="0.35">
      <c r="A980" s="65" t="s">
        <v>221</v>
      </c>
      <c r="B980" s="91">
        <v>1</v>
      </c>
      <c r="C980" s="92">
        <v>18</v>
      </c>
      <c r="D980" s="92">
        <v>9</v>
      </c>
      <c r="E980" s="92"/>
      <c r="F980" s="92"/>
      <c r="G980" s="93">
        <v>28</v>
      </c>
    </row>
    <row r="981" spans="1:7" x14ac:dyDescent="0.35">
      <c r="A981" s="82" t="s">
        <v>64</v>
      </c>
      <c r="B981" s="91"/>
      <c r="C981" s="92">
        <v>6</v>
      </c>
      <c r="D981" s="92"/>
      <c r="E981" s="92"/>
      <c r="F981" s="92"/>
      <c r="G981" s="93">
        <v>6</v>
      </c>
    </row>
    <row r="982" spans="1:7" x14ac:dyDescent="0.35">
      <c r="A982" s="82" t="s">
        <v>101</v>
      </c>
      <c r="B982" s="91"/>
      <c r="C982" s="92">
        <v>4</v>
      </c>
      <c r="D982" s="92"/>
      <c r="E982" s="92"/>
      <c r="F982" s="92"/>
      <c r="G982" s="93">
        <v>4</v>
      </c>
    </row>
    <row r="983" spans="1:7" x14ac:dyDescent="0.35">
      <c r="A983" s="82" t="s">
        <v>58</v>
      </c>
      <c r="B983" s="91">
        <v>1</v>
      </c>
      <c r="C983" s="92">
        <v>5</v>
      </c>
      <c r="D983" s="92"/>
      <c r="E983" s="92"/>
      <c r="F983" s="92"/>
      <c r="G983" s="93">
        <v>6</v>
      </c>
    </row>
    <row r="984" spans="1:7" x14ac:dyDescent="0.35">
      <c r="A984" s="82" t="s">
        <v>169</v>
      </c>
      <c r="B984" s="91"/>
      <c r="C984" s="92">
        <v>3</v>
      </c>
      <c r="D984" s="92"/>
      <c r="E984" s="92"/>
      <c r="F984" s="92"/>
      <c r="G984" s="93">
        <v>3</v>
      </c>
    </row>
    <row r="985" spans="1:7" ht="15" thickBot="1" x14ac:dyDescent="0.4">
      <c r="A985" s="82" t="s">
        <v>122</v>
      </c>
      <c r="B985" s="91"/>
      <c r="C985" s="92"/>
      <c r="D985" s="92">
        <v>9</v>
      </c>
      <c r="E985" s="92"/>
      <c r="F985" s="92"/>
      <c r="G985" s="93">
        <v>9</v>
      </c>
    </row>
    <row r="986" spans="1:7" x14ac:dyDescent="0.35">
      <c r="A986" s="65" t="s">
        <v>253</v>
      </c>
      <c r="B986" s="91">
        <v>15</v>
      </c>
      <c r="C986" s="92">
        <v>16</v>
      </c>
      <c r="D986" s="92">
        <v>14</v>
      </c>
      <c r="E986" s="92">
        <v>3</v>
      </c>
      <c r="F986" s="92"/>
      <c r="G986" s="93">
        <v>48</v>
      </c>
    </row>
    <row r="987" spans="1:7" x14ac:dyDescent="0.35">
      <c r="A987" s="82" t="s">
        <v>85</v>
      </c>
      <c r="B987" s="91">
        <v>4</v>
      </c>
      <c r="C987" s="92"/>
      <c r="D987" s="92"/>
      <c r="E987" s="92"/>
      <c r="F987" s="92"/>
      <c r="G987" s="93">
        <v>4</v>
      </c>
    </row>
    <row r="988" spans="1:7" x14ac:dyDescent="0.35">
      <c r="A988" s="82" t="s">
        <v>64</v>
      </c>
      <c r="B988" s="91"/>
      <c r="C988" s="92"/>
      <c r="D988" s="92">
        <v>6</v>
      </c>
      <c r="E988" s="92"/>
      <c r="F988" s="92"/>
      <c r="G988" s="93">
        <v>6</v>
      </c>
    </row>
    <row r="989" spans="1:7" x14ac:dyDescent="0.35">
      <c r="A989" s="82" t="s">
        <v>101</v>
      </c>
      <c r="B989" s="91"/>
      <c r="C989" s="92">
        <v>6</v>
      </c>
      <c r="D989" s="92"/>
      <c r="E989" s="92"/>
      <c r="F989" s="92"/>
      <c r="G989" s="93">
        <v>6</v>
      </c>
    </row>
    <row r="990" spans="1:7" x14ac:dyDescent="0.35">
      <c r="A990" s="82" t="s">
        <v>107</v>
      </c>
      <c r="B990" s="91"/>
      <c r="C990" s="92">
        <v>6</v>
      </c>
      <c r="D990" s="92"/>
      <c r="E990" s="92"/>
      <c r="F990" s="92"/>
      <c r="G990" s="93">
        <v>6</v>
      </c>
    </row>
    <row r="991" spans="1:7" x14ac:dyDescent="0.35">
      <c r="A991" s="82" t="s">
        <v>169</v>
      </c>
      <c r="B991" s="91">
        <v>2</v>
      </c>
      <c r="C991" s="92"/>
      <c r="D991" s="92"/>
      <c r="E991" s="92"/>
      <c r="F991" s="92"/>
      <c r="G991" s="93">
        <v>2</v>
      </c>
    </row>
    <row r="992" spans="1:7" x14ac:dyDescent="0.35">
      <c r="A992" s="82" t="s">
        <v>138</v>
      </c>
      <c r="B992" s="91"/>
      <c r="C992" s="92"/>
      <c r="D992" s="92"/>
      <c r="E992" s="92">
        <v>3</v>
      </c>
      <c r="F992" s="92"/>
      <c r="G992" s="93">
        <v>3</v>
      </c>
    </row>
    <row r="993" spans="1:7" x14ac:dyDescent="0.35">
      <c r="A993" s="82" t="s">
        <v>126</v>
      </c>
      <c r="B993" s="91">
        <v>9</v>
      </c>
      <c r="C993" s="92"/>
      <c r="D993" s="92"/>
      <c r="E993" s="92"/>
      <c r="F993" s="92"/>
      <c r="G993" s="93">
        <v>9</v>
      </c>
    </row>
    <row r="994" spans="1:7" ht="15" thickBot="1" x14ac:dyDescent="0.4">
      <c r="A994" s="82" t="s">
        <v>96</v>
      </c>
      <c r="B994" s="91"/>
      <c r="C994" s="92">
        <v>4</v>
      </c>
      <c r="D994" s="92">
        <v>8</v>
      </c>
      <c r="E994" s="92"/>
      <c r="F994" s="92"/>
      <c r="G994" s="93">
        <v>12</v>
      </c>
    </row>
    <row r="995" spans="1:7" x14ac:dyDescent="0.35">
      <c r="A995" s="65" t="s">
        <v>284</v>
      </c>
      <c r="B995" s="91">
        <v>4</v>
      </c>
      <c r="C995" s="92">
        <v>2</v>
      </c>
      <c r="D995" s="92">
        <v>9</v>
      </c>
      <c r="E995" s="92"/>
      <c r="F995" s="92"/>
      <c r="G995" s="93">
        <v>15</v>
      </c>
    </row>
    <row r="996" spans="1:7" x14ac:dyDescent="0.35">
      <c r="A996" s="82" t="s">
        <v>73</v>
      </c>
      <c r="B996" s="91">
        <v>3</v>
      </c>
      <c r="C996" s="92"/>
      <c r="D996" s="92"/>
      <c r="E996" s="92"/>
      <c r="F996" s="92"/>
      <c r="G996" s="93">
        <v>3</v>
      </c>
    </row>
    <row r="997" spans="1:7" x14ac:dyDescent="0.35">
      <c r="A997" s="82" t="s">
        <v>117</v>
      </c>
      <c r="B997" s="91"/>
      <c r="C997" s="92">
        <v>2</v>
      </c>
      <c r="D997" s="92"/>
      <c r="E997" s="92"/>
      <c r="F997" s="92"/>
      <c r="G997" s="93">
        <v>2</v>
      </c>
    </row>
    <row r="998" spans="1:7" x14ac:dyDescent="0.35">
      <c r="A998" s="82" t="s">
        <v>138</v>
      </c>
      <c r="B998" s="91"/>
      <c r="C998" s="92"/>
      <c r="D998" s="92">
        <v>9</v>
      </c>
      <c r="E998" s="92"/>
      <c r="F998" s="92"/>
      <c r="G998" s="93">
        <v>9</v>
      </c>
    </row>
    <row r="999" spans="1:7" ht="15" thickBot="1" x14ac:dyDescent="0.4">
      <c r="A999" s="82" t="s">
        <v>91</v>
      </c>
      <c r="B999" s="91">
        <v>1</v>
      </c>
      <c r="C999" s="92"/>
      <c r="D999" s="92"/>
      <c r="E999" s="92"/>
      <c r="F999" s="92"/>
      <c r="G999" s="93">
        <v>1</v>
      </c>
    </row>
    <row r="1000" spans="1:7" x14ac:dyDescent="0.35">
      <c r="A1000" s="65" t="s">
        <v>197</v>
      </c>
      <c r="B1000" s="91"/>
      <c r="C1000" s="92"/>
      <c r="D1000" s="92">
        <v>13</v>
      </c>
      <c r="E1000" s="92"/>
      <c r="F1000" s="92"/>
      <c r="G1000" s="93">
        <v>13</v>
      </c>
    </row>
    <row r="1001" spans="1:7" x14ac:dyDescent="0.35">
      <c r="A1001" s="82" t="s">
        <v>101</v>
      </c>
      <c r="B1001" s="91"/>
      <c r="C1001" s="92"/>
      <c r="D1001" s="92">
        <v>5</v>
      </c>
      <c r="E1001" s="92"/>
      <c r="F1001" s="92"/>
      <c r="G1001" s="93">
        <v>5</v>
      </c>
    </row>
    <row r="1002" spans="1:7" ht="15" thickBot="1" x14ac:dyDescent="0.4">
      <c r="A1002" s="82" t="s">
        <v>148</v>
      </c>
      <c r="B1002" s="91"/>
      <c r="C1002" s="92"/>
      <c r="D1002" s="92">
        <v>8</v>
      </c>
      <c r="E1002" s="92"/>
      <c r="F1002" s="92"/>
      <c r="G1002" s="93">
        <v>8</v>
      </c>
    </row>
    <row r="1003" spans="1:7" x14ac:dyDescent="0.35">
      <c r="A1003" s="65" t="s">
        <v>63</v>
      </c>
      <c r="B1003" s="91"/>
      <c r="C1003" s="92"/>
      <c r="D1003" s="92">
        <v>5</v>
      </c>
      <c r="E1003" s="92"/>
      <c r="F1003" s="92"/>
      <c r="G1003" s="93">
        <v>5</v>
      </c>
    </row>
    <row r="1004" spans="1:7" ht="15" thickBot="1" x14ac:dyDescent="0.4">
      <c r="A1004" s="82" t="s">
        <v>96</v>
      </c>
      <c r="B1004" s="91"/>
      <c r="C1004" s="92"/>
      <c r="D1004" s="92">
        <v>5</v>
      </c>
      <c r="E1004" s="92"/>
      <c r="F1004" s="92"/>
      <c r="G1004" s="93">
        <v>5</v>
      </c>
    </row>
    <row r="1005" spans="1:7" x14ac:dyDescent="0.35">
      <c r="A1005" s="65" t="s">
        <v>270</v>
      </c>
      <c r="B1005" s="91">
        <v>4</v>
      </c>
      <c r="C1005" s="92"/>
      <c r="D1005" s="92"/>
      <c r="E1005" s="92">
        <v>15</v>
      </c>
      <c r="F1005" s="92"/>
      <c r="G1005" s="93">
        <v>19</v>
      </c>
    </row>
    <row r="1006" spans="1:7" x14ac:dyDescent="0.35">
      <c r="A1006" s="82" t="s">
        <v>85</v>
      </c>
      <c r="B1006" s="91">
        <v>4</v>
      </c>
      <c r="C1006" s="92"/>
      <c r="D1006" s="92"/>
      <c r="E1006" s="92"/>
      <c r="F1006" s="92"/>
      <c r="G1006" s="93">
        <v>4</v>
      </c>
    </row>
    <row r="1007" spans="1:7" x14ac:dyDescent="0.35">
      <c r="A1007" s="82" t="s">
        <v>107</v>
      </c>
      <c r="B1007" s="91"/>
      <c r="C1007" s="92"/>
      <c r="D1007" s="92"/>
      <c r="E1007" s="92">
        <v>7</v>
      </c>
      <c r="F1007" s="92"/>
      <c r="G1007" s="93">
        <v>7</v>
      </c>
    </row>
    <row r="1008" spans="1:7" ht="15" thickBot="1" x14ac:dyDescent="0.4">
      <c r="A1008" s="82" t="s">
        <v>58</v>
      </c>
      <c r="B1008" s="91"/>
      <c r="C1008" s="92"/>
      <c r="D1008" s="92"/>
      <c r="E1008" s="92">
        <v>8</v>
      </c>
      <c r="F1008" s="92"/>
      <c r="G1008" s="93">
        <v>8</v>
      </c>
    </row>
    <row r="1009" spans="1:7" x14ac:dyDescent="0.35">
      <c r="A1009" s="65" t="s">
        <v>238</v>
      </c>
      <c r="B1009" s="91">
        <v>9</v>
      </c>
      <c r="C1009" s="92">
        <v>1</v>
      </c>
      <c r="D1009" s="92">
        <v>18</v>
      </c>
      <c r="E1009" s="92">
        <v>6</v>
      </c>
      <c r="F1009" s="92"/>
      <c r="G1009" s="93">
        <v>34</v>
      </c>
    </row>
    <row r="1010" spans="1:7" x14ac:dyDescent="0.35">
      <c r="A1010" s="82" t="s">
        <v>113</v>
      </c>
      <c r="B1010" s="91"/>
      <c r="C1010" s="92"/>
      <c r="D1010" s="92">
        <v>9</v>
      </c>
      <c r="E1010" s="92"/>
      <c r="F1010" s="92"/>
      <c r="G1010" s="93">
        <v>9</v>
      </c>
    </row>
    <row r="1011" spans="1:7" x14ac:dyDescent="0.35">
      <c r="A1011" s="82" t="s">
        <v>64</v>
      </c>
      <c r="B1011" s="91"/>
      <c r="C1011" s="92">
        <v>1</v>
      </c>
      <c r="D1011" s="92"/>
      <c r="E1011" s="92"/>
      <c r="F1011" s="92"/>
      <c r="G1011" s="93">
        <v>1</v>
      </c>
    </row>
    <row r="1012" spans="1:7" x14ac:dyDescent="0.35">
      <c r="A1012" s="82" t="s">
        <v>73</v>
      </c>
      <c r="B1012" s="91"/>
      <c r="C1012" s="92"/>
      <c r="D1012" s="92"/>
      <c r="E1012" s="92">
        <v>6</v>
      </c>
      <c r="F1012" s="92"/>
      <c r="G1012" s="93">
        <v>6</v>
      </c>
    </row>
    <row r="1013" spans="1:7" x14ac:dyDescent="0.35">
      <c r="A1013" s="82" t="s">
        <v>58</v>
      </c>
      <c r="B1013" s="91"/>
      <c r="C1013" s="92"/>
      <c r="D1013" s="92">
        <v>4</v>
      </c>
      <c r="E1013" s="92"/>
      <c r="F1013" s="92"/>
      <c r="G1013" s="93">
        <v>4</v>
      </c>
    </row>
    <row r="1014" spans="1:7" x14ac:dyDescent="0.35">
      <c r="A1014" s="82" t="s">
        <v>78</v>
      </c>
      <c r="B1014" s="91"/>
      <c r="C1014" s="92"/>
      <c r="D1014" s="92">
        <v>5</v>
      </c>
      <c r="E1014" s="92"/>
      <c r="F1014" s="92"/>
      <c r="G1014" s="93">
        <v>5</v>
      </c>
    </row>
    <row r="1015" spans="1:7" ht="15" thickBot="1" x14ac:dyDescent="0.4">
      <c r="A1015" s="82" t="s">
        <v>177</v>
      </c>
      <c r="B1015" s="91">
        <v>9</v>
      </c>
      <c r="C1015" s="92"/>
      <c r="D1015" s="92"/>
      <c r="E1015" s="92"/>
      <c r="F1015" s="92"/>
      <c r="G1015" s="93">
        <v>9</v>
      </c>
    </row>
    <row r="1016" spans="1:7" x14ac:dyDescent="0.35">
      <c r="A1016" s="65" t="s">
        <v>240</v>
      </c>
      <c r="B1016" s="91">
        <v>1</v>
      </c>
      <c r="C1016" s="92">
        <v>10</v>
      </c>
      <c r="D1016" s="92">
        <v>7</v>
      </c>
      <c r="E1016" s="92">
        <v>4</v>
      </c>
      <c r="F1016" s="92"/>
      <c r="G1016" s="93">
        <v>22</v>
      </c>
    </row>
    <row r="1017" spans="1:7" x14ac:dyDescent="0.35">
      <c r="A1017" s="82" t="s">
        <v>85</v>
      </c>
      <c r="B1017" s="91"/>
      <c r="C1017" s="92">
        <v>1</v>
      </c>
      <c r="D1017" s="92"/>
      <c r="E1017" s="92">
        <v>4</v>
      </c>
      <c r="F1017" s="92"/>
      <c r="G1017" s="93">
        <v>5</v>
      </c>
    </row>
    <row r="1018" spans="1:7" x14ac:dyDescent="0.35">
      <c r="A1018" s="82" t="s">
        <v>73</v>
      </c>
      <c r="B1018" s="91"/>
      <c r="C1018" s="92">
        <v>1</v>
      </c>
      <c r="D1018" s="92"/>
      <c r="E1018" s="92"/>
      <c r="F1018" s="92"/>
      <c r="G1018" s="93">
        <v>1</v>
      </c>
    </row>
    <row r="1019" spans="1:7" x14ac:dyDescent="0.35">
      <c r="A1019" s="82" t="s">
        <v>107</v>
      </c>
      <c r="B1019" s="91"/>
      <c r="C1019" s="92"/>
      <c r="D1019" s="92">
        <v>2</v>
      </c>
      <c r="E1019" s="92"/>
      <c r="F1019" s="92"/>
      <c r="G1019" s="93">
        <v>2</v>
      </c>
    </row>
    <row r="1020" spans="1:7" x14ac:dyDescent="0.35">
      <c r="A1020" s="82" t="s">
        <v>148</v>
      </c>
      <c r="B1020" s="91"/>
      <c r="C1020" s="92">
        <v>7</v>
      </c>
      <c r="D1020" s="92"/>
      <c r="E1020" s="92"/>
      <c r="F1020" s="92"/>
      <c r="G1020" s="93">
        <v>7</v>
      </c>
    </row>
    <row r="1021" spans="1:7" x14ac:dyDescent="0.35">
      <c r="A1021" s="82" t="s">
        <v>58</v>
      </c>
      <c r="B1021" s="91"/>
      <c r="C1021" s="92"/>
      <c r="D1021" s="92">
        <v>2</v>
      </c>
      <c r="E1021" s="92"/>
      <c r="F1021" s="92"/>
      <c r="G1021" s="93">
        <v>2</v>
      </c>
    </row>
    <row r="1022" spans="1:7" x14ac:dyDescent="0.35">
      <c r="A1022" s="82" t="s">
        <v>122</v>
      </c>
      <c r="B1022" s="91">
        <v>1</v>
      </c>
      <c r="C1022" s="92">
        <v>1</v>
      </c>
      <c r="D1022" s="92"/>
      <c r="E1022" s="92"/>
      <c r="F1022" s="92"/>
      <c r="G1022" s="93">
        <v>2</v>
      </c>
    </row>
    <row r="1023" spans="1:7" ht="15" thickBot="1" x14ac:dyDescent="0.4">
      <c r="A1023" s="82" t="s">
        <v>126</v>
      </c>
      <c r="B1023" s="91"/>
      <c r="C1023" s="92"/>
      <c r="D1023" s="92">
        <v>3</v>
      </c>
      <c r="E1023" s="92"/>
      <c r="F1023" s="92"/>
      <c r="G1023" s="93">
        <v>3</v>
      </c>
    </row>
    <row r="1024" spans="1:7" x14ac:dyDescent="0.35">
      <c r="A1024" s="65" t="s">
        <v>236</v>
      </c>
      <c r="B1024" s="91">
        <v>4</v>
      </c>
      <c r="C1024" s="92">
        <v>11</v>
      </c>
      <c r="D1024" s="92">
        <v>1</v>
      </c>
      <c r="E1024" s="92">
        <v>9</v>
      </c>
      <c r="F1024" s="92"/>
      <c r="G1024" s="93">
        <v>25</v>
      </c>
    </row>
    <row r="1025" spans="1:7" x14ac:dyDescent="0.35">
      <c r="A1025" s="82" t="s">
        <v>159</v>
      </c>
      <c r="B1025" s="91">
        <v>1</v>
      </c>
      <c r="C1025" s="92"/>
      <c r="D1025" s="92"/>
      <c r="E1025" s="92"/>
      <c r="F1025" s="92"/>
      <c r="G1025" s="93">
        <v>1</v>
      </c>
    </row>
    <row r="1026" spans="1:7" x14ac:dyDescent="0.35">
      <c r="A1026" s="82" t="s">
        <v>148</v>
      </c>
      <c r="B1026" s="91"/>
      <c r="C1026" s="92">
        <v>4</v>
      </c>
      <c r="D1026" s="92"/>
      <c r="E1026" s="92">
        <v>2</v>
      </c>
      <c r="F1026" s="92"/>
      <c r="G1026" s="93">
        <v>6</v>
      </c>
    </row>
    <row r="1027" spans="1:7" x14ac:dyDescent="0.35">
      <c r="A1027" s="82" t="s">
        <v>169</v>
      </c>
      <c r="B1027" s="91">
        <v>3</v>
      </c>
      <c r="C1027" s="92"/>
      <c r="D1027" s="92"/>
      <c r="E1027" s="92">
        <v>7</v>
      </c>
      <c r="F1027" s="92"/>
      <c r="G1027" s="93">
        <v>10</v>
      </c>
    </row>
    <row r="1028" spans="1:7" x14ac:dyDescent="0.35">
      <c r="A1028" s="82" t="s">
        <v>96</v>
      </c>
      <c r="B1028" s="91"/>
      <c r="C1028" s="92">
        <v>7</v>
      </c>
      <c r="D1028" s="92"/>
      <c r="E1028" s="92"/>
      <c r="F1028" s="92"/>
      <c r="G1028" s="93">
        <v>7</v>
      </c>
    </row>
    <row r="1029" spans="1:7" ht="15" thickBot="1" x14ac:dyDescent="0.4">
      <c r="A1029" s="82" t="s">
        <v>91</v>
      </c>
      <c r="B1029" s="91"/>
      <c r="C1029" s="92"/>
      <c r="D1029" s="92">
        <v>1</v>
      </c>
      <c r="E1029" s="92"/>
      <c r="F1029" s="92"/>
      <c r="G1029" s="93">
        <v>1</v>
      </c>
    </row>
    <row r="1030" spans="1:7" x14ac:dyDescent="0.35">
      <c r="A1030" s="65" t="s">
        <v>296</v>
      </c>
      <c r="B1030" s="91"/>
      <c r="C1030" s="92">
        <v>1</v>
      </c>
      <c r="D1030" s="92"/>
      <c r="E1030" s="92">
        <v>6</v>
      </c>
      <c r="F1030" s="92"/>
      <c r="G1030" s="93">
        <v>7</v>
      </c>
    </row>
    <row r="1031" spans="1:7" x14ac:dyDescent="0.35">
      <c r="A1031" s="82" t="s">
        <v>113</v>
      </c>
      <c r="B1031" s="91"/>
      <c r="C1031" s="92"/>
      <c r="D1031" s="92"/>
      <c r="E1031" s="92">
        <v>6</v>
      </c>
      <c r="F1031" s="92"/>
      <c r="G1031" s="93">
        <v>6</v>
      </c>
    </row>
    <row r="1032" spans="1:7" ht="15" thickBot="1" x14ac:dyDescent="0.4">
      <c r="A1032" s="82" t="s">
        <v>138</v>
      </c>
      <c r="B1032" s="91"/>
      <c r="C1032" s="92">
        <v>1</v>
      </c>
      <c r="D1032" s="92"/>
      <c r="E1032" s="92"/>
      <c r="F1032" s="92"/>
      <c r="G1032" s="93">
        <v>1</v>
      </c>
    </row>
    <row r="1033" spans="1:7" x14ac:dyDescent="0.35">
      <c r="A1033" s="65" t="s">
        <v>248</v>
      </c>
      <c r="B1033" s="91">
        <v>9</v>
      </c>
      <c r="C1033" s="92">
        <v>10</v>
      </c>
      <c r="D1033" s="92"/>
      <c r="E1033" s="92">
        <v>4</v>
      </c>
      <c r="F1033" s="92"/>
      <c r="G1033" s="93">
        <v>23</v>
      </c>
    </row>
    <row r="1034" spans="1:7" x14ac:dyDescent="0.35">
      <c r="A1034" s="82" t="s">
        <v>64</v>
      </c>
      <c r="B1034" s="91"/>
      <c r="C1034" s="92">
        <v>6</v>
      </c>
      <c r="D1034" s="92"/>
      <c r="E1034" s="92"/>
      <c r="F1034" s="92"/>
      <c r="G1034" s="93">
        <v>6</v>
      </c>
    </row>
    <row r="1035" spans="1:7" x14ac:dyDescent="0.35">
      <c r="A1035" s="82" t="s">
        <v>117</v>
      </c>
      <c r="B1035" s="91">
        <v>9</v>
      </c>
      <c r="C1035" s="92"/>
      <c r="D1035" s="92"/>
      <c r="E1035" s="92"/>
      <c r="F1035" s="92"/>
      <c r="G1035" s="93">
        <v>9</v>
      </c>
    </row>
    <row r="1036" spans="1:7" x14ac:dyDescent="0.35">
      <c r="A1036" s="82" t="s">
        <v>169</v>
      </c>
      <c r="B1036" s="91"/>
      <c r="C1036" s="92">
        <v>4</v>
      </c>
      <c r="D1036" s="92"/>
      <c r="E1036" s="92"/>
      <c r="F1036" s="92"/>
      <c r="G1036" s="93">
        <v>4</v>
      </c>
    </row>
    <row r="1037" spans="1:7" ht="15" thickBot="1" x14ac:dyDescent="0.4">
      <c r="A1037" s="82" t="s">
        <v>91</v>
      </c>
      <c r="B1037" s="91"/>
      <c r="C1037" s="92"/>
      <c r="D1037" s="92"/>
      <c r="E1037" s="92">
        <v>4</v>
      </c>
      <c r="F1037" s="92"/>
      <c r="G1037" s="93">
        <v>4</v>
      </c>
    </row>
    <row r="1038" spans="1:7" x14ac:dyDescent="0.35">
      <c r="A1038" s="65" t="s">
        <v>299</v>
      </c>
      <c r="B1038" s="91">
        <v>6</v>
      </c>
      <c r="C1038" s="92"/>
      <c r="D1038" s="92">
        <v>12</v>
      </c>
      <c r="E1038" s="92"/>
      <c r="F1038" s="92"/>
      <c r="G1038" s="93">
        <v>18</v>
      </c>
    </row>
    <row r="1039" spans="1:7" x14ac:dyDescent="0.35">
      <c r="A1039" s="82" t="s">
        <v>117</v>
      </c>
      <c r="B1039" s="91"/>
      <c r="C1039" s="92"/>
      <c r="D1039" s="92">
        <v>6</v>
      </c>
      <c r="E1039" s="92"/>
      <c r="F1039" s="92"/>
      <c r="G1039" s="93">
        <v>6</v>
      </c>
    </row>
    <row r="1040" spans="1:7" x14ac:dyDescent="0.35">
      <c r="A1040" s="82" t="s">
        <v>78</v>
      </c>
      <c r="B1040" s="91">
        <v>6</v>
      </c>
      <c r="C1040" s="92"/>
      <c r="D1040" s="92"/>
      <c r="E1040" s="92"/>
      <c r="F1040" s="92"/>
      <c r="G1040" s="93">
        <v>6</v>
      </c>
    </row>
    <row r="1041" spans="1:7" x14ac:dyDescent="0.35">
      <c r="A1041" s="82" t="s">
        <v>126</v>
      </c>
      <c r="B1041" s="91"/>
      <c r="C1041" s="92"/>
      <c r="D1041" s="92">
        <v>3</v>
      </c>
      <c r="E1041" s="92"/>
      <c r="F1041" s="92"/>
      <c r="G1041" s="93">
        <v>3</v>
      </c>
    </row>
    <row r="1042" spans="1:7" ht="15" thickBot="1" x14ac:dyDescent="0.4">
      <c r="A1042" s="82" t="s">
        <v>177</v>
      </c>
      <c r="B1042" s="91"/>
      <c r="C1042" s="92"/>
      <c r="D1042" s="92">
        <v>3</v>
      </c>
      <c r="E1042" s="92"/>
      <c r="F1042" s="92"/>
      <c r="G1042" s="93">
        <v>3</v>
      </c>
    </row>
    <row r="1043" spans="1:7" x14ac:dyDescent="0.35">
      <c r="A1043" s="65" t="s">
        <v>151</v>
      </c>
      <c r="B1043" s="91">
        <v>3</v>
      </c>
      <c r="C1043" s="92">
        <v>7</v>
      </c>
      <c r="D1043" s="92"/>
      <c r="E1043" s="92">
        <v>9</v>
      </c>
      <c r="F1043" s="92"/>
      <c r="G1043" s="93">
        <v>19</v>
      </c>
    </row>
    <row r="1044" spans="1:7" x14ac:dyDescent="0.35">
      <c r="A1044" s="82" t="s">
        <v>117</v>
      </c>
      <c r="B1044" s="91"/>
      <c r="C1044" s="92">
        <v>7</v>
      </c>
      <c r="D1044" s="92"/>
      <c r="E1044" s="92"/>
      <c r="F1044" s="92"/>
      <c r="G1044" s="93">
        <v>7</v>
      </c>
    </row>
    <row r="1045" spans="1:7" x14ac:dyDescent="0.35">
      <c r="A1045" s="82" t="s">
        <v>138</v>
      </c>
      <c r="B1045" s="91">
        <v>3</v>
      </c>
      <c r="C1045" s="92"/>
      <c r="D1045" s="92"/>
      <c r="E1045" s="92"/>
      <c r="F1045" s="92"/>
      <c r="G1045" s="93">
        <v>3</v>
      </c>
    </row>
    <row r="1046" spans="1:7" ht="15" thickBot="1" x14ac:dyDescent="0.4">
      <c r="A1046" s="82" t="s">
        <v>91</v>
      </c>
      <c r="B1046" s="91"/>
      <c r="C1046" s="92"/>
      <c r="D1046" s="92"/>
      <c r="E1046" s="92">
        <v>9</v>
      </c>
      <c r="F1046" s="92"/>
      <c r="G1046" s="93">
        <v>9</v>
      </c>
    </row>
    <row r="1047" spans="1:7" x14ac:dyDescent="0.35">
      <c r="A1047" s="65" t="s">
        <v>307</v>
      </c>
      <c r="B1047" s="91">
        <v>23</v>
      </c>
      <c r="C1047" s="92">
        <v>2</v>
      </c>
      <c r="D1047" s="92">
        <v>23</v>
      </c>
      <c r="E1047" s="92"/>
      <c r="F1047" s="92"/>
      <c r="G1047" s="93">
        <v>48</v>
      </c>
    </row>
    <row r="1048" spans="1:7" x14ac:dyDescent="0.35">
      <c r="A1048" s="82" t="s">
        <v>148</v>
      </c>
      <c r="B1048" s="91"/>
      <c r="C1048" s="92"/>
      <c r="D1048" s="92">
        <v>5</v>
      </c>
      <c r="E1048" s="92"/>
      <c r="F1048" s="92"/>
      <c r="G1048" s="93">
        <v>5</v>
      </c>
    </row>
    <row r="1049" spans="1:7" x14ac:dyDescent="0.35">
      <c r="A1049" s="82" t="s">
        <v>58</v>
      </c>
      <c r="B1049" s="91">
        <v>2</v>
      </c>
      <c r="C1049" s="92"/>
      <c r="D1049" s="92"/>
      <c r="E1049" s="92"/>
      <c r="F1049" s="92"/>
      <c r="G1049" s="93">
        <v>2</v>
      </c>
    </row>
    <row r="1050" spans="1:7" x14ac:dyDescent="0.35">
      <c r="A1050" s="82" t="s">
        <v>169</v>
      </c>
      <c r="B1050" s="91">
        <v>6</v>
      </c>
      <c r="C1050" s="92"/>
      <c r="D1050" s="92"/>
      <c r="E1050" s="92"/>
      <c r="F1050" s="92"/>
      <c r="G1050" s="93">
        <v>6</v>
      </c>
    </row>
    <row r="1051" spans="1:7" x14ac:dyDescent="0.35">
      <c r="A1051" s="82" t="s">
        <v>41</v>
      </c>
      <c r="B1051" s="91"/>
      <c r="C1051" s="92"/>
      <c r="D1051" s="92">
        <v>9</v>
      </c>
      <c r="E1051" s="92"/>
      <c r="F1051" s="92"/>
      <c r="G1051" s="93">
        <v>9</v>
      </c>
    </row>
    <row r="1052" spans="1:7" x14ac:dyDescent="0.35">
      <c r="A1052" s="82" t="s">
        <v>126</v>
      </c>
      <c r="B1052" s="91">
        <v>7</v>
      </c>
      <c r="C1052" s="92"/>
      <c r="D1052" s="92"/>
      <c r="E1052" s="92"/>
      <c r="F1052" s="92"/>
      <c r="G1052" s="93">
        <v>7</v>
      </c>
    </row>
    <row r="1053" spans="1:7" x14ac:dyDescent="0.35">
      <c r="A1053" s="82" t="s">
        <v>49</v>
      </c>
      <c r="B1053" s="91"/>
      <c r="C1053" s="92">
        <v>2</v>
      </c>
      <c r="D1053" s="92">
        <v>9</v>
      </c>
      <c r="E1053" s="92"/>
      <c r="F1053" s="92"/>
      <c r="G1053" s="93">
        <v>11</v>
      </c>
    </row>
    <row r="1054" spans="1:7" ht="15" thickBot="1" x14ac:dyDescent="0.4">
      <c r="A1054" s="82" t="s">
        <v>91</v>
      </c>
      <c r="B1054" s="91">
        <v>8</v>
      </c>
      <c r="C1054" s="92"/>
      <c r="D1054" s="92"/>
      <c r="E1054" s="92"/>
      <c r="F1054" s="92"/>
      <c r="G1054" s="93">
        <v>8</v>
      </c>
    </row>
    <row r="1055" spans="1:7" x14ac:dyDescent="0.35">
      <c r="A1055" s="65" t="s">
        <v>215</v>
      </c>
      <c r="B1055" s="91">
        <v>3</v>
      </c>
      <c r="C1055" s="92">
        <v>12</v>
      </c>
      <c r="D1055" s="92"/>
      <c r="E1055" s="92">
        <v>4</v>
      </c>
      <c r="F1055" s="92"/>
      <c r="G1055" s="93">
        <v>19</v>
      </c>
    </row>
    <row r="1056" spans="1:7" x14ac:dyDescent="0.35">
      <c r="A1056" s="82" t="s">
        <v>107</v>
      </c>
      <c r="B1056" s="91"/>
      <c r="C1056" s="92">
        <v>8</v>
      </c>
      <c r="D1056" s="92"/>
      <c r="E1056" s="92"/>
      <c r="F1056" s="92"/>
      <c r="G1056" s="93">
        <v>8</v>
      </c>
    </row>
    <row r="1057" spans="1:7" x14ac:dyDescent="0.35">
      <c r="A1057" s="82" t="s">
        <v>117</v>
      </c>
      <c r="B1057" s="91"/>
      <c r="C1057" s="92">
        <v>4</v>
      </c>
      <c r="D1057" s="92"/>
      <c r="E1057" s="92"/>
      <c r="F1057" s="92"/>
      <c r="G1057" s="93">
        <v>4</v>
      </c>
    </row>
    <row r="1058" spans="1:7" x14ac:dyDescent="0.35">
      <c r="A1058" s="82" t="s">
        <v>78</v>
      </c>
      <c r="B1058" s="91"/>
      <c r="C1058" s="92"/>
      <c r="D1058" s="92"/>
      <c r="E1058" s="92">
        <v>3</v>
      </c>
      <c r="F1058" s="92"/>
      <c r="G1058" s="93">
        <v>3</v>
      </c>
    </row>
    <row r="1059" spans="1:7" x14ac:dyDescent="0.35">
      <c r="A1059" s="82" t="s">
        <v>41</v>
      </c>
      <c r="B1059" s="91"/>
      <c r="C1059" s="92"/>
      <c r="D1059" s="92"/>
      <c r="E1059" s="92">
        <v>1</v>
      </c>
      <c r="F1059" s="92"/>
      <c r="G1059" s="93">
        <v>1</v>
      </c>
    </row>
    <row r="1060" spans="1:7" ht="15" thickBot="1" x14ac:dyDescent="0.4">
      <c r="A1060" s="82" t="s">
        <v>91</v>
      </c>
      <c r="B1060" s="91">
        <v>3</v>
      </c>
      <c r="C1060" s="92"/>
      <c r="D1060" s="92"/>
      <c r="E1060" s="92"/>
      <c r="F1060" s="92"/>
      <c r="G1060" s="93">
        <v>3</v>
      </c>
    </row>
    <row r="1061" spans="1:7" x14ac:dyDescent="0.35">
      <c r="A1061" s="65" t="s">
        <v>266</v>
      </c>
      <c r="B1061" s="91"/>
      <c r="C1061" s="92">
        <v>4</v>
      </c>
      <c r="D1061" s="92">
        <v>8</v>
      </c>
      <c r="E1061" s="92">
        <v>4</v>
      </c>
      <c r="F1061" s="92"/>
      <c r="G1061" s="93">
        <v>16</v>
      </c>
    </row>
    <row r="1062" spans="1:7" x14ac:dyDescent="0.35">
      <c r="A1062" s="82" t="s">
        <v>159</v>
      </c>
      <c r="B1062" s="91"/>
      <c r="C1062" s="92"/>
      <c r="D1062" s="92">
        <v>7</v>
      </c>
      <c r="E1062" s="92">
        <v>4</v>
      </c>
      <c r="F1062" s="92"/>
      <c r="G1062" s="93">
        <v>11</v>
      </c>
    </row>
    <row r="1063" spans="1:7" x14ac:dyDescent="0.35">
      <c r="A1063" s="82" t="s">
        <v>177</v>
      </c>
      <c r="B1063" s="91"/>
      <c r="C1063" s="92">
        <v>4</v>
      </c>
      <c r="D1063" s="92"/>
      <c r="E1063" s="92"/>
      <c r="F1063" s="92"/>
      <c r="G1063" s="93">
        <v>4</v>
      </c>
    </row>
    <row r="1064" spans="1:7" ht="15" thickBot="1" x14ac:dyDescent="0.4">
      <c r="A1064" s="82" t="s">
        <v>49</v>
      </c>
      <c r="B1064" s="91"/>
      <c r="C1064" s="92"/>
      <c r="D1064" s="92">
        <v>1</v>
      </c>
      <c r="E1064" s="92"/>
      <c r="F1064" s="92"/>
      <c r="G1064" s="93">
        <v>1</v>
      </c>
    </row>
    <row r="1065" spans="1:7" x14ac:dyDescent="0.35">
      <c r="A1065" s="65" t="s">
        <v>142</v>
      </c>
      <c r="B1065" s="91">
        <v>1</v>
      </c>
      <c r="C1065" s="92"/>
      <c r="D1065" s="92"/>
      <c r="E1065" s="92">
        <v>3</v>
      </c>
      <c r="F1065" s="92"/>
      <c r="G1065" s="93">
        <v>4</v>
      </c>
    </row>
    <row r="1066" spans="1:7" x14ac:dyDescent="0.35">
      <c r="A1066" s="82" t="s">
        <v>107</v>
      </c>
      <c r="B1066" s="91">
        <v>1</v>
      </c>
      <c r="C1066" s="92"/>
      <c r="D1066" s="92"/>
      <c r="E1066" s="92"/>
      <c r="F1066" s="92"/>
      <c r="G1066" s="93">
        <v>1</v>
      </c>
    </row>
    <row r="1067" spans="1:7" ht="15" thickBot="1" x14ac:dyDescent="0.4">
      <c r="A1067" s="82" t="s">
        <v>122</v>
      </c>
      <c r="B1067" s="91"/>
      <c r="C1067" s="92"/>
      <c r="D1067" s="92"/>
      <c r="E1067" s="92">
        <v>3</v>
      </c>
      <c r="F1067" s="92"/>
      <c r="G1067" s="93">
        <v>3</v>
      </c>
    </row>
    <row r="1068" spans="1:7" x14ac:dyDescent="0.35">
      <c r="A1068" s="65" t="s">
        <v>173</v>
      </c>
      <c r="B1068" s="91">
        <v>4</v>
      </c>
      <c r="C1068" s="92"/>
      <c r="D1068" s="92">
        <v>2</v>
      </c>
      <c r="E1068" s="92">
        <v>14</v>
      </c>
      <c r="F1068" s="92"/>
      <c r="G1068" s="93">
        <v>20</v>
      </c>
    </row>
    <row r="1069" spans="1:7" x14ac:dyDescent="0.35">
      <c r="A1069" s="82" t="s">
        <v>85</v>
      </c>
      <c r="B1069" s="91">
        <v>4</v>
      </c>
      <c r="C1069" s="92"/>
      <c r="D1069" s="92"/>
      <c r="E1069" s="92">
        <v>6</v>
      </c>
      <c r="F1069" s="92"/>
      <c r="G1069" s="93">
        <v>10</v>
      </c>
    </row>
    <row r="1070" spans="1:7" x14ac:dyDescent="0.35">
      <c r="A1070" s="82" t="s">
        <v>101</v>
      </c>
      <c r="B1070" s="91"/>
      <c r="C1070" s="92"/>
      <c r="D1070" s="92"/>
      <c r="E1070" s="92">
        <v>8</v>
      </c>
      <c r="F1070" s="92"/>
      <c r="G1070" s="93">
        <v>8</v>
      </c>
    </row>
    <row r="1071" spans="1:7" ht="15" thickBot="1" x14ac:dyDescent="0.4">
      <c r="A1071" s="82" t="s">
        <v>91</v>
      </c>
      <c r="B1071" s="91"/>
      <c r="C1071" s="92"/>
      <c r="D1071" s="92">
        <v>2</v>
      </c>
      <c r="E1071" s="92"/>
      <c r="F1071" s="92"/>
      <c r="G1071" s="93">
        <v>2</v>
      </c>
    </row>
    <row r="1072" spans="1:7" x14ac:dyDescent="0.35">
      <c r="A1072" s="65" t="s">
        <v>154</v>
      </c>
      <c r="B1072" s="91">
        <v>5</v>
      </c>
      <c r="C1072" s="92">
        <v>1</v>
      </c>
      <c r="D1072" s="92">
        <v>8</v>
      </c>
      <c r="E1072" s="92">
        <v>14</v>
      </c>
      <c r="F1072" s="92"/>
      <c r="G1072" s="93">
        <v>28</v>
      </c>
    </row>
    <row r="1073" spans="1:7" x14ac:dyDescent="0.35">
      <c r="A1073" s="82" t="s">
        <v>113</v>
      </c>
      <c r="B1073" s="91">
        <v>5</v>
      </c>
      <c r="C1073" s="92"/>
      <c r="D1073" s="92"/>
      <c r="E1073" s="92"/>
      <c r="F1073" s="92"/>
      <c r="G1073" s="93">
        <v>5</v>
      </c>
    </row>
    <row r="1074" spans="1:7" x14ac:dyDescent="0.35">
      <c r="A1074" s="82" t="s">
        <v>122</v>
      </c>
      <c r="B1074" s="91"/>
      <c r="C1074" s="92"/>
      <c r="D1074" s="92"/>
      <c r="E1074" s="92">
        <v>7</v>
      </c>
      <c r="F1074" s="92"/>
      <c r="G1074" s="93">
        <v>7</v>
      </c>
    </row>
    <row r="1075" spans="1:7" x14ac:dyDescent="0.35">
      <c r="A1075" s="82" t="s">
        <v>41</v>
      </c>
      <c r="B1075" s="91"/>
      <c r="C1075" s="92">
        <v>1</v>
      </c>
      <c r="D1075" s="92"/>
      <c r="E1075" s="92"/>
      <c r="F1075" s="92"/>
      <c r="G1075" s="93">
        <v>1</v>
      </c>
    </row>
    <row r="1076" spans="1:7" x14ac:dyDescent="0.35">
      <c r="A1076" s="82" t="s">
        <v>126</v>
      </c>
      <c r="B1076" s="91"/>
      <c r="C1076" s="92"/>
      <c r="D1076" s="92"/>
      <c r="E1076" s="92">
        <v>1</v>
      </c>
      <c r="F1076" s="92"/>
      <c r="G1076" s="93">
        <v>1</v>
      </c>
    </row>
    <row r="1077" spans="1:7" x14ac:dyDescent="0.35">
      <c r="A1077" s="82" t="s">
        <v>49</v>
      </c>
      <c r="B1077" s="91"/>
      <c r="C1077" s="92"/>
      <c r="D1077" s="92">
        <v>8</v>
      </c>
      <c r="E1077" s="92"/>
      <c r="F1077" s="92"/>
      <c r="G1077" s="93">
        <v>8</v>
      </c>
    </row>
    <row r="1078" spans="1:7" ht="15" thickBot="1" x14ac:dyDescent="0.4">
      <c r="A1078" s="82" t="s">
        <v>91</v>
      </c>
      <c r="B1078" s="91"/>
      <c r="C1078" s="92"/>
      <c r="D1078" s="92"/>
      <c r="E1078" s="92">
        <v>6</v>
      </c>
      <c r="F1078" s="92"/>
      <c r="G1078" s="93">
        <v>6</v>
      </c>
    </row>
    <row r="1079" spans="1:7" x14ac:dyDescent="0.35">
      <c r="A1079" s="65" t="s">
        <v>116</v>
      </c>
      <c r="B1079" s="91">
        <v>20</v>
      </c>
      <c r="C1079" s="92">
        <v>7</v>
      </c>
      <c r="D1079" s="92">
        <v>17</v>
      </c>
      <c r="E1079" s="92"/>
      <c r="F1079" s="92"/>
      <c r="G1079" s="93">
        <v>44</v>
      </c>
    </row>
    <row r="1080" spans="1:7" x14ac:dyDescent="0.35">
      <c r="A1080" s="82" t="s">
        <v>85</v>
      </c>
      <c r="B1080" s="91"/>
      <c r="C1080" s="92"/>
      <c r="D1080" s="92">
        <v>7</v>
      </c>
      <c r="E1080" s="92"/>
      <c r="F1080" s="92"/>
      <c r="G1080" s="93">
        <v>7</v>
      </c>
    </row>
    <row r="1081" spans="1:7" x14ac:dyDescent="0.35">
      <c r="A1081" s="82" t="s">
        <v>64</v>
      </c>
      <c r="B1081" s="91"/>
      <c r="C1081" s="92"/>
      <c r="D1081" s="92">
        <v>4</v>
      </c>
      <c r="E1081" s="92"/>
      <c r="F1081" s="92"/>
      <c r="G1081" s="93">
        <v>4</v>
      </c>
    </row>
    <row r="1082" spans="1:7" x14ac:dyDescent="0.35">
      <c r="A1082" s="82" t="s">
        <v>107</v>
      </c>
      <c r="B1082" s="91">
        <v>8</v>
      </c>
      <c r="C1082" s="92"/>
      <c r="D1082" s="92"/>
      <c r="E1082" s="92"/>
      <c r="F1082" s="92"/>
      <c r="G1082" s="93">
        <v>8</v>
      </c>
    </row>
    <row r="1083" spans="1:7" x14ac:dyDescent="0.35">
      <c r="A1083" s="82" t="s">
        <v>148</v>
      </c>
      <c r="B1083" s="91"/>
      <c r="C1083" s="92"/>
      <c r="D1083" s="92">
        <v>6</v>
      </c>
      <c r="E1083" s="92"/>
      <c r="F1083" s="92"/>
      <c r="G1083" s="93">
        <v>6</v>
      </c>
    </row>
    <row r="1084" spans="1:7" x14ac:dyDescent="0.35">
      <c r="A1084" s="82" t="s">
        <v>177</v>
      </c>
      <c r="B1084" s="91">
        <v>12</v>
      </c>
      <c r="C1084" s="92"/>
      <c r="D1084" s="92"/>
      <c r="E1084" s="92"/>
      <c r="F1084" s="92"/>
      <c r="G1084" s="93">
        <v>12</v>
      </c>
    </row>
    <row r="1085" spans="1:7" ht="15" thickBot="1" x14ac:dyDescent="0.4">
      <c r="A1085" s="82" t="s">
        <v>49</v>
      </c>
      <c r="B1085" s="91"/>
      <c r="C1085" s="92">
        <v>7</v>
      </c>
      <c r="D1085" s="92"/>
      <c r="E1085" s="92"/>
      <c r="F1085" s="92"/>
      <c r="G1085" s="93">
        <v>7</v>
      </c>
    </row>
    <row r="1086" spans="1:7" x14ac:dyDescent="0.35">
      <c r="A1086" s="65" t="s">
        <v>312</v>
      </c>
      <c r="B1086" s="91">
        <v>11</v>
      </c>
      <c r="C1086" s="92">
        <v>10</v>
      </c>
      <c r="D1086" s="92">
        <v>6</v>
      </c>
      <c r="E1086" s="92"/>
      <c r="F1086" s="92"/>
      <c r="G1086" s="93">
        <v>27</v>
      </c>
    </row>
    <row r="1087" spans="1:7" x14ac:dyDescent="0.35">
      <c r="A1087" s="82" t="s">
        <v>113</v>
      </c>
      <c r="B1087" s="91">
        <v>5</v>
      </c>
      <c r="C1087" s="92"/>
      <c r="D1087" s="92"/>
      <c r="E1087" s="92"/>
      <c r="F1087" s="92"/>
      <c r="G1087" s="93">
        <v>5</v>
      </c>
    </row>
    <row r="1088" spans="1:7" x14ac:dyDescent="0.35">
      <c r="A1088" s="82" t="s">
        <v>85</v>
      </c>
      <c r="B1088" s="91"/>
      <c r="C1088" s="92">
        <v>9</v>
      </c>
      <c r="D1088" s="92"/>
      <c r="E1088" s="92"/>
      <c r="F1088" s="92"/>
      <c r="G1088" s="93">
        <v>9</v>
      </c>
    </row>
    <row r="1089" spans="1:7" x14ac:dyDescent="0.35">
      <c r="A1089" s="82" t="s">
        <v>159</v>
      </c>
      <c r="B1089" s="91">
        <v>6</v>
      </c>
      <c r="C1089" s="92"/>
      <c r="D1089" s="92"/>
      <c r="E1089" s="92"/>
      <c r="F1089" s="92"/>
      <c r="G1089" s="93">
        <v>6</v>
      </c>
    </row>
    <row r="1090" spans="1:7" x14ac:dyDescent="0.35">
      <c r="A1090" s="82" t="s">
        <v>58</v>
      </c>
      <c r="B1090" s="91"/>
      <c r="C1090" s="92"/>
      <c r="D1090" s="92">
        <v>6</v>
      </c>
      <c r="E1090" s="92"/>
      <c r="F1090" s="92"/>
      <c r="G1090" s="93">
        <v>6</v>
      </c>
    </row>
    <row r="1091" spans="1:7" ht="15" thickBot="1" x14ac:dyDescent="0.4">
      <c r="A1091" s="82" t="s">
        <v>126</v>
      </c>
      <c r="B1091" s="91"/>
      <c r="C1091" s="92">
        <v>1</v>
      </c>
      <c r="D1091" s="92"/>
      <c r="E1091" s="92"/>
      <c r="F1091" s="92"/>
      <c r="G1091" s="93">
        <v>1</v>
      </c>
    </row>
    <row r="1092" spans="1:7" x14ac:dyDescent="0.35">
      <c r="A1092" s="65" t="s">
        <v>201</v>
      </c>
      <c r="B1092" s="91">
        <v>27</v>
      </c>
      <c r="C1092" s="92">
        <v>20</v>
      </c>
      <c r="D1092" s="92">
        <v>14</v>
      </c>
      <c r="E1092" s="92"/>
      <c r="F1092" s="92"/>
      <c r="G1092" s="93">
        <v>61</v>
      </c>
    </row>
    <row r="1093" spans="1:7" x14ac:dyDescent="0.35">
      <c r="A1093" s="82" t="s">
        <v>113</v>
      </c>
      <c r="B1093" s="91"/>
      <c r="C1093" s="92"/>
      <c r="D1093" s="92">
        <v>5</v>
      </c>
      <c r="E1093" s="92"/>
      <c r="F1093" s="92"/>
      <c r="G1093" s="93">
        <v>5</v>
      </c>
    </row>
    <row r="1094" spans="1:7" x14ac:dyDescent="0.35">
      <c r="A1094" s="82" t="s">
        <v>85</v>
      </c>
      <c r="B1094" s="91">
        <v>8</v>
      </c>
      <c r="C1094" s="92"/>
      <c r="D1094" s="92"/>
      <c r="E1094" s="92"/>
      <c r="F1094" s="92"/>
      <c r="G1094" s="93">
        <v>8</v>
      </c>
    </row>
    <row r="1095" spans="1:7" x14ac:dyDescent="0.35">
      <c r="A1095" s="82" t="s">
        <v>159</v>
      </c>
      <c r="B1095" s="91">
        <v>4</v>
      </c>
      <c r="C1095" s="92">
        <v>3</v>
      </c>
      <c r="D1095" s="92"/>
      <c r="E1095" s="92"/>
      <c r="F1095" s="92"/>
      <c r="G1095" s="93">
        <v>7</v>
      </c>
    </row>
    <row r="1096" spans="1:7" x14ac:dyDescent="0.35">
      <c r="A1096" s="82" t="s">
        <v>78</v>
      </c>
      <c r="B1096" s="91">
        <v>8</v>
      </c>
      <c r="C1096" s="92"/>
      <c r="D1096" s="92"/>
      <c r="E1096" s="92"/>
      <c r="F1096" s="92"/>
      <c r="G1096" s="93">
        <v>8</v>
      </c>
    </row>
    <row r="1097" spans="1:7" x14ac:dyDescent="0.35">
      <c r="A1097" s="82" t="s">
        <v>126</v>
      </c>
      <c r="B1097" s="91">
        <v>7</v>
      </c>
      <c r="C1097" s="92">
        <v>9</v>
      </c>
      <c r="D1097" s="92"/>
      <c r="E1097" s="92"/>
      <c r="F1097" s="92"/>
      <c r="G1097" s="93">
        <v>16</v>
      </c>
    </row>
    <row r="1098" spans="1:7" x14ac:dyDescent="0.35">
      <c r="A1098" s="82" t="s">
        <v>49</v>
      </c>
      <c r="B1098" s="91"/>
      <c r="C1098" s="92"/>
      <c r="D1098" s="92">
        <v>9</v>
      </c>
      <c r="E1098" s="92"/>
      <c r="F1098" s="92"/>
      <c r="G1098" s="93">
        <v>9</v>
      </c>
    </row>
    <row r="1099" spans="1:7" ht="15" thickBot="1" x14ac:dyDescent="0.4">
      <c r="A1099" s="82" t="s">
        <v>96</v>
      </c>
      <c r="B1099" s="91"/>
      <c r="C1099" s="92">
        <v>8</v>
      </c>
      <c r="D1099" s="92"/>
      <c r="E1099" s="92"/>
      <c r="F1099" s="92"/>
      <c r="G1099" s="93">
        <v>8</v>
      </c>
    </row>
    <row r="1100" spans="1:7" ht="15" thickBot="1" x14ac:dyDescent="0.4">
      <c r="A1100" s="59" t="s">
        <v>327</v>
      </c>
      <c r="B1100" s="94">
        <v>1279</v>
      </c>
      <c r="C1100" s="95">
        <v>1244</v>
      </c>
      <c r="D1100" s="95">
        <v>1186</v>
      </c>
      <c r="E1100" s="95">
        <v>1164</v>
      </c>
      <c r="F1100" s="95">
        <v>8</v>
      </c>
      <c r="G1100" s="96">
        <v>4881</v>
      </c>
    </row>
  </sheetData>
  <mergeCells count="1">
    <mergeCell ref="A1:G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1"/>
  <sheetViews>
    <sheetView zoomScale="130" zoomScaleNormal="130" workbookViewId="0">
      <pane xSplit="2" ySplit="5" topLeftCell="C6" activePane="bottomRight" state="frozen"/>
      <selection pane="topRight" activeCell="B1" sqref="B1"/>
      <selection pane="bottomLeft" activeCell="A5" sqref="A5"/>
      <selection pane="bottomRight" activeCell="M19" sqref="M19"/>
    </sheetView>
  </sheetViews>
  <sheetFormatPr defaultRowHeight="14.5" x14ac:dyDescent="0.35"/>
  <cols>
    <col min="2" max="2" width="14" customWidth="1"/>
    <col min="3" max="3" width="15.26953125" customWidth="1"/>
    <col min="4" max="7" width="9.6328125" customWidth="1"/>
    <col min="8" max="8" width="10.7265625" customWidth="1"/>
    <col min="9" max="9" width="9.81640625" customWidth="1"/>
    <col min="10" max="10" width="11.1796875" customWidth="1"/>
    <col min="11" max="11" width="9.81640625" customWidth="1"/>
    <col min="12" max="12" width="11.1796875" bestFit="1" customWidth="1"/>
    <col min="13" max="14" width="9.81640625" bestFit="1" customWidth="1"/>
    <col min="15" max="15" width="11.1796875" bestFit="1" customWidth="1"/>
    <col min="16" max="17" width="11.1796875" customWidth="1"/>
    <col min="18" max="20" width="9.6328125" customWidth="1"/>
    <col min="21" max="22" width="9.81640625" customWidth="1"/>
    <col min="23" max="23" width="12.1796875" bestFit="1" customWidth="1"/>
    <col min="24" max="24" width="9.81640625" bestFit="1" customWidth="1"/>
    <col min="25" max="25" width="16" bestFit="1" customWidth="1"/>
    <col min="26" max="26" width="11.81640625" bestFit="1" customWidth="1"/>
  </cols>
  <sheetData>
    <row r="1" spans="2:8" ht="15" thickBot="1" x14ac:dyDescent="0.4"/>
    <row r="2" spans="2:8" ht="23.5" x14ac:dyDescent="0.55000000000000004">
      <c r="B2" s="107" t="s">
        <v>345</v>
      </c>
      <c r="C2" s="108"/>
      <c r="D2" s="108"/>
      <c r="E2" s="108"/>
      <c r="F2" s="108"/>
      <c r="G2" s="108"/>
      <c r="H2" s="109"/>
    </row>
    <row r="3" spans="2:8" ht="15" thickBot="1" x14ac:dyDescent="0.4">
      <c r="B3" s="110"/>
      <c r="C3" s="111"/>
      <c r="D3" s="111"/>
      <c r="E3" s="111"/>
      <c r="F3" s="111"/>
      <c r="G3" s="111"/>
      <c r="H3" s="112"/>
    </row>
    <row r="4" spans="2:8" ht="15" thickBot="1" x14ac:dyDescent="0.4">
      <c r="B4" s="113" t="s">
        <v>344</v>
      </c>
      <c r="C4" s="72" t="s">
        <v>326</v>
      </c>
      <c r="D4" s="111"/>
      <c r="E4" s="111"/>
      <c r="F4" s="111"/>
      <c r="G4" s="111"/>
      <c r="H4" s="112"/>
    </row>
    <row r="5" spans="2:8" x14ac:dyDescent="0.35">
      <c r="B5" s="113" t="s">
        <v>328</v>
      </c>
      <c r="C5" s="114" t="s">
        <v>57</v>
      </c>
      <c r="D5" s="114" t="s">
        <v>39</v>
      </c>
      <c r="E5" s="114" t="s">
        <v>71</v>
      </c>
      <c r="F5" s="114" t="s">
        <v>48</v>
      </c>
      <c r="G5" s="114" t="s">
        <v>100</v>
      </c>
      <c r="H5" s="83" t="s">
        <v>327</v>
      </c>
    </row>
    <row r="6" spans="2:8" x14ac:dyDescent="0.35">
      <c r="B6" s="115" t="s">
        <v>15</v>
      </c>
      <c r="C6" s="92">
        <v>289</v>
      </c>
      <c r="D6" s="92">
        <v>250</v>
      </c>
      <c r="E6" s="92">
        <v>122</v>
      </c>
      <c r="F6" s="92">
        <v>230</v>
      </c>
      <c r="G6" s="92">
        <v>254</v>
      </c>
      <c r="H6" s="93">
        <v>1145</v>
      </c>
    </row>
    <row r="7" spans="2:8" x14ac:dyDescent="0.35">
      <c r="B7" s="115" t="s">
        <v>16</v>
      </c>
      <c r="C7" s="92">
        <v>253</v>
      </c>
      <c r="D7" s="92">
        <v>222</v>
      </c>
      <c r="E7" s="92">
        <v>137</v>
      </c>
      <c r="F7" s="92">
        <v>274</v>
      </c>
      <c r="G7" s="92">
        <v>338</v>
      </c>
      <c r="H7" s="93">
        <v>1224</v>
      </c>
    </row>
    <row r="8" spans="2:8" x14ac:dyDescent="0.35">
      <c r="B8" s="115" t="s">
        <v>17</v>
      </c>
      <c r="C8" s="92">
        <v>341</v>
      </c>
      <c r="D8" s="92">
        <v>271</v>
      </c>
      <c r="E8" s="92">
        <v>191</v>
      </c>
      <c r="F8" s="92">
        <v>199</v>
      </c>
      <c r="G8" s="92">
        <v>315</v>
      </c>
      <c r="H8" s="93">
        <v>1317</v>
      </c>
    </row>
    <row r="9" spans="2:8" ht="15" thickBot="1" x14ac:dyDescent="0.4">
      <c r="B9" s="115" t="s">
        <v>18</v>
      </c>
      <c r="C9" s="92">
        <v>317</v>
      </c>
      <c r="D9" s="92">
        <v>243</v>
      </c>
      <c r="E9" s="92">
        <v>102</v>
      </c>
      <c r="F9" s="92">
        <v>292</v>
      </c>
      <c r="G9" s="92">
        <v>363</v>
      </c>
      <c r="H9" s="93">
        <v>1317</v>
      </c>
    </row>
    <row r="10" spans="2:8" ht="15" thickBot="1" x14ac:dyDescent="0.4">
      <c r="B10" s="99" t="s">
        <v>327</v>
      </c>
      <c r="C10" s="116">
        <v>1200</v>
      </c>
      <c r="D10" s="116">
        <v>986</v>
      </c>
      <c r="E10" s="116">
        <v>552</v>
      </c>
      <c r="F10" s="116">
        <v>995</v>
      </c>
      <c r="G10" s="116">
        <v>1270</v>
      </c>
      <c r="H10" s="117">
        <v>5003</v>
      </c>
    </row>
    <row r="21" ht="15" thickBot="1" x14ac:dyDescent="0.4"/>
  </sheetData>
  <mergeCells count="1">
    <mergeCell ref="B2:H2"/>
  </mergeCells>
  <pageMargins left="0.7" right="0.7" top="0.75" bottom="0.75" header="0.3" footer="0.3"/>
  <pageSetup orientation="portrait" horizontalDpi="1200" verticalDpi="1200"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4"/>
  <sheetViews>
    <sheetView workbookViewId="0">
      <selection activeCell="B1" sqref="B1:P994"/>
    </sheetView>
  </sheetViews>
  <sheetFormatPr defaultRowHeight="14.5" x14ac:dyDescent="0.35"/>
  <cols>
    <col min="1" max="17" width="14.08984375" customWidth="1"/>
  </cols>
  <sheetData>
    <row r="1" spans="1:16" x14ac:dyDescent="0.35">
      <c r="B1" t="s">
        <v>0</v>
      </c>
      <c r="C1" t="s">
        <v>1</v>
      </c>
      <c r="D1" t="s">
        <v>2</v>
      </c>
      <c r="E1" t="s">
        <v>3</v>
      </c>
      <c r="F1" t="s">
        <v>4</v>
      </c>
      <c r="G1" t="s">
        <v>5</v>
      </c>
      <c r="H1" t="s">
        <v>6</v>
      </c>
      <c r="I1" t="s">
        <v>7</v>
      </c>
      <c r="J1" t="s">
        <v>8</v>
      </c>
      <c r="K1" t="s">
        <v>9</v>
      </c>
      <c r="L1" t="s">
        <v>10</v>
      </c>
      <c r="M1" t="s">
        <v>13</v>
      </c>
      <c r="N1" t="s">
        <v>14</v>
      </c>
      <c r="O1" t="s">
        <v>11</v>
      </c>
      <c r="P1" t="s">
        <v>12</v>
      </c>
    </row>
    <row r="2" spans="1:16" x14ac:dyDescent="0.35">
      <c r="A2">
        <v>1</v>
      </c>
      <c r="B2">
        <v>1</v>
      </c>
      <c r="C2" t="s">
        <v>37</v>
      </c>
      <c r="D2" t="s">
        <v>38</v>
      </c>
      <c r="E2" t="s">
        <v>39</v>
      </c>
      <c r="F2" t="s">
        <v>40</v>
      </c>
      <c r="G2" t="s">
        <v>16</v>
      </c>
      <c r="H2" t="s">
        <v>41</v>
      </c>
      <c r="I2" t="s">
        <v>42</v>
      </c>
      <c r="J2" t="s">
        <v>43</v>
      </c>
      <c r="K2" t="s">
        <v>44</v>
      </c>
      <c r="L2" t="s">
        <v>45</v>
      </c>
      <c r="M2">
        <v>2</v>
      </c>
      <c r="N2">
        <v>19825.829999999998</v>
      </c>
      <c r="O2">
        <v>39651.659999999996</v>
      </c>
      <c r="P2" t="s">
        <v>46</v>
      </c>
    </row>
    <row r="3" spans="1:16" x14ac:dyDescent="0.35">
      <c r="A3">
        <v>2</v>
      </c>
      <c r="B3">
        <v>2</v>
      </c>
      <c r="C3" t="s">
        <v>47</v>
      </c>
      <c r="D3" t="s">
        <v>38</v>
      </c>
      <c r="E3" t="s">
        <v>48</v>
      </c>
      <c r="F3" t="s">
        <v>24</v>
      </c>
      <c r="G3" t="s">
        <v>17</v>
      </c>
      <c r="H3" t="s">
        <v>49</v>
      </c>
      <c r="I3" t="s">
        <v>50</v>
      </c>
      <c r="J3" t="s">
        <v>51</v>
      </c>
      <c r="K3" t="s">
        <v>52</v>
      </c>
      <c r="L3" t="s">
        <v>53</v>
      </c>
      <c r="M3">
        <v>6</v>
      </c>
      <c r="N3">
        <v>3418.24</v>
      </c>
      <c r="O3">
        <v>20509.439999999999</v>
      </c>
      <c r="P3" t="s">
        <v>54</v>
      </c>
    </row>
    <row r="4" spans="1:16" x14ac:dyDescent="0.35">
      <c r="A4">
        <v>3</v>
      </c>
      <c r="B4">
        <v>3</v>
      </c>
      <c r="C4" t="s">
        <v>55</v>
      </c>
      <c r="D4" t="s">
        <v>56</v>
      </c>
      <c r="E4" t="s">
        <v>57</v>
      </c>
      <c r="F4" t="s">
        <v>20</v>
      </c>
      <c r="G4" t="s">
        <v>17</v>
      </c>
      <c r="H4" t="s">
        <v>58</v>
      </c>
      <c r="I4" t="s">
        <v>42</v>
      </c>
      <c r="J4" t="s">
        <v>59</v>
      </c>
      <c r="K4" t="s">
        <v>60</v>
      </c>
      <c r="L4" t="s">
        <v>61</v>
      </c>
      <c r="M4">
        <v>6</v>
      </c>
      <c r="N4">
        <v>4719.2</v>
      </c>
      <c r="O4">
        <v>28315.199999999997</v>
      </c>
      <c r="P4" t="s">
        <v>62</v>
      </c>
    </row>
    <row r="5" spans="1:16" x14ac:dyDescent="0.35">
      <c r="A5">
        <v>4</v>
      </c>
      <c r="B5">
        <v>4</v>
      </c>
      <c r="C5" t="s">
        <v>63</v>
      </c>
      <c r="D5" t="s">
        <v>56</v>
      </c>
      <c r="E5" t="s">
        <v>48</v>
      </c>
      <c r="F5" t="s">
        <v>21</v>
      </c>
      <c r="G5" t="s">
        <v>18</v>
      </c>
      <c r="H5" t="s">
        <v>64</v>
      </c>
      <c r="I5" t="s">
        <v>65</v>
      </c>
      <c r="J5" t="s">
        <v>66</v>
      </c>
      <c r="K5" t="s">
        <v>67</v>
      </c>
      <c r="L5" t="s">
        <v>68</v>
      </c>
      <c r="M5">
        <v>4</v>
      </c>
      <c r="N5">
        <v>16301.19</v>
      </c>
      <c r="O5">
        <v>65204.76</v>
      </c>
      <c r="P5" t="s">
        <v>69</v>
      </c>
    </row>
    <row r="6" spans="1:16" x14ac:dyDescent="0.35">
      <c r="A6">
        <v>5</v>
      </c>
      <c r="B6">
        <v>5</v>
      </c>
      <c r="C6" t="s">
        <v>70</v>
      </c>
      <c r="D6" t="s">
        <v>56</v>
      </c>
      <c r="E6" t="s">
        <v>71</v>
      </c>
      <c r="F6" t="s">
        <v>72</v>
      </c>
      <c r="G6" t="s">
        <v>15</v>
      </c>
      <c r="H6" t="s">
        <v>73</v>
      </c>
      <c r="I6" t="s">
        <v>42</v>
      </c>
      <c r="J6" t="s">
        <v>74</v>
      </c>
      <c r="K6" t="s">
        <v>75</v>
      </c>
      <c r="L6" t="s">
        <v>76</v>
      </c>
      <c r="M6">
        <v>3</v>
      </c>
      <c r="N6">
        <v>21699.54</v>
      </c>
      <c r="O6">
        <v>65098.62</v>
      </c>
      <c r="P6" t="s">
        <v>69</v>
      </c>
    </row>
    <row r="7" spans="1:16" x14ac:dyDescent="0.35">
      <c r="A7">
        <v>6</v>
      </c>
      <c r="B7">
        <v>6</v>
      </c>
      <c r="C7" t="s">
        <v>77</v>
      </c>
      <c r="D7" t="s">
        <v>38</v>
      </c>
      <c r="E7" t="s">
        <v>39</v>
      </c>
      <c r="F7" t="s">
        <v>40</v>
      </c>
      <c r="G7" t="s">
        <v>17</v>
      </c>
      <c r="H7" t="s">
        <v>78</v>
      </c>
      <c r="I7" t="s">
        <v>65</v>
      </c>
      <c r="J7" t="s">
        <v>79</v>
      </c>
      <c r="K7" t="s">
        <v>80</v>
      </c>
      <c r="L7" t="s">
        <v>81</v>
      </c>
      <c r="M7">
        <v>2</v>
      </c>
      <c r="N7">
        <v>21043.45</v>
      </c>
      <c r="O7">
        <v>42086.9</v>
      </c>
      <c r="P7" t="s">
        <v>82</v>
      </c>
    </row>
    <row r="8" spans="1:16" x14ac:dyDescent="0.35">
      <c r="A8">
        <v>7</v>
      </c>
      <c r="B8">
        <v>7</v>
      </c>
      <c r="C8" t="s">
        <v>83</v>
      </c>
      <c r="D8" t="s">
        <v>84</v>
      </c>
      <c r="E8" t="s">
        <v>48</v>
      </c>
      <c r="F8" t="s">
        <v>20</v>
      </c>
      <c r="G8" t="s">
        <v>16</v>
      </c>
      <c r="H8" t="s">
        <v>85</v>
      </c>
      <c r="I8" t="s">
        <v>50</v>
      </c>
      <c r="J8" t="s">
        <v>86</v>
      </c>
      <c r="K8" t="s">
        <v>87</v>
      </c>
      <c r="L8" t="s">
        <v>88</v>
      </c>
      <c r="M8">
        <v>6</v>
      </c>
      <c r="N8">
        <v>7502.04</v>
      </c>
      <c r="O8">
        <v>45012.24</v>
      </c>
      <c r="P8" t="s">
        <v>89</v>
      </c>
    </row>
    <row r="9" spans="1:16" x14ac:dyDescent="0.35">
      <c r="A9">
        <v>8</v>
      </c>
      <c r="B9">
        <v>8</v>
      </c>
      <c r="C9" t="s">
        <v>90</v>
      </c>
      <c r="D9" t="s">
        <v>38</v>
      </c>
      <c r="E9" t="s">
        <v>39</v>
      </c>
      <c r="F9" t="s">
        <v>22</v>
      </c>
      <c r="G9" t="s">
        <v>15</v>
      </c>
      <c r="H9" t="s">
        <v>91</v>
      </c>
      <c r="I9" t="s">
        <v>42</v>
      </c>
      <c r="J9" t="s">
        <v>79</v>
      </c>
      <c r="K9" t="s">
        <v>92</v>
      </c>
      <c r="L9" t="s">
        <v>93</v>
      </c>
      <c r="M9">
        <v>7</v>
      </c>
      <c r="N9">
        <v>18778.23</v>
      </c>
      <c r="O9">
        <v>131447.60999999999</v>
      </c>
      <c r="P9" t="s">
        <v>54</v>
      </c>
    </row>
    <row r="10" spans="1:16" x14ac:dyDescent="0.35">
      <c r="A10">
        <v>9</v>
      </c>
      <c r="B10">
        <v>9</v>
      </c>
      <c r="C10" t="s">
        <v>94</v>
      </c>
      <c r="D10" t="s">
        <v>95</v>
      </c>
      <c r="E10" t="s">
        <v>39</v>
      </c>
      <c r="F10" t="s">
        <v>23</v>
      </c>
      <c r="G10" t="s">
        <v>17</v>
      </c>
      <c r="H10" t="s">
        <v>96</v>
      </c>
      <c r="I10" t="s">
        <v>42</v>
      </c>
      <c r="J10" t="s">
        <v>59</v>
      </c>
      <c r="K10" t="s">
        <v>97</v>
      </c>
      <c r="L10" t="s">
        <v>98</v>
      </c>
      <c r="M10">
        <v>2</v>
      </c>
      <c r="N10">
        <v>10969.2</v>
      </c>
      <c r="O10">
        <v>21938.400000000001</v>
      </c>
      <c r="P10" t="s">
        <v>46</v>
      </c>
    </row>
    <row r="11" spans="1:16" x14ac:dyDescent="0.35">
      <c r="A11">
        <v>10</v>
      </c>
      <c r="B11">
        <v>10</v>
      </c>
      <c r="C11" t="s">
        <v>99</v>
      </c>
      <c r="D11" t="s">
        <v>38</v>
      </c>
      <c r="E11" t="s">
        <v>100</v>
      </c>
      <c r="F11" t="s">
        <v>23</v>
      </c>
      <c r="G11" t="s">
        <v>15</v>
      </c>
      <c r="H11" t="s">
        <v>101</v>
      </c>
      <c r="I11" t="s">
        <v>50</v>
      </c>
      <c r="J11" t="s">
        <v>86</v>
      </c>
      <c r="K11" t="s">
        <v>102</v>
      </c>
      <c r="L11" t="s">
        <v>103</v>
      </c>
      <c r="M11">
        <v>9</v>
      </c>
      <c r="N11">
        <v>15184.6</v>
      </c>
      <c r="O11">
        <v>136661.4</v>
      </c>
      <c r="P11" t="s">
        <v>82</v>
      </c>
    </row>
    <row r="12" spans="1:16" x14ac:dyDescent="0.35">
      <c r="A12">
        <v>11</v>
      </c>
      <c r="B12">
        <v>11</v>
      </c>
      <c r="C12" t="s">
        <v>104</v>
      </c>
      <c r="D12" t="s">
        <v>38</v>
      </c>
      <c r="E12" t="s">
        <v>39</v>
      </c>
      <c r="F12" t="s">
        <v>40</v>
      </c>
      <c r="G12" t="s">
        <v>18</v>
      </c>
      <c r="H12" t="s">
        <v>91</v>
      </c>
      <c r="I12" t="s">
        <v>42</v>
      </c>
      <c r="J12" t="s">
        <v>79</v>
      </c>
      <c r="K12" t="s">
        <v>92</v>
      </c>
      <c r="L12" t="s">
        <v>93</v>
      </c>
      <c r="M12">
        <v>8</v>
      </c>
      <c r="N12">
        <v>16648.739999999998</v>
      </c>
      <c r="O12">
        <v>133189.91999999998</v>
      </c>
      <c r="P12" t="s">
        <v>105</v>
      </c>
    </row>
    <row r="13" spans="1:16" x14ac:dyDescent="0.35">
      <c r="A13">
        <v>12</v>
      </c>
      <c r="B13">
        <v>12</v>
      </c>
      <c r="C13" t="s">
        <v>106</v>
      </c>
      <c r="D13" t="s">
        <v>84</v>
      </c>
      <c r="E13" t="s">
        <v>48</v>
      </c>
      <c r="F13" t="s">
        <v>19</v>
      </c>
      <c r="G13" t="s">
        <v>16</v>
      </c>
      <c r="H13" t="s">
        <v>107</v>
      </c>
      <c r="I13" t="s">
        <v>65</v>
      </c>
      <c r="J13" t="s">
        <v>66</v>
      </c>
      <c r="K13" t="s">
        <v>108</v>
      </c>
      <c r="L13" t="s">
        <v>109</v>
      </c>
      <c r="M13">
        <v>9</v>
      </c>
      <c r="N13">
        <v>10113.75</v>
      </c>
      <c r="O13">
        <v>91023.75</v>
      </c>
      <c r="P13" t="s">
        <v>69</v>
      </c>
    </row>
    <row r="14" spans="1:16" x14ac:dyDescent="0.35">
      <c r="A14">
        <v>13</v>
      </c>
      <c r="B14">
        <v>13</v>
      </c>
      <c r="C14" t="s">
        <v>110</v>
      </c>
      <c r="D14" t="s">
        <v>95</v>
      </c>
      <c r="E14" t="s">
        <v>57</v>
      </c>
      <c r="F14" t="s">
        <v>24</v>
      </c>
      <c r="G14" t="s">
        <v>16</v>
      </c>
      <c r="H14" t="s">
        <v>58</v>
      </c>
      <c r="I14" t="s">
        <v>42</v>
      </c>
      <c r="J14" t="s">
        <v>59</v>
      </c>
      <c r="K14" t="s">
        <v>60</v>
      </c>
      <c r="L14" t="s">
        <v>61</v>
      </c>
      <c r="M14">
        <v>7</v>
      </c>
      <c r="N14">
        <v>5107.84</v>
      </c>
      <c r="O14">
        <v>35754.880000000005</v>
      </c>
      <c r="P14" t="s">
        <v>62</v>
      </c>
    </row>
    <row r="15" spans="1:16" x14ac:dyDescent="0.35">
      <c r="A15">
        <v>14</v>
      </c>
      <c r="B15">
        <v>14</v>
      </c>
      <c r="C15" t="s">
        <v>111</v>
      </c>
      <c r="D15" t="s">
        <v>112</v>
      </c>
      <c r="E15" t="s">
        <v>71</v>
      </c>
      <c r="F15" t="s">
        <v>22</v>
      </c>
      <c r="G15" t="s">
        <v>16</v>
      </c>
      <c r="H15" t="s">
        <v>113</v>
      </c>
      <c r="I15" t="s">
        <v>65</v>
      </c>
      <c r="J15" t="s">
        <v>51</v>
      </c>
      <c r="K15" t="s">
        <v>114</v>
      </c>
      <c r="L15" t="s">
        <v>115</v>
      </c>
      <c r="M15">
        <v>8</v>
      </c>
      <c r="N15">
        <v>9835.6799999999985</v>
      </c>
      <c r="O15">
        <v>78685.439999999988</v>
      </c>
      <c r="P15" t="s">
        <v>89</v>
      </c>
    </row>
    <row r="16" spans="1:16" x14ac:dyDescent="0.35">
      <c r="A16">
        <v>15</v>
      </c>
      <c r="B16">
        <v>15</v>
      </c>
      <c r="C16" t="s">
        <v>116</v>
      </c>
      <c r="D16" t="s">
        <v>84</v>
      </c>
      <c r="E16" t="s">
        <v>39</v>
      </c>
      <c r="F16" t="s">
        <v>20</v>
      </c>
      <c r="G16" t="s">
        <v>18</v>
      </c>
      <c r="H16" t="s">
        <v>117</v>
      </c>
      <c r="I16" t="s">
        <v>65</v>
      </c>
      <c r="J16" t="s">
        <v>86</v>
      </c>
      <c r="K16" t="s">
        <v>118</v>
      </c>
      <c r="L16" t="s">
        <v>119</v>
      </c>
      <c r="M16">
        <v>3</v>
      </c>
      <c r="N16">
        <v>17538.52</v>
      </c>
      <c r="O16">
        <v>52615.56</v>
      </c>
      <c r="P16" t="s">
        <v>62</v>
      </c>
    </row>
    <row r="17" spans="1:16" x14ac:dyDescent="0.35">
      <c r="A17">
        <v>16</v>
      </c>
      <c r="B17">
        <v>16</v>
      </c>
      <c r="C17" t="s">
        <v>120</v>
      </c>
      <c r="D17" t="s">
        <v>95</v>
      </c>
      <c r="E17" t="s">
        <v>100</v>
      </c>
      <c r="F17" t="s">
        <v>19</v>
      </c>
      <c r="G17" t="s">
        <v>16</v>
      </c>
      <c r="H17" t="s">
        <v>58</v>
      </c>
      <c r="I17" t="s">
        <v>42</v>
      </c>
      <c r="J17" t="s">
        <v>59</v>
      </c>
      <c r="K17" t="s">
        <v>60</v>
      </c>
      <c r="L17" t="s">
        <v>61</v>
      </c>
      <c r="M17">
        <v>5</v>
      </c>
      <c r="N17">
        <v>4830.24</v>
      </c>
      <c r="O17">
        <v>24151.199999999997</v>
      </c>
      <c r="P17" t="s">
        <v>46</v>
      </c>
    </row>
    <row r="18" spans="1:16" x14ac:dyDescent="0.35">
      <c r="A18">
        <v>17</v>
      </c>
      <c r="B18">
        <v>17</v>
      </c>
      <c r="C18" t="s">
        <v>121</v>
      </c>
      <c r="D18" t="s">
        <v>56</v>
      </c>
      <c r="E18" t="s">
        <v>71</v>
      </c>
      <c r="F18" t="s">
        <v>24</v>
      </c>
      <c r="G18" t="s">
        <v>16</v>
      </c>
      <c r="H18" t="s">
        <v>122</v>
      </c>
      <c r="I18" t="s">
        <v>42</v>
      </c>
      <c r="J18" t="s">
        <v>59</v>
      </c>
      <c r="K18" t="s">
        <v>123</v>
      </c>
      <c r="L18" t="s">
        <v>124</v>
      </c>
      <c r="M18">
        <v>4</v>
      </c>
      <c r="N18">
        <v>18958.440000000002</v>
      </c>
      <c r="O18">
        <v>75833.760000000009</v>
      </c>
      <c r="P18" t="s">
        <v>82</v>
      </c>
    </row>
    <row r="19" spans="1:16" x14ac:dyDescent="0.35">
      <c r="A19">
        <v>18</v>
      </c>
      <c r="B19">
        <v>18</v>
      </c>
      <c r="C19" t="s">
        <v>125</v>
      </c>
      <c r="D19" t="s">
        <v>56</v>
      </c>
      <c r="E19" t="s">
        <v>57</v>
      </c>
      <c r="F19" t="s">
        <v>24</v>
      </c>
      <c r="G19" t="s">
        <v>15</v>
      </c>
      <c r="H19" t="s">
        <v>126</v>
      </c>
      <c r="I19" t="s">
        <v>65</v>
      </c>
      <c r="J19" t="s">
        <v>43</v>
      </c>
      <c r="K19" t="s">
        <v>127</v>
      </c>
      <c r="L19" t="s">
        <v>128</v>
      </c>
      <c r="M19">
        <v>1</v>
      </c>
      <c r="N19">
        <v>12942.27</v>
      </c>
      <c r="O19">
        <v>12942.27</v>
      </c>
      <c r="P19" t="s">
        <v>46</v>
      </c>
    </row>
    <row r="20" spans="1:16" x14ac:dyDescent="0.35">
      <c r="A20">
        <v>19</v>
      </c>
      <c r="B20">
        <v>19</v>
      </c>
      <c r="C20" t="s">
        <v>129</v>
      </c>
      <c r="D20" t="s">
        <v>84</v>
      </c>
      <c r="E20" t="s">
        <v>71</v>
      </c>
      <c r="F20" t="s">
        <v>19</v>
      </c>
      <c r="G20" t="s">
        <v>16</v>
      </c>
      <c r="H20" t="s">
        <v>73</v>
      </c>
      <c r="I20" t="s">
        <v>42</v>
      </c>
      <c r="J20" t="s">
        <v>74</v>
      </c>
      <c r="K20" t="s">
        <v>75</v>
      </c>
      <c r="L20" t="s">
        <v>76</v>
      </c>
      <c r="M20">
        <v>6</v>
      </c>
      <c r="N20">
        <v>22946.639999999999</v>
      </c>
      <c r="O20">
        <v>137679.84</v>
      </c>
      <c r="P20" t="s">
        <v>130</v>
      </c>
    </row>
    <row r="21" spans="1:16" x14ac:dyDescent="0.35">
      <c r="A21">
        <v>20</v>
      </c>
      <c r="B21">
        <v>20</v>
      </c>
      <c r="C21" t="s">
        <v>131</v>
      </c>
      <c r="D21" t="s">
        <v>95</v>
      </c>
      <c r="E21" t="s">
        <v>100</v>
      </c>
      <c r="F21" t="s">
        <v>72</v>
      </c>
      <c r="G21" t="s">
        <v>16</v>
      </c>
      <c r="H21" t="s">
        <v>91</v>
      </c>
      <c r="I21" t="s">
        <v>42</v>
      </c>
      <c r="J21" t="s">
        <v>79</v>
      </c>
      <c r="K21" t="s">
        <v>92</v>
      </c>
      <c r="L21" t="s">
        <v>93</v>
      </c>
      <c r="M21">
        <v>7</v>
      </c>
      <c r="N21">
        <v>19165.41</v>
      </c>
      <c r="O21">
        <v>134157.87</v>
      </c>
      <c r="P21" t="s">
        <v>130</v>
      </c>
    </row>
    <row r="22" spans="1:16" x14ac:dyDescent="0.35">
      <c r="A22">
        <v>21</v>
      </c>
      <c r="B22">
        <v>21</v>
      </c>
      <c r="C22" t="s">
        <v>132</v>
      </c>
      <c r="D22" t="s">
        <v>38</v>
      </c>
      <c r="E22" t="s">
        <v>48</v>
      </c>
      <c r="F22" t="s">
        <v>20</v>
      </c>
      <c r="G22" t="s">
        <v>18</v>
      </c>
      <c r="H22" t="s">
        <v>126</v>
      </c>
      <c r="I22" t="s">
        <v>65</v>
      </c>
      <c r="J22" t="s">
        <v>43</v>
      </c>
      <c r="K22" t="s">
        <v>127</v>
      </c>
      <c r="L22" t="s">
        <v>128</v>
      </c>
      <c r="M22">
        <v>7</v>
      </c>
      <c r="N22">
        <v>12027.16</v>
      </c>
      <c r="O22">
        <v>84190.12</v>
      </c>
      <c r="P22" t="s">
        <v>82</v>
      </c>
    </row>
    <row r="23" spans="1:16" x14ac:dyDescent="0.35">
      <c r="A23">
        <v>22</v>
      </c>
      <c r="B23">
        <v>22</v>
      </c>
      <c r="C23" t="s">
        <v>133</v>
      </c>
      <c r="D23" t="s">
        <v>56</v>
      </c>
      <c r="E23" t="s">
        <v>39</v>
      </c>
      <c r="F23" t="s">
        <v>22</v>
      </c>
      <c r="G23" t="s">
        <v>17</v>
      </c>
      <c r="H23" t="s">
        <v>78</v>
      </c>
      <c r="I23" t="s">
        <v>65</v>
      </c>
      <c r="J23" t="s">
        <v>79</v>
      </c>
      <c r="K23" t="s">
        <v>80</v>
      </c>
      <c r="L23" t="s">
        <v>81</v>
      </c>
      <c r="M23">
        <v>9</v>
      </c>
      <c r="N23">
        <v>21043.45</v>
      </c>
      <c r="O23">
        <v>189391.05000000002</v>
      </c>
      <c r="P23" t="s">
        <v>89</v>
      </c>
    </row>
    <row r="24" spans="1:16" x14ac:dyDescent="0.35">
      <c r="A24">
        <v>23</v>
      </c>
      <c r="B24">
        <v>23</v>
      </c>
      <c r="C24" t="s">
        <v>99</v>
      </c>
      <c r="D24" t="s">
        <v>38</v>
      </c>
      <c r="E24" t="s">
        <v>100</v>
      </c>
      <c r="F24" t="s">
        <v>23</v>
      </c>
      <c r="G24" t="s">
        <v>16</v>
      </c>
      <c r="H24" t="s">
        <v>64</v>
      </c>
      <c r="I24" t="s">
        <v>65</v>
      </c>
      <c r="J24" t="s">
        <v>66</v>
      </c>
      <c r="K24" t="s">
        <v>67</v>
      </c>
      <c r="L24" t="s">
        <v>68</v>
      </c>
      <c r="M24">
        <v>3</v>
      </c>
      <c r="N24">
        <v>17238.04</v>
      </c>
      <c r="O24">
        <v>51714.12</v>
      </c>
      <c r="P24" t="s">
        <v>54</v>
      </c>
    </row>
    <row r="25" spans="1:16" x14ac:dyDescent="0.35">
      <c r="A25">
        <v>24</v>
      </c>
      <c r="B25">
        <v>24</v>
      </c>
      <c r="C25" t="s">
        <v>134</v>
      </c>
      <c r="D25" t="s">
        <v>112</v>
      </c>
      <c r="E25" t="s">
        <v>57</v>
      </c>
      <c r="F25" t="s">
        <v>22</v>
      </c>
      <c r="G25" t="s">
        <v>17</v>
      </c>
      <c r="H25" t="s">
        <v>117</v>
      </c>
      <c r="I25" t="s">
        <v>65</v>
      </c>
      <c r="J25" t="s">
        <v>86</v>
      </c>
      <c r="K25" t="s">
        <v>118</v>
      </c>
      <c r="L25" t="s">
        <v>119</v>
      </c>
      <c r="M25">
        <v>4</v>
      </c>
      <c r="N25">
        <v>16045.88</v>
      </c>
      <c r="O25">
        <v>64183.519999999997</v>
      </c>
      <c r="P25" t="s">
        <v>89</v>
      </c>
    </row>
    <row r="26" spans="1:16" x14ac:dyDescent="0.35">
      <c r="A26">
        <v>25</v>
      </c>
      <c r="B26">
        <v>25</v>
      </c>
      <c r="C26" t="s">
        <v>135</v>
      </c>
      <c r="D26" t="s">
        <v>112</v>
      </c>
      <c r="E26" t="s">
        <v>71</v>
      </c>
      <c r="F26" t="s">
        <v>72</v>
      </c>
      <c r="G26" t="s">
        <v>17</v>
      </c>
      <c r="H26" t="s">
        <v>73</v>
      </c>
      <c r="I26" t="s">
        <v>42</v>
      </c>
      <c r="J26" t="s">
        <v>74</v>
      </c>
      <c r="K26" t="s">
        <v>75</v>
      </c>
      <c r="L26" t="s">
        <v>76</v>
      </c>
      <c r="M26">
        <v>4</v>
      </c>
      <c r="N26">
        <v>22198.38</v>
      </c>
      <c r="O26">
        <v>88793.52</v>
      </c>
      <c r="P26" t="s">
        <v>130</v>
      </c>
    </row>
    <row r="27" spans="1:16" x14ac:dyDescent="0.35">
      <c r="A27">
        <v>26</v>
      </c>
      <c r="B27">
        <v>26</v>
      </c>
      <c r="C27" t="s">
        <v>136</v>
      </c>
      <c r="D27" t="s">
        <v>56</v>
      </c>
      <c r="E27" t="s">
        <v>57</v>
      </c>
      <c r="F27" t="s">
        <v>24</v>
      </c>
      <c r="G27" t="s">
        <v>16</v>
      </c>
      <c r="H27" t="s">
        <v>96</v>
      </c>
      <c r="I27" t="s">
        <v>42</v>
      </c>
      <c r="J27" t="s">
        <v>59</v>
      </c>
      <c r="K27" t="s">
        <v>97</v>
      </c>
      <c r="L27" t="s">
        <v>98</v>
      </c>
      <c r="M27">
        <v>4</v>
      </c>
      <c r="N27">
        <v>10304.4</v>
      </c>
      <c r="O27">
        <v>41217.599999999999</v>
      </c>
      <c r="P27" t="s">
        <v>105</v>
      </c>
    </row>
    <row r="28" spans="1:16" x14ac:dyDescent="0.35">
      <c r="A28">
        <v>27</v>
      </c>
      <c r="B28">
        <v>27</v>
      </c>
      <c r="C28" t="s">
        <v>137</v>
      </c>
      <c r="D28" t="s">
        <v>84</v>
      </c>
      <c r="E28" t="s">
        <v>57</v>
      </c>
      <c r="F28" t="s">
        <v>19</v>
      </c>
      <c r="G28" t="s">
        <v>18</v>
      </c>
      <c r="H28" t="s">
        <v>138</v>
      </c>
      <c r="I28" t="s">
        <v>65</v>
      </c>
      <c r="J28" t="s">
        <v>51</v>
      </c>
      <c r="K28" t="s">
        <v>139</v>
      </c>
      <c r="L28" t="s">
        <v>140</v>
      </c>
      <c r="M28">
        <v>4</v>
      </c>
      <c r="N28">
        <v>17565.68</v>
      </c>
      <c r="O28">
        <v>70262.720000000001</v>
      </c>
      <c r="P28" t="s">
        <v>46</v>
      </c>
    </row>
    <row r="29" spans="1:16" x14ac:dyDescent="0.35">
      <c r="A29">
        <v>28</v>
      </c>
      <c r="B29">
        <v>28</v>
      </c>
      <c r="C29" t="s">
        <v>141</v>
      </c>
      <c r="D29" t="s">
        <v>56</v>
      </c>
      <c r="E29" t="s">
        <v>39</v>
      </c>
      <c r="F29" t="s">
        <v>24</v>
      </c>
      <c r="G29" t="s">
        <v>18</v>
      </c>
      <c r="H29" t="s">
        <v>91</v>
      </c>
      <c r="I29" t="s">
        <v>42</v>
      </c>
      <c r="J29" t="s">
        <v>79</v>
      </c>
      <c r="K29" t="s">
        <v>92</v>
      </c>
      <c r="L29" t="s">
        <v>93</v>
      </c>
      <c r="M29">
        <v>3</v>
      </c>
      <c r="N29">
        <v>16648.739999999998</v>
      </c>
      <c r="O29">
        <v>49946.219999999994</v>
      </c>
      <c r="P29" t="s">
        <v>82</v>
      </c>
    </row>
    <row r="30" spans="1:16" x14ac:dyDescent="0.35">
      <c r="A30">
        <v>29</v>
      </c>
      <c r="B30">
        <v>29</v>
      </c>
      <c r="C30" t="s">
        <v>142</v>
      </c>
      <c r="D30" t="s">
        <v>38</v>
      </c>
      <c r="E30" t="s">
        <v>71</v>
      </c>
      <c r="F30" t="s">
        <v>24</v>
      </c>
      <c r="G30" t="s">
        <v>18</v>
      </c>
      <c r="H30" t="s">
        <v>122</v>
      </c>
      <c r="I30" t="s">
        <v>42</v>
      </c>
      <c r="J30" t="s">
        <v>59</v>
      </c>
      <c r="K30" t="s">
        <v>123</v>
      </c>
      <c r="L30" t="s">
        <v>124</v>
      </c>
      <c r="M30">
        <v>1</v>
      </c>
      <c r="N30">
        <v>19576.649999999998</v>
      </c>
      <c r="O30">
        <v>19576.649999999998</v>
      </c>
      <c r="P30" t="s">
        <v>62</v>
      </c>
    </row>
    <row r="31" spans="1:16" x14ac:dyDescent="0.35">
      <c r="A31">
        <v>30</v>
      </c>
      <c r="B31">
        <v>30</v>
      </c>
      <c r="C31" t="s">
        <v>143</v>
      </c>
      <c r="D31" t="s">
        <v>95</v>
      </c>
      <c r="E31" t="s">
        <v>71</v>
      </c>
      <c r="F31" t="s">
        <v>20</v>
      </c>
      <c r="G31" t="s">
        <v>18</v>
      </c>
      <c r="H31" t="s">
        <v>64</v>
      </c>
      <c r="I31" t="s">
        <v>65</v>
      </c>
      <c r="J31" t="s">
        <v>66</v>
      </c>
      <c r="K31" t="s">
        <v>67</v>
      </c>
      <c r="L31" t="s">
        <v>68</v>
      </c>
      <c r="M31">
        <v>4</v>
      </c>
      <c r="N31">
        <v>17800.149999999998</v>
      </c>
      <c r="O31">
        <v>71200.599999999991</v>
      </c>
      <c r="P31" t="s">
        <v>69</v>
      </c>
    </row>
    <row r="32" spans="1:16" x14ac:dyDescent="0.35">
      <c r="A32">
        <v>31</v>
      </c>
      <c r="B32">
        <v>31</v>
      </c>
      <c r="C32" t="s">
        <v>144</v>
      </c>
      <c r="D32" t="s">
        <v>112</v>
      </c>
      <c r="E32" t="s">
        <v>57</v>
      </c>
      <c r="F32" t="s">
        <v>22</v>
      </c>
      <c r="G32" t="s">
        <v>18</v>
      </c>
      <c r="H32" t="s">
        <v>91</v>
      </c>
      <c r="I32" t="s">
        <v>42</v>
      </c>
      <c r="J32" t="s">
        <v>79</v>
      </c>
      <c r="K32" t="s">
        <v>92</v>
      </c>
      <c r="L32" t="s">
        <v>93</v>
      </c>
      <c r="M32">
        <v>2</v>
      </c>
      <c r="N32">
        <v>16648.739999999998</v>
      </c>
      <c r="O32">
        <v>33297.479999999996</v>
      </c>
      <c r="P32" t="s">
        <v>69</v>
      </c>
    </row>
    <row r="33" spans="1:16" x14ac:dyDescent="0.35">
      <c r="A33">
        <v>32</v>
      </c>
      <c r="B33">
        <v>32</v>
      </c>
      <c r="C33" t="s">
        <v>145</v>
      </c>
      <c r="D33" t="s">
        <v>95</v>
      </c>
      <c r="E33" t="s">
        <v>100</v>
      </c>
      <c r="F33" t="s">
        <v>20</v>
      </c>
      <c r="G33" t="s">
        <v>17</v>
      </c>
      <c r="H33" t="s">
        <v>138</v>
      </c>
      <c r="I33" t="s">
        <v>65</v>
      </c>
      <c r="J33" t="s">
        <v>51</v>
      </c>
      <c r="K33" t="s">
        <v>139</v>
      </c>
      <c r="L33" t="s">
        <v>140</v>
      </c>
      <c r="M33">
        <v>3</v>
      </c>
      <c r="N33">
        <v>18563.73</v>
      </c>
      <c r="O33">
        <v>55691.19</v>
      </c>
      <c r="P33" t="s">
        <v>54</v>
      </c>
    </row>
    <row r="34" spans="1:16" x14ac:dyDescent="0.35">
      <c r="A34">
        <v>33</v>
      </c>
      <c r="B34">
        <v>33</v>
      </c>
      <c r="C34" t="s">
        <v>146</v>
      </c>
      <c r="D34" t="s">
        <v>38</v>
      </c>
      <c r="E34" t="s">
        <v>57</v>
      </c>
      <c r="F34" t="s">
        <v>21</v>
      </c>
      <c r="G34" t="s">
        <v>15</v>
      </c>
      <c r="H34" t="s">
        <v>96</v>
      </c>
      <c r="I34" t="s">
        <v>42</v>
      </c>
      <c r="J34" t="s">
        <v>59</v>
      </c>
      <c r="K34" t="s">
        <v>97</v>
      </c>
      <c r="L34" t="s">
        <v>98</v>
      </c>
      <c r="M34">
        <v>4</v>
      </c>
      <c r="N34">
        <v>10636.8</v>
      </c>
      <c r="O34">
        <v>42547.199999999997</v>
      </c>
      <c r="P34" t="s">
        <v>130</v>
      </c>
    </row>
    <row r="35" spans="1:16" x14ac:dyDescent="0.35">
      <c r="A35">
        <v>34</v>
      </c>
      <c r="B35">
        <v>34</v>
      </c>
      <c r="C35" t="s">
        <v>147</v>
      </c>
      <c r="D35" t="s">
        <v>95</v>
      </c>
      <c r="E35" t="s">
        <v>39</v>
      </c>
      <c r="F35" t="s">
        <v>40</v>
      </c>
      <c r="G35" t="s">
        <v>16</v>
      </c>
      <c r="H35" t="s">
        <v>148</v>
      </c>
      <c r="I35" t="s">
        <v>42</v>
      </c>
      <c r="J35" t="s">
        <v>74</v>
      </c>
      <c r="K35" t="s">
        <v>149</v>
      </c>
      <c r="L35" t="s">
        <v>150</v>
      </c>
      <c r="M35">
        <v>1</v>
      </c>
      <c r="N35">
        <v>7479.9000000000005</v>
      </c>
      <c r="O35">
        <v>7479.9000000000005</v>
      </c>
      <c r="P35" t="s">
        <v>130</v>
      </c>
    </row>
    <row r="36" spans="1:16" x14ac:dyDescent="0.35">
      <c r="A36">
        <v>35</v>
      </c>
      <c r="B36">
        <v>35</v>
      </c>
      <c r="C36" t="s">
        <v>151</v>
      </c>
      <c r="D36" t="s">
        <v>95</v>
      </c>
      <c r="E36" t="s">
        <v>57</v>
      </c>
      <c r="F36" t="s">
        <v>22</v>
      </c>
      <c r="G36" t="s">
        <v>16</v>
      </c>
      <c r="H36" t="s">
        <v>96</v>
      </c>
      <c r="I36" t="s">
        <v>42</v>
      </c>
      <c r="J36" t="s">
        <v>59</v>
      </c>
      <c r="K36" t="s">
        <v>97</v>
      </c>
      <c r="L36" t="s">
        <v>98</v>
      </c>
      <c r="M36">
        <v>5</v>
      </c>
      <c r="N36">
        <v>10082.800000000001</v>
      </c>
      <c r="O36">
        <v>50414.000000000007</v>
      </c>
      <c r="P36" t="s">
        <v>130</v>
      </c>
    </row>
    <row r="37" spans="1:16" x14ac:dyDescent="0.35">
      <c r="A37">
        <v>36</v>
      </c>
      <c r="B37">
        <v>36</v>
      </c>
      <c r="C37" t="s">
        <v>152</v>
      </c>
      <c r="D37" t="s">
        <v>95</v>
      </c>
      <c r="E37" t="s">
        <v>71</v>
      </c>
      <c r="F37" t="s">
        <v>22</v>
      </c>
      <c r="G37" t="s">
        <v>17</v>
      </c>
      <c r="H37" t="s">
        <v>117</v>
      </c>
      <c r="I37" t="s">
        <v>65</v>
      </c>
      <c r="J37" t="s">
        <v>86</v>
      </c>
      <c r="K37" t="s">
        <v>118</v>
      </c>
      <c r="L37" t="s">
        <v>119</v>
      </c>
      <c r="M37">
        <v>4</v>
      </c>
      <c r="N37">
        <v>15859.3</v>
      </c>
      <c r="O37">
        <v>63437.2</v>
      </c>
      <c r="P37" t="s">
        <v>89</v>
      </c>
    </row>
    <row r="38" spans="1:16" x14ac:dyDescent="0.35">
      <c r="A38">
        <v>37</v>
      </c>
      <c r="B38">
        <v>37</v>
      </c>
      <c r="C38" t="s">
        <v>153</v>
      </c>
      <c r="D38" t="s">
        <v>84</v>
      </c>
      <c r="E38" t="s">
        <v>100</v>
      </c>
      <c r="F38" t="s">
        <v>23</v>
      </c>
      <c r="G38" t="s">
        <v>17</v>
      </c>
      <c r="H38" t="s">
        <v>41</v>
      </c>
      <c r="I38" t="s">
        <v>42</v>
      </c>
      <c r="J38" t="s">
        <v>43</v>
      </c>
      <c r="K38" t="s">
        <v>44</v>
      </c>
      <c r="L38" t="s">
        <v>45</v>
      </c>
      <c r="M38">
        <v>3</v>
      </c>
      <c r="N38">
        <v>18190.71</v>
      </c>
      <c r="O38">
        <v>54572.13</v>
      </c>
      <c r="P38" t="s">
        <v>105</v>
      </c>
    </row>
    <row r="39" spans="1:16" x14ac:dyDescent="0.35">
      <c r="A39">
        <v>38</v>
      </c>
      <c r="B39">
        <v>38</v>
      </c>
      <c r="C39" t="s">
        <v>154</v>
      </c>
      <c r="D39" t="s">
        <v>112</v>
      </c>
      <c r="E39" t="s">
        <v>100</v>
      </c>
      <c r="F39" t="s">
        <v>23</v>
      </c>
      <c r="G39" t="s">
        <v>17</v>
      </c>
      <c r="H39" t="s">
        <v>107</v>
      </c>
      <c r="I39" t="s">
        <v>65</v>
      </c>
      <c r="J39" t="s">
        <v>66</v>
      </c>
      <c r="K39" t="s">
        <v>108</v>
      </c>
      <c r="L39" t="s">
        <v>109</v>
      </c>
      <c r="M39">
        <v>4</v>
      </c>
      <c r="N39">
        <v>10230</v>
      </c>
      <c r="O39">
        <v>40920</v>
      </c>
      <c r="P39" t="s">
        <v>130</v>
      </c>
    </row>
    <row r="40" spans="1:16" x14ac:dyDescent="0.35">
      <c r="A40">
        <v>39</v>
      </c>
      <c r="B40">
        <v>39</v>
      </c>
      <c r="C40" t="s">
        <v>155</v>
      </c>
      <c r="D40" t="s">
        <v>84</v>
      </c>
      <c r="E40" t="s">
        <v>39</v>
      </c>
      <c r="F40" t="s">
        <v>22</v>
      </c>
      <c r="G40" t="s">
        <v>16</v>
      </c>
      <c r="H40" t="s">
        <v>64</v>
      </c>
      <c r="I40" t="s">
        <v>65</v>
      </c>
      <c r="J40" t="s">
        <v>66</v>
      </c>
      <c r="K40" t="s">
        <v>67</v>
      </c>
      <c r="L40" t="s">
        <v>68</v>
      </c>
      <c r="M40">
        <v>4</v>
      </c>
      <c r="N40">
        <v>16301.19</v>
      </c>
      <c r="O40">
        <v>65204.76</v>
      </c>
      <c r="P40" t="s">
        <v>69</v>
      </c>
    </row>
    <row r="41" spans="1:16" x14ac:dyDescent="0.35">
      <c r="A41">
        <v>40</v>
      </c>
      <c r="B41">
        <v>40</v>
      </c>
      <c r="C41" t="s">
        <v>156</v>
      </c>
      <c r="D41" t="s">
        <v>95</v>
      </c>
      <c r="E41" t="s">
        <v>100</v>
      </c>
      <c r="F41" t="s">
        <v>24</v>
      </c>
      <c r="G41" t="s">
        <v>16</v>
      </c>
      <c r="H41" t="s">
        <v>96</v>
      </c>
      <c r="I41" t="s">
        <v>42</v>
      </c>
      <c r="J41" t="s">
        <v>59</v>
      </c>
      <c r="K41" t="s">
        <v>97</v>
      </c>
      <c r="L41" t="s">
        <v>98</v>
      </c>
      <c r="M41">
        <v>6</v>
      </c>
      <c r="N41">
        <v>10969.2</v>
      </c>
      <c r="O41">
        <v>65815.200000000012</v>
      </c>
      <c r="P41" t="s">
        <v>69</v>
      </c>
    </row>
    <row r="42" spans="1:16" x14ac:dyDescent="0.35">
      <c r="A42">
        <v>41</v>
      </c>
      <c r="B42">
        <v>41</v>
      </c>
      <c r="C42" t="s">
        <v>157</v>
      </c>
      <c r="D42" t="s">
        <v>38</v>
      </c>
      <c r="E42" t="s">
        <v>39</v>
      </c>
      <c r="F42" t="s">
        <v>72</v>
      </c>
      <c r="G42" t="s">
        <v>17</v>
      </c>
      <c r="H42" t="s">
        <v>91</v>
      </c>
      <c r="I42" t="s">
        <v>42</v>
      </c>
      <c r="J42" t="s">
        <v>79</v>
      </c>
      <c r="K42" t="s">
        <v>92</v>
      </c>
      <c r="L42" t="s">
        <v>93</v>
      </c>
      <c r="M42">
        <v>3</v>
      </c>
      <c r="N42">
        <v>17616.690000000002</v>
      </c>
      <c r="O42">
        <v>52850.070000000007</v>
      </c>
      <c r="P42" t="s">
        <v>89</v>
      </c>
    </row>
    <row r="43" spans="1:16" x14ac:dyDescent="0.35">
      <c r="A43">
        <v>42</v>
      </c>
      <c r="B43">
        <v>42</v>
      </c>
      <c r="C43" t="s">
        <v>131</v>
      </c>
      <c r="D43" t="s">
        <v>95</v>
      </c>
      <c r="E43" t="s">
        <v>100</v>
      </c>
      <c r="F43" t="s">
        <v>72</v>
      </c>
      <c r="G43" t="s">
        <v>18</v>
      </c>
      <c r="H43" t="s">
        <v>85</v>
      </c>
      <c r="I43" t="s">
        <v>50</v>
      </c>
      <c r="J43" t="s">
        <v>86</v>
      </c>
      <c r="K43" t="s">
        <v>87</v>
      </c>
      <c r="L43" t="s">
        <v>88</v>
      </c>
      <c r="M43">
        <v>2</v>
      </c>
      <c r="N43">
        <v>7502.04</v>
      </c>
      <c r="O43">
        <v>15004.08</v>
      </c>
      <c r="P43" t="s">
        <v>62</v>
      </c>
    </row>
    <row r="44" spans="1:16" x14ac:dyDescent="0.35">
      <c r="A44">
        <v>43</v>
      </c>
      <c r="B44">
        <v>43</v>
      </c>
      <c r="C44" t="s">
        <v>158</v>
      </c>
      <c r="D44" t="s">
        <v>38</v>
      </c>
      <c r="E44" t="s">
        <v>39</v>
      </c>
      <c r="F44" t="s">
        <v>23</v>
      </c>
      <c r="G44" t="s">
        <v>15</v>
      </c>
      <c r="H44" t="s">
        <v>159</v>
      </c>
      <c r="I44" t="s">
        <v>50</v>
      </c>
      <c r="J44" t="s">
        <v>79</v>
      </c>
      <c r="K44" t="s">
        <v>160</v>
      </c>
      <c r="L44" t="s">
        <v>161</v>
      </c>
      <c r="M44">
        <v>8</v>
      </c>
      <c r="N44">
        <v>18257.8</v>
      </c>
      <c r="O44">
        <v>146062.39999999999</v>
      </c>
      <c r="P44" t="s">
        <v>62</v>
      </c>
    </row>
    <row r="45" spans="1:16" x14ac:dyDescent="0.35">
      <c r="A45">
        <v>44</v>
      </c>
      <c r="B45">
        <v>44</v>
      </c>
      <c r="C45" t="s">
        <v>162</v>
      </c>
      <c r="D45" t="s">
        <v>84</v>
      </c>
      <c r="E45" t="s">
        <v>39</v>
      </c>
      <c r="F45" t="s">
        <v>40</v>
      </c>
      <c r="G45" t="s">
        <v>17</v>
      </c>
      <c r="H45" t="s">
        <v>49</v>
      </c>
      <c r="I45" t="s">
        <v>50</v>
      </c>
      <c r="J45" t="s">
        <v>51</v>
      </c>
      <c r="K45" t="s">
        <v>52</v>
      </c>
      <c r="L45" t="s">
        <v>53</v>
      </c>
      <c r="M45">
        <v>6</v>
      </c>
      <c r="N45">
        <v>3313.6</v>
      </c>
      <c r="O45">
        <v>19881.599999999999</v>
      </c>
      <c r="P45" t="s">
        <v>54</v>
      </c>
    </row>
    <row r="46" spans="1:16" x14ac:dyDescent="0.35">
      <c r="A46">
        <v>45</v>
      </c>
      <c r="B46">
        <v>45</v>
      </c>
      <c r="C46" t="s">
        <v>163</v>
      </c>
      <c r="D46" t="s">
        <v>84</v>
      </c>
      <c r="E46" t="s">
        <v>48</v>
      </c>
      <c r="F46" t="s">
        <v>72</v>
      </c>
      <c r="G46" t="s">
        <v>18</v>
      </c>
      <c r="H46" t="s">
        <v>122</v>
      </c>
      <c r="I46" t="s">
        <v>42</v>
      </c>
      <c r="J46" t="s">
        <v>59</v>
      </c>
      <c r="K46" t="s">
        <v>123</v>
      </c>
      <c r="L46" t="s">
        <v>124</v>
      </c>
      <c r="M46">
        <v>9</v>
      </c>
      <c r="N46">
        <v>19782.719999999998</v>
      </c>
      <c r="O46">
        <v>178044.47999999998</v>
      </c>
      <c r="P46" t="s">
        <v>89</v>
      </c>
    </row>
    <row r="47" spans="1:16" x14ac:dyDescent="0.35">
      <c r="A47">
        <v>46</v>
      </c>
      <c r="B47">
        <v>46</v>
      </c>
      <c r="C47" t="s">
        <v>164</v>
      </c>
      <c r="D47" t="s">
        <v>38</v>
      </c>
      <c r="E47" t="s">
        <v>100</v>
      </c>
      <c r="F47" t="s">
        <v>20</v>
      </c>
      <c r="G47" t="s">
        <v>17</v>
      </c>
      <c r="H47" t="s">
        <v>126</v>
      </c>
      <c r="I47" t="s">
        <v>65</v>
      </c>
      <c r="J47" t="s">
        <v>43</v>
      </c>
      <c r="K47" t="s">
        <v>127</v>
      </c>
      <c r="L47" t="s">
        <v>128</v>
      </c>
      <c r="M47">
        <v>5</v>
      </c>
      <c r="N47">
        <v>11634.97</v>
      </c>
      <c r="O47">
        <v>58174.85</v>
      </c>
      <c r="P47" t="s">
        <v>89</v>
      </c>
    </row>
    <row r="48" spans="1:16" x14ac:dyDescent="0.35">
      <c r="A48">
        <v>47</v>
      </c>
      <c r="B48">
        <v>47</v>
      </c>
      <c r="C48" t="s">
        <v>165</v>
      </c>
      <c r="D48" t="s">
        <v>56</v>
      </c>
      <c r="E48" t="s">
        <v>57</v>
      </c>
      <c r="F48" t="s">
        <v>21</v>
      </c>
      <c r="G48" t="s">
        <v>16</v>
      </c>
      <c r="H48" t="s">
        <v>138</v>
      </c>
      <c r="I48" t="s">
        <v>65</v>
      </c>
      <c r="J48" t="s">
        <v>51</v>
      </c>
      <c r="K48" t="s">
        <v>139</v>
      </c>
      <c r="L48" t="s">
        <v>140</v>
      </c>
      <c r="M48">
        <v>5</v>
      </c>
      <c r="N48">
        <v>17366.07</v>
      </c>
      <c r="O48">
        <v>86830.35</v>
      </c>
      <c r="P48" t="s">
        <v>46</v>
      </c>
    </row>
    <row r="49" spans="1:16" x14ac:dyDescent="0.35">
      <c r="A49">
        <v>48</v>
      </c>
      <c r="B49">
        <v>48</v>
      </c>
      <c r="C49" t="s">
        <v>166</v>
      </c>
      <c r="D49" t="s">
        <v>95</v>
      </c>
      <c r="E49" t="s">
        <v>100</v>
      </c>
      <c r="F49" t="s">
        <v>72</v>
      </c>
      <c r="G49" t="s">
        <v>16</v>
      </c>
      <c r="H49" t="s">
        <v>138</v>
      </c>
      <c r="I49" t="s">
        <v>65</v>
      </c>
      <c r="J49" t="s">
        <v>51</v>
      </c>
      <c r="K49" t="s">
        <v>139</v>
      </c>
      <c r="L49" t="s">
        <v>140</v>
      </c>
      <c r="M49">
        <v>7</v>
      </c>
      <c r="N49">
        <v>16966.849999999999</v>
      </c>
      <c r="O49">
        <v>118767.94999999998</v>
      </c>
      <c r="P49" t="s">
        <v>130</v>
      </c>
    </row>
    <row r="50" spans="1:16" x14ac:dyDescent="0.35">
      <c r="A50">
        <v>49</v>
      </c>
      <c r="B50">
        <v>49</v>
      </c>
      <c r="C50" t="s">
        <v>167</v>
      </c>
      <c r="D50" t="s">
        <v>84</v>
      </c>
      <c r="E50" t="s">
        <v>57</v>
      </c>
      <c r="F50" t="s">
        <v>20</v>
      </c>
      <c r="G50" t="s">
        <v>18</v>
      </c>
      <c r="H50" t="s">
        <v>96</v>
      </c>
      <c r="I50" t="s">
        <v>42</v>
      </c>
      <c r="J50" t="s">
        <v>59</v>
      </c>
      <c r="K50" t="s">
        <v>97</v>
      </c>
      <c r="L50" t="s">
        <v>98</v>
      </c>
      <c r="M50">
        <v>5</v>
      </c>
      <c r="N50">
        <v>9750.4</v>
      </c>
      <c r="O50">
        <v>48752</v>
      </c>
      <c r="P50" t="s">
        <v>89</v>
      </c>
    </row>
    <row r="51" spans="1:16" x14ac:dyDescent="0.35">
      <c r="A51">
        <v>50</v>
      </c>
      <c r="B51">
        <v>50</v>
      </c>
      <c r="C51" t="s">
        <v>168</v>
      </c>
      <c r="D51" t="s">
        <v>38</v>
      </c>
      <c r="E51" t="s">
        <v>100</v>
      </c>
      <c r="F51" t="s">
        <v>21</v>
      </c>
      <c r="G51" t="s">
        <v>16</v>
      </c>
      <c r="H51" t="s">
        <v>169</v>
      </c>
      <c r="I51" t="s">
        <v>42</v>
      </c>
      <c r="J51" t="s">
        <v>43</v>
      </c>
      <c r="K51" t="s">
        <v>170</v>
      </c>
      <c r="L51" t="s">
        <v>171</v>
      </c>
      <c r="M51">
        <v>9</v>
      </c>
      <c r="N51">
        <v>6928.6500000000005</v>
      </c>
      <c r="O51">
        <v>62357.850000000006</v>
      </c>
      <c r="P51" t="s">
        <v>130</v>
      </c>
    </row>
    <row r="52" spans="1:16" x14ac:dyDescent="0.35">
      <c r="A52">
        <v>51</v>
      </c>
      <c r="B52">
        <v>51</v>
      </c>
      <c r="C52" t="s">
        <v>172</v>
      </c>
      <c r="D52" t="s">
        <v>56</v>
      </c>
      <c r="E52" t="s">
        <v>100</v>
      </c>
      <c r="F52" t="s">
        <v>21</v>
      </c>
      <c r="G52" t="s">
        <v>15</v>
      </c>
      <c r="H52" t="s">
        <v>138</v>
      </c>
      <c r="I52" t="s">
        <v>65</v>
      </c>
      <c r="J52" t="s">
        <v>51</v>
      </c>
      <c r="K52" t="s">
        <v>139</v>
      </c>
      <c r="L52" t="s">
        <v>140</v>
      </c>
      <c r="M52">
        <v>1</v>
      </c>
      <c r="N52">
        <v>19561.78</v>
      </c>
      <c r="O52">
        <v>19561.78</v>
      </c>
      <c r="P52" t="s">
        <v>89</v>
      </c>
    </row>
    <row r="53" spans="1:16" x14ac:dyDescent="0.35">
      <c r="A53">
        <v>52</v>
      </c>
      <c r="B53">
        <v>52</v>
      </c>
      <c r="C53" t="s">
        <v>173</v>
      </c>
      <c r="D53" t="s">
        <v>56</v>
      </c>
      <c r="E53" t="s">
        <v>39</v>
      </c>
      <c r="F53" t="s">
        <v>20</v>
      </c>
      <c r="G53" t="s">
        <v>18</v>
      </c>
      <c r="H53" t="s">
        <v>91</v>
      </c>
      <c r="I53" t="s">
        <v>42</v>
      </c>
      <c r="J53" t="s">
        <v>79</v>
      </c>
      <c r="K53" t="s">
        <v>92</v>
      </c>
      <c r="L53" t="s">
        <v>93</v>
      </c>
      <c r="M53">
        <v>9</v>
      </c>
      <c r="N53">
        <v>16455.149999999998</v>
      </c>
      <c r="O53">
        <v>148096.34999999998</v>
      </c>
      <c r="P53" t="s">
        <v>105</v>
      </c>
    </row>
    <row r="54" spans="1:16" x14ac:dyDescent="0.35">
      <c r="A54">
        <v>53</v>
      </c>
      <c r="B54">
        <v>53</v>
      </c>
      <c r="C54" t="s">
        <v>174</v>
      </c>
      <c r="D54" t="s">
        <v>95</v>
      </c>
      <c r="E54" t="s">
        <v>57</v>
      </c>
      <c r="F54" t="s">
        <v>21</v>
      </c>
      <c r="G54" t="s">
        <v>16</v>
      </c>
      <c r="H54" t="s">
        <v>58</v>
      </c>
      <c r="I54" t="s">
        <v>42</v>
      </c>
      <c r="J54" t="s">
        <v>59</v>
      </c>
      <c r="K54" t="s">
        <v>60</v>
      </c>
      <c r="L54" t="s">
        <v>61</v>
      </c>
      <c r="M54">
        <v>4</v>
      </c>
      <c r="N54">
        <v>4719.2</v>
      </c>
      <c r="O54">
        <v>18876.8</v>
      </c>
      <c r="P54" t="s">
        <v>130</v>
      </c>
    </row>
    <row r="55" spans="1:16" x14ac:dyDescent="0.35">
      <c r="A55">
        <v>54</v>
      </c>
      <c r="B55">
        <v>54</v>
      </c>
      <c r="C55" t="s">
        <v>175</v>
      </c>
      <c r="D55" t="s">
        <v>56</v>
      </c>
      <c r="E55" t="s">
        <v>100</v>
      </c>
      <c r="F55" t="s">
        <v>40</v>
      </c>
      <c r="G55" t="s">
        <v>15</v>
      </c>
      <c r="H55" t="s">
        <v>96</v>
      </c>
      <c r="I55" t="s">
        <v>42</v>
      </c>
      <c r="J55" t="s">
        <v>59</v>
      </c>
      <c r="K55" t="s">
        <v>97</v>
      </c>
      <c r="L55" t="s">
        <v>98</v>
      </c>
      <c r="M55">
        <v>4</v>
      </c>
      <c r="N55">
        <v>9861.2000000000007</v>
      </c>
      <c r="O55">
        <v>39444.800000000003</v>
      </c>
      <c r="P55" t="s">
        <v>46</v>
      </c>
    </row>
    <row r="56" spans="1:16" x14ac:dyDescent="0.35">
      <c r="A56">
        <v>55</v>
      </c>
      <c r="B56">
        <v>55</v>
      </c>
      <c r="C56" t="s">
        <v>176</v>
      </c>
      <c r="D56" t="s">
        <v>84</v>
      </c>
      <c r="E56" t="s">
        <v>57</v>
      </c>
      <c r="F56" t="s">
        <v>40</v>
      </c>
      <c r="G56" t="s">
        <v>17</v>
      </c>
      <c r="H56" t="s">
        <v>177</v>
      </c>
      <c r="I56" t="s">
        <v>50</v>
      </c>
      <c r="J56" t="s">
        <v>51</v>
      </c>
      <c r="K56" t="s">
        <v>178</v>
      </c>
      <c r="L56" t="s">
        <v>179</v>
      </c>
      <c r="M56">
        <v>4</v>
      </c>
      <c r="N56">
        <v>8738.85</v>
      </c>
      <c r="O56">
        <v>34955.4</v>
      </c>
      <c r="P56" t="s">
        <v>62</v>
      </c>
    </row>
    <row r="57" spans="1:16" x14ac:dyDescent="0.35">
      <c r="A57">
        <v>56</v>
      </c>
      <c r="B57">
        <v>56</v>
      </c>
      <c r="C57" t="s">
        <v>180</v>
      </c>
      <c r="D57" t="s">
        <v>84</v>
      </c>
      <c r="E57" t="s">
        <v>48</v>
      </c>
      <c r="F57" t="s">
        <v>20</v>
      </c>
      <c r="G57" t="s">
        <v>15</v>
      </c>
      <c r="H57" t="s">
        <v>64</v>
      </c>
      <c r="I57" t="s">
        <v>65</v>
      </c>
      <c r="J57" t="s">
        <v>66</v>
      </c>
      <c r="K57" t="s">
        <v>67</v>
      </c>
      <c r="L57" t="s">
        <v>68</v>
      </c>
      <c r="M57">
        <v>6</v>
      </c>
      <c r="N57">
        <v>15926.449999999999</v>
      </c>
      <c r="O57">
        <v>95558.7</v>
      </c>
      <c r="P57" t="s">
        <v>130</v>
      </c>
    </row>
    <row r="58" spans="1:16" x14ac:dyDescent="0.35">
      <c r="A58">
        <v>57</v>
      </c>
      <c r="B58">
        <v>57</v>
      </c>
      <c r="C58" t="s">
        <v>146</v>
      </c>
      <c r="D58" t="s">
        <v>38</v>
      </c>
      <c r="E58" t="s">
        <v>57</v>
      </c>
      <c r="F58" t="s">
        <v>21</v>
      </c>
      <c r="G58" t="s">
        <v>15</v>
      </c>
      <c r="H58" t="s">
        <v>78</v>
      </c>
      <c r="I58" t="s">
        <v>65</v>
      </c>
      <c r="J58" t="s">
        <v>79</v>
      </c>
      <c r="K58" t="s">
        <v>80</v>
      </c>
      <c r="L58" t="s">
        <v>81</v>
      </c>
      <c r="M58">
        <v>6</v>
      </c>
      <c r="N58">
        <v>21786.16</v>
      </c>
      <c r="O58">
        <v>130716.95999999999</v>
      </c>
      <c r="P58" t="s">
        <v>69</v>
      </c>
    </row>
    <row r="59" spans="1:16" x14ac:dyDescent="0.35">
      <c r="A59">
        <v>58</v>
      </c>
      <c r="B59">
        <v>58</v>
      </c>
      <c r="C59" t="s">
        <v>181</v>
      </c>
      <c r="D59" t="s">
        <v>38</v>
      </c>
      <c r="E59" t="s">
        <v>39</v>
      </c>
      <c r="F59" t="s">
        <v>40</v>
      </c>
      <c r="G59" t="s">
        <v>15</v>
      </c>
      <c r="H59" t="s">
        <v>126</v>
      </c>
      <c r="I59" t="s">
        <v>65</v>
      </c>
      <c r="J59" t="s">
        <v>43</v>
      </c>
      <c r="K59" t="s">
        <v>127</v>
      </c>
      <c r="L59" t="s">
        <v>128</v>
      </c>
      <c r="M59">
        <v>2</v>
      </c>
      <c r="N59">
        <v>11504.24</v>
      </c>
      <c r="O59">
        <v>23008.48</v>
      </c>
      <c r="P59" t="s">
        <v>46</v>
      </c>
    </row>
    <row r="60" spans="1:16" x14ac:dyDescent="0.35">
      <c r="A60">
        <v>59</v>
      </c>
      <c r="B60">
        <v>59</v>
      </c>
      <c r="C60" t="s">
        <v>182</v>
      </c>
      <c r="D60" t="s">
        <v>38</v>
      </c>
      <c r="E60" t="s">
        <v>57</v>
      </c>
      <c r="F60" t="s">
        <v>22</v>
      </c>
      <c r="G60" t="s">
        <v>16</v>
      </c>
      <c r="H60" t="s">
        <v>41</v>
      </c>
      <c r="I60" t="s">
        <v>42</v>
      </c>
      <c r="J60" t="s">
        <v>43</v>
      </c>
      <c r="K60" t="s">
        <v>44</v>
      </c>
      <c r="L60" t="s">
        <v>45</v>
      </c>
      <c r="M60">
        <v>4</v>
      </c>
      <c r="N60">
        <v>20030.22</v>
      </c>
      <c r="O60">
        <v>80120.88</v>
      </c>
      <c r="P60" t="s">
        <v>82</v>
      </c>
    </row>
    <row r="61" spans="1:16" x14ac:dyDescent="0.35">
      <c r="A61">
        <v>60</v>
      </c>
      <c r="B61">
        <v>60</v>
      </c>
      <c r="C61" t="s">
        <v>183</v>
      </c>
      <c r="D61" t="s">
        <v>84</v>
      </c>
      <c r="E61" t="s">
        <v>39</v>
      </c>
      <c r="F61" t="s">
        <v>72</v>
      </c>
      <c r="G61" t="s">
        <v>16</v>
      </c>
      <c r="H61" t="s">
        <v>96</v>
      </c>
      <c r="I61" t="s">
        <v>42</v>
      </c>
      <c r="J61" t="s">
        <v>59</v>
      </c>
      <c r="K61" t="s">
        <v>97</v>
      </c>
      <c r="L61" t="s">
        <v>98</v>
      </c>
      <c r="M61">
        <v>6</v>
      </c>
      <c r="N61">
        <v>10415.199999999999</v>
      </c>
      <c r="O61">
        <v>62491.199999999997</v>
      </c>
      <c r="P61" t="s">
        <v>130</v>
      </c>
    </row>
    <row r="62" spans="1:16" x14ac:dyDescent="0.35">
      <c r="A62">
        <v>61</v>
      </c>
      <c r="B62">
        <v>61</v>
      </c>
      <c r="C62" t="s">
        <v>184</v>
      </c>
      <c r="D62" t="s">
        <v>112</v>
      </c>
      <c r="E62" t="s">
        <v>57</v>
      </c>
      <c r="F62" t="s">
        <v>20</v>
      </c>
      <c r="G62" t="s">
        <v>16</v>
      </c>
      <c r="H62" t="s">
        <v>107</v>
      </c>
      <c r="I62" t="s">
        <v>65</v>
      </c>
      <c r="J62" t="s">
        <v>66</v>
      </c>
      <c r="K62" t="s">
        <v>108</v>
      </c>
      <c r="L62" t="s">
        <v>109</v>
      </c>
      <c r="M62">
        <v>4</v>
      </c>
      <c r="N62">
        <v>11392.5</v>
      </c>
      <c r="O62">
        <v>45570</v>
      </c>
      <c r="P62" t="s">
        <v>105</v>
      </c>
    </row>
    <row r="63" spans="1:16" x14ac:dyDescent="0.35">
      <c r="A63">
        <v>62</v>
      </c>
      <c r="B63">
        <v>62</v>
      </c>
      <c r="C63" t="s">
        <v>136</v>
      </c>
      <c r="D63" t="s">
        <v>56</v>
      </c>
      <c r="E63" t="s">
        <v>57</v>
      </c>
      <c r="F63" t="s">
        <v>24</v>
      </c>
      <c r="G63" t="s">
        <v>15</v>
      </c>
      <c r="H63" t="s">
        <v>159</v>
      </c>
      <c r="I63" t="s">
        <v>50</v>
      </c>
      <c r="J63" t="s">
        <v>79</v>
      </c>
      <c r="K63" t="s">
        <v>160</v>
      </c>
      <c r="L63" t="s">
        <v>161</v>
      </c>
      <c r="M63">
        <v>8</v>
      </c>
      <c r="N63">
        <v>20805.399999999998</v>
      </c>
      <c r="O63">
        <v>166443.19999999998</v>
      </c>
      <c r="P63" t="s">
        <v>105</v>
      </c>
    </row>
    <row r="64" spans="1:16" x14ac:dyDescent="0.35">
      <c r="A64">
        <v>63</v>
      </c>
      <c r="B64">
        <v>63</v>
      </c>
      <c r="C64" t="s">
        <v>185</v>
      </c>
      <c r="D64" t="s">
        <v>56</v>
      </c>
      <c r="E64" t="s">
        <v>57</v>
      </c>
      <c r="F64" t="s">
        <v>22</v>
      </c>
      <c r="G64" t="s">
        <v>15</v>
      </c>
      <c r="H64" t="s">
        <v>169</v>
      </c>
      <c r="I64" t="s">
        <v>42</v>
      </c>
      <c r="J64" t="s">
        <v>43</v>
      </c>
      <c r="K64" t="s">
        <v>170</v>
      </c>
      <c r="L64" t="s">
        <v>171</v>
      </c>
      <c r="M64">
        <v>5</v>
      </c>
      <c r="N64">
        <v>6617.25</v>
      </c>
      <c r="O64">
        <v>33086.25</v>
      </c>
      <c r="P64" t="s">
        <v>105</v>
      </c>
    </row>
    <row r="65" spans="1:16" x14ac:dyDescent="0.35">
      <c r="A65">
        <v>64</v>
      </c>
      <c r="B65">
        <v>64</v>
      </c>
      <c r="C65" t="s">
        <v>186</v>
      </c>
      <c r="D65" t="s">
        <v>84</v>
      </c>
      <c r="E65" t="s">
        <v>48</v>
      </c>
      <c r="F65" t="s">
        <v>19</v>
      </c>
      <c r="G65" t="s">
        <v>17</v>
      </c>
      <c r="H65" t="s">
        <v>101</v>
      </c>
      <c r="I65" t="s">
        <v>50</v>
      </c>
      <c r="J65" t="s">
        <v>86</v>
      </c>
      <c r="K65" t="s">
        <v>102</v>
      </c>
      <c r="L65" t="s">
        <v>103</v>
      </c>
      <c r="M65">
        <v>5</v>
      </c>
      <c r="N65">
        <v>15514.699999999999</v>
      </c>
      <c r="O65">
        <v>77573.5</v>
      </c>
      <c r="P65" t="s">
        <v>62</v>
      </c>
    </row>
    <row r="66" spans="1:16" x14ac:dyDescent="0.35">
      <c r="A66">
        <v>65</v>
      </c>
      <c r="B66">
        <v>65</v>
      </c>
      <c r="C66" t="s">
        <v>162</v>
      </c>
      <c r="D66" t="s">
        <v>84</v>
      </c>
      <c r="E66" t="s">
        <v>39</v>
      </c>
      <c r="F66" t="s">
        <v>40</v>
      </c>
      <c r="G66" t="s">
        <v>15</v>
      </c>
      <c r="H66" t="s">
        <v>64</v>
      </c>
      <c r="I66" t="s">
        <v>65</v>
      </c>
      <c r="J66" t="s">
        <v>66</v>
      </c>
      <c r="K66" t="s">
        <v>67</v>
      </c>
      <c r="L66" t="s">
        <v>68</v>
      </c>
      <c r="M66">
        <v>7</v>
      </c>
      <c r="N66">
        <v>16675.93</v>
      </c>
      <c r="O66">
        <v>116731.51000000001</v>
      </c>
      <c r="P66" t="s">
        <v>130</v>
      </c>
    </row>
    <row r="67" spans="1:16" x14ac:dyDescent="0.35">
      <c r="A67">
        <v>66</v>
      </c>
      <c r="B67">
        <v>66</v>
      </c>
      <c r="C67" t="s">
        <v>187</v>
      </c>
      <c r="D67" t="s">
        <v>38</v>
      </c>
      <c r="E67" t="s">
        <v>48</v>
      </c>
      <c r="F67" t="s">
        <v>22</v>
      </c>
      <c r="G67" t="s">
        <v>18</v>
      </c>
      <c r="H67" t="s">
        <v>91</v>
      </c>
      <c r="I67" t="s">
        <v>42</v>
      </c>
      <c r="J67" t="s">
        <v>79</v>
      </c>
      <c r="K67" t="s">
        <v>92</v>
      </c>
      <c r="L67" t="s">
        <v>93</v>
      </c>
      <c r="M67">
        <v>5</v>
      </c>
      <c r="N67">
        <v>19165.41</v>
      </c>
      <c r="O67">
        <v>95827.05</v>
      </c>
      <c r="P67" t="s">
        <v>54</v>
      </c>
    </row>
    <row r="68" spans="1:16" x14ac:dyDescent="0.35">
      <c r="A68">
        <v>67</v>
      </c>
      <c r="B68">
        <v>67</v>
      </c>
      <c r="C68" t="s">
        <v>188</v>
      </c>
      <c r="D68" t="s">
        <v>56</v>
      </c>
      <c r="E68" t="s">
        <v>48</v>
      </c>
      <c r="F68" t="s">
        <v>40</v>
      </c>
      <c r="G68" t="s">
        <v>17</v>
      </c>
      <c r="H68" t="s">
        <v>159</v>
      </c>
      <c r="I68" t="s">
        <v>50</v>
      </c>
      <c r="J68" t="s">
        <v>79</v>
      </c>
      <c r="K68" t="s">
        <v>160</v>
      </c>
      <c r="L68" t="s">
        <v>161</v>
      </c>
      <c r="M68">
        <v>1</v>
      </c>
      <c r="N68">
        <v>19531.600000000002</v>
      </c>
      <c r="O68">
        <v>19531.600000000002</v>
      </c>
      <c r="P68" t="s">
        <v>46</v>
      </c>
    </row>
    <row r="69" spans="1:16" x14ac:dyDescent="0.35">
      <c r="A69">
        <v>68</v>
      </c>
      <c r="B69">
        <v>68</v>
      </c>
      <c r="C69" t="s">
        <v>55</v>
      </c>
      <c r="D69" t="s">
        <v>56</v>
      </c>
      <c r="E69" t="s">
        <v>57</v>
      </c>
      <c r="F69" t="s">
        <v>20</v>
      </c>
      <c r="G69" t="s">
        <v>16</v>
      </c>
      <c r="H69" t="s">
        <v>58</v>
      </c>
      <c r="I69" t="s">
        <v>42</v>
      </c>
      <c r="J69" t="s">
        <v>59</v>
      </c>
      <c r="K69" t="s">
        <v>60</v>
      </c>
      <c r="L69" t="s">
        <v>61</v>
      </c>
      <c r="M69">
        <v>7</v>
      </c>
      <c r="N69">
        <v>5163.3599999999997</v>
      </c>
      <c r="O69">
        <v>36143.519999999997</v>
      </c>
      <c r="P69" t="s">
        <v>82</v>
      </c>
    </row>
    <row r="70" spans="1:16" x14ac:dyDescent="0.35">
      <c r="A70">
        <v>69</v>
      </c>
      <c r="B70">
        <v>69</v>
      </c>
      <c r="C70" t="s">
        <v>132</v>
      </c>
      <c r="D70" t="s">
        <v>38</v>
      </c>
      <c r="E70" t="s">
        <v>48</v>
      </c>
      <c r="F70" t="s">
        <v>20</v>
      </c>
      <c r="G70" t="s">
        <v>16</v>
      </c>
      <c r="H70" t="s">
        <v>96</v>
      </c>
      <c r="I70" t="s">
        <v>42</v>
      </c>
      <c r="J70" t="s">
        <v>59</v>
      </c>
      <c r="K70" t="s">
        <v>97</v>
      </c>
      <c r="L70" t="s">
        <v>98</v>
      </c>
      <c r="M70">
        <v>7</v>
      </c>
      <c r="N70">
        <v>10082.800000000001</v>
      </c>
      <c r="O70">
        <v>70579.600000000006</v>
      </c>
      <c r="P70" t="s">
        <v>69</v>
      </c>
    </row>
    <row r="71" spans="1:16" x14ac:dyDescent="0.35">
      <c r="A71">
        <v>70</v>
      </c>
      <c r="B71">
        <v>70</v>
      </c>
      <c r="C71" t="s">
        <v>189</v>
      </c>
      <c r="D71" t="s">
        <v>112</v>
      </c>
      <c r="E71" t="s">
        <v>100</v>
      </c>
      <c r="F71" t="s">
        <v>21</v>
      </c>
      <c r="G71" t="s">
        <v>18</v>
      </c>
      <c r="H71" t="s">
        <v>159</v>
      </c>
      <c r="I71" t="s">
        <v>50</v>
      </c>
      <c r="J71" t="s">
        <v>79</v>
      </c>
      <c r="K71" t="s">
        <v>160</v>
      </c>
      <c r="L71" t="s">
        <v>161</v>
      </c>
      <c r="M71">
        <v>8</v>
      </c>
      <c r="N71">
        <v>21017.7</v>
      </c>
      <c r="O71">
        <v>168141.6</v>
      </c>
      <c r="P71" t="s">
        <v>130</v>
      </c>
    </row>
    <row r="72" spans="1:16" x14ac:dyDescent="0.35">
      <c r="A72">
        <v>71</v>
      </c>
      <c r="B72">
        <v>71</v>
      </c>
      <c r="C72" t="s">
        <v>99</v>
      </c>
      <c r="D72" t="s">
        <v>38</v>
      </c>
      <c r="E72" t="s">
        <v>100</v>
      </c>
      <c r="F72" t="s">
        <v>23</v>
      </c>
      <c r="G72" t="s">
        <v>16</v>
      </c>
      <c r="H72" t="s">
        <v>177</v>
      </c>
      <c r="I72" t="s">
        <v>50</v>
      </c>
      <c r="J72" t="s">
        <v>51</v>
      </c>
      <c r="K72" t="s">
        <v>178</v>
      </c>
      <c r="L72" t="s">
        <v>179</v>
      </c>
      <c r="M72">
        <v>9</v>
      </c>
      <c r="N72">
        <v>8944.4699999999993</v>
      </c>
      <c r="O72">
        <v>80500.23</v>
      </c>
      <c r="P72" t="s">
        <v>54</v>
      </c>
    </row>
    <row r="73" spans="1:16" x14ac:dyDescent="0.35">
      <c r="A73">
        <v>72</v>
      </c>
      <c r="B73">
        <v>72</v>
      </c>
      <c r="C73" t="s">
        <v>190</v>
      </c>
      <c r="D73" t="s">
        <v>56</v>
      </c>
      <c r="E73" t="s">
        <v>100</v>
      </c>
      <c r="F73" t="s">
        <v>19</v>
      </c>
      <c r="G73" t="s">
        <v>18</v>
      </c>
      <c r="H73" t="s">
        <v>107</v>
      </c>
      <c r="I73" t="s">
        <v>65</v>
      </c>
      <c r="J73" t="s">
        <v>66</v>
      </c>
      <c r="K73" t="s">
        <v>108</v>
      </c>
      <c r="L73" t="s">
        <v>109</v>
      </c>
      <c r="M73">
        <v>3</v>
      </c>
      <c r="N73">
        <v>10230</v>
      </c>
      <c r="O73">
        <v>30690</v>
      </c>
      <c r="P73" t="s">
        <v>89</v>
      </c>
    </row>
    <row r="74" spans="1:16" x14ac:dyDescent="0.35">
      <c r="A74">
        <v>73</v>
      </c>
      <c r="B74">
        <v>73</v>
      </c>
      <c r="C74" t="s">
        <v>191</v>
      </c>
      <c r="D74" t="s">
        <v>112</v>
      </c>
      <c r="E74" t="s">
        <v>57</v>
      </c>
      <c r="F74" t="s">
        <v>19</v>
      </c>
      <c r="G74" t="s">
        <v>15</v>
      </c>
      <c r="H74" t="s">
        <v>138</v>
      </c>
      <c r="I74" t="s">
        <v>65</v>
      </c>
      <c r="J74" t="s">
        <v>51</v>
      </c>
      <c r="K74" t="s">
        <v>139</v>
      </c>
      <c r="L74" t="s">
        <v>140</v>
      </c>
      <c r="M74">
        <v>3</v>
      </c>
      <c r="N74">
        <v>19761.39</v>
      </c>
      <c r="O74">
        <v>59284.17</v>
      </c>
      <c r="P74" t="s">
        <v>130</v>
      </c>
    </row>
    <row r="75" spans="1:16" x14ac:dyDescent="0.35">
      <c r="A75">
        <v>74</v>
      </c>
      <c r="B75">
        <v>74</v>
      </c>
      <c r="C75" t="s">
        <v>192</v>
      </c>
      <c r="D75" t="s">
        <v>38</v>
      </c>
      <c r="E75" t="s">
        <v>57</v>
      </c>
      <c r="F75" t="s">
        <v>72</v>
      </c>
      <c r="G75" t="s">
        <v>16</v>
      </c>
      <c r="H75" t="s">
        <v>85</v>
      </c>
      <c r="I75" t="s">
        <v>50</v>
      </c>
      <c r="J75" t="s">
        <v>86</v>
      </c>
      <c r="K75" t="s">
        <v>87</v>
      </c>
      <c r="L75" t="s">
        <v>88</v>
      </c>
      <c r="M75">
        <v>2</v>
      </c>
      <c r="N75">
        <v>7914.24</v>
      </c>
      <c r="O75">
        <v>15828.48</v>
      </c>
      <c r="P75" t="s">
        <v>130</v>
      </c>
    </row>
    <row r="76" spans="1:16" x14ac:dyDescent="0.35">
      <c r="A76">
        <v>75</v>
      </c>
      <c r="B76">
        <v>75</v>
      </c>
      <c r="C76" t="s">
        <v>193</v>
      </c>
      <c r="D76" t="s">
        <v>95</v>
      </c>
      <c r="E76" t="s">
        <v>100</v>
      </c>
      <c r="F76" t="s">
        <v>72</v>
      </c>
      <c r="G76" t="s">
        <v>16</v>
      </c>
      <c r="H76" t="s">
        <v>64</v>
      </c>
      <c r="I76" t="s">
        <v>65</v>
      </c>
      <c r="J76" t="s">
        <v>66</v>
      </c>
      <c r="K76" t="s">
        <v>67</v>
      </c>
      <c r="L76" t="s">
        <v>68</v>
      </c>
      <c r="M76">
        <v>5</v>
      </c>
      <c r="N76">
        <v>18362.259999999998</v>
      </c>
      <c r="O76">
        <v>91811.299999999988</v>
      </c>
      <c r="P76" t="s">
        <v>46</v>
      </c>
    </row>
    <row r="77" spans="1:16" x14ac:dyDescent="0.35">
      <c r="A77">
        <v>76</v>
      </c>
      <c r="B77">
        <v>76</v>
      </c>
      <c r="C77" t="s">
        <v>194</v>
      </c>
      <c r="D77" t="s">
        <v>95</v>
      </c>
      <c r="E77" t="s">
        <v>71</v>
      </c>
      <c r="F77" t="s">
        <v>20</v>
      </c>
      <c r="G77" t="s">
        <v>16</v>
      </c>
      <c r="H77" t="s">
        <v>58</v>
      </c>
      <c r="I77" t="s">
        <v>42</v>
      </c>
      <c r="J77" t="s">
        <v>59</v>
      </c>
      <c r="K77" t="s">
        <v>60</v>
      </c>
      <c r="L77" t="s">
        <v>61</v>
      </c>
      <c r="M77">
        <v>9</v>
      </c>
      <c r="N77">
        <v>5385.44</v>
      </c>
      <c r="O77">
        <v>48468.959999999999</v>
      </c>
      <c r="P77" t="s">
        <v>69</v>
      </c>
    </row>
    <row r="78" spans="1:16" x14ac:dyDescent="0.35">
      <c r="A78">
        <v>77</v>
      </c>
      <c r="B78">
        <v>77</v>
      </c>
      <c r="C78" t="s">
        <v>110</v>
      </c>
      <c r="D78" t="s">
        <v>95</v>
      </c>
      <c r="E78" t="s">
        <v>57</v>
      </c>
      <c r="F78" t="s">
        <v>24</v>
      </c>
      <c r="G78" t="s">
        <v>17</v>
      </c>
      <c r="H78" t="s">
        <v>117</v>
      </c>
      <c r="I78" t="s">
        <v>65</v>
      </c>
      <c r="J78" t="s">
        <v>86</v>
      </c>
      <c r="K78" t="s">
        <v>118</v>
      </c>
      <c r="L78" t="s">
        <v>119</v>
      </c>
      <c r="M78">
        <v>5</v>
      </c>
      <c r="N78">
        <v>16045.88</v>
      </c>
      <c r="O78">
        <v>80229.399999999994</v>
      </c>
      <c r="P78" t="s">
        <v>46</v>
      </c>
    </row>
    <row r="79" spans="1:16" x14ac:dyDescent="0.35">
      <c r="A79">
        <v>78</v>
      </c>
      <c r="B79">
        <v>78</v>
      </c>
      <c r="C79" t="s">
        <v>195</v>
      </c>
      <c r="D79" t="s">
        <v>56</v>
      </c>
      <c r="E79" t="s">
        <v>57</v>
      </c>
      <c r="F79" t="s">
        <v>72</v>
      </c>
      <c r="G79" t="s">
        <v>17</v>
      </c>
      <c r="H79" t="s">
        <v>138</v>
      </c>
      <c r="I79" t="s">
        <v>65</v>
      </c>
      <c r="J79" t="s">
        <v>51</v>
      </c>
      <c r="K79" t="s">
        <v>139</v>
      </c>
      <c r="L79" t="s">
        <v>140</v>
      </c>
      <c r="M79">
        <v>4</v>
      </c>
      <c r="N79">
        <v>17166.46</v>
      </c>
      <c r="O79">
        <v>68665.84</v>
      </c>
      <c r="P79" t="s">
        <v>89</v>
      </c>
    </row>
    <row r="80" spans="1:16" x14ac:dyDescent="0.35">
      <c r="A80">
        <v>79</v>
      </c>
      <c r="B80">
        <v>79</v>
      </c>
      <c r="C80" t="s">
        <v>196</v>
      </c>
      <c r="D80" t="s">
        <v>38</v>
      </c>
      <c r="E80" t="s">
        <v>57</v>
      </c>
      <c r="F80" t="s">
        <v>72</v>
      </c>
      <c r="G80" t="s">
        <v>18</v>
      </c>
      <c r="H80" t="s">
        <v>85</v>
      </c>
      <c r="I80" t="s">
        <v>50</v>
      </c>
      <c r="J80" t="s">
        <v>86</v>
      </c>
      <c r="K80" t="s">
        <v>87</v>
      </c>
      <c r="L80" t="s">
        <v>88</v>
      </c>
      <c r="M80">
        <v>1</v>
      </c>
      <c r="N80">
        <v>7089.84</v>
      </c>
      <c r="O80">
        <v>7089.84</v>
      </c>
      <c r="P80" t="s">
        <v>130</v>
      </c>
    </row>
    <row r="81" spans="1:16" x14ac:dyDescent="0.35">
      <c r="A81">
        <v>80</v>
      </c>
      <c r="B81">
        <v>80</v>
      </c>
      <c r="C81" t="s">
        <v>70</v>
      </c>
      <c r="D81" t="s">
        <v>56</v>
      </c>
      <c r="E81" t="s">
        <v>71</v>
      </c>
      <c r="F81" t="s">
        <v>72</v>
      </c>
      <c r="G81" t="s">
        <v>17</v>
      </c>
      <c r="H81" t="s">
        <v>91</v>
      </c>
      <c r="I81" t="s">
        <v>42</v>
      </c>
      <c r="J81" t="s">
        <v>79</v>
      </c>
      <c r="K81" t="s">
        <v>92</v>
      </c>
      <c r="L81" t="s">
        <v>93</v>
      </c>
      <c r="M81">
        <v>5</v>
      </c>
      <c r="N81">
        <v>18971.82</v>
      </c>
      <c r="O81">
        <v>94859.1</v>
      </c>
      <c r="P81" t="s">
        <v>69</v>
      </c>
    </row>
    <row r="82" spans="1:16" x14ac:dyDescent="0.35">
      <c r="A82">
        <v>81</v>
      </c>
      <c r="B82">
        <v>81</v>
      </c>
      <c r="C82" t="s">
        <v>197</v>
      </c>
      <c r="D82" t="s">
        <v>95</v>
      </c>
      <c r="E82" t="s">
        <v>71</v>
      </c>
      <c r="F82" t="s">
        <v>24</v>
      </c>
      <c r="G82" t="s">
        <v>16</v>
      </c>
      <c r="H82" t="s">
        <v>169</v>
      </c>
      <c r="I82" t="s">
        <v>42</v>
      </c>
      <c r="J82" t="s">
        <v>43</v>
      </c>
      <c r="K82" t="s">
        <v>170</v>
      </c>
      <c r="L82" t="s">
        <v>171</v>
      </c>
      <c r="M82">
        <v>4</v>
      </c>
      <c r="N82">
        <v>7629.3</v>
      </c>
      <c r="O82">
        <v>30517.200000000001</v>
      </c>
      <c r="P82" t="s">
        <v>54</v>
      </c>
    </row>
    <row r="83" spans="1:16" x14ac:dyDescent="0.35">
      <c r="A83">
        <v>82</v>
      </c>
      <c r="B83">
        <v>82</v>
      </c>
      <c r="C83" t="s">
        <v>90</v>
      </c>
      <c r="D83" t="s">
        <v>38</v>
      </c>
      <c r="E83" t="s">
        <v>39</v>
      </c>
      <c r="F83" t="s">
        <v>22</v>
      </c>
      <c r="G83" t="s">
        <v>18</v>
      </c>
      <c r="H83" t="s">
        <v>91</v>
      </c>
      <c r="I83" t="s">
        <v>42</v>
      </c>
      <c r="J83" t="s">
        <v>79</v>
      </c>
      <c r="K83" t="s">
        <v>92</v>
      </c>
      <c r="L83" t="s">
        <v>93</v>
      </c>
      <c r="M83">
        <v>8</v>
      </c>
      <c r="N83">
        <v>17229.510000000002</v>
      </c>
      <c r="O83">
        <v>137836.08000000002</v>
      </c>
      <c r="P83" t="s">
        <v>46</v>
      </c>
    </row>
    <row r="84" spans="1:16" x14ac:dyDescent="0.35">
      <c r="A84">
        <v>83</v>
      </c>
      <c r="B84">
        <v>83</v>
      </c>
      <c r="C84" t="s">
        <v>198</v>
      </c>
      <c r="D84" t="s">
        <v>84</v>
      </c>
      <c r="E84" t="s">
        <v>39</v>
      </c>
      <c r="F84" t="s">
        <v>23</v>
      </c>
      <c r="G84" t="s">
        <v>16</v>
      </c>
      <c r="H84" t="s">
        <v>73</v>
      </c>
      <c r="I84" t="s">
        <v>42</v>
      </c>
      <c r="J84" t="s">
        <v>74</v>
      </c>
      <c r="K84" t="s">
        <v>75</v>
      </c>
      <c r="L84" t="s">
        <v>76</v>
      </c>
      <c r="M84">
        <v>1</v>
      </c>
      <c r="N84">
        <v>21699.54</v>
      </c>
      <c r="O84">
        <v>21699.54</v>
      </c>
      <c r="P84" t="s">
        <v>130</v>
      </c>
    </row>
    <row r="85" spans="1:16" x14ac:dyDescent="0.35">
      <c r="A85">
        <v>84</v>
      </c>
      <c r="B85">
        <v>84</v>
      </c>
      <c r="C85" t="s">
        <v>199</v>
      </c>
      <c r="D85" t="s">
        <v>84</v>
      </c>
      <c r="E85" t="s">
        <v>39</v>
      </c>
      <c r="F85" t="s">
        <v>22</v>
      </c>
      <c r="G85" t="s">
        <v>15</v>
      </c>
      <c r="H85" t="s">
        <v>107</v>
      </c>
      <c r="I85" t="s">
        <v>65</v>
      </c>
      <c r="J85" t="s">
        <v>66</v>
      </c>
      <c r="K85" t="s">
        <v>108</v>
      </c>
      <c r="L85" t="s">
        <v>109</v>
      </c>
      <c r="M85">
        <v>6</v>
      </c>
      <c r="N85">
        <v>10113.75</v>
      </c>
      <c r="O85">
        <v>60682.5</v>
      </c>
      <c r="P85" t="s">
        <v>89</v>
      </c>
    </row>
    <row r="86" spans="1:16" x14ac:dyDescent="0.35">
      <c r="A86">
        <v>85</v>
      </c>
      <c r="B86">
        <v>85</v>
      </c>
      <c r="C86" t="s">
        <v>200</v>
      </c>
      <c r="D86" t="s">
        <v>56</v>
      </c>
      <c r="E86" t="s">
        <v>100</v>
      </c>
      <c r="F86" t="s">
        <v>19</v>
      </c>
      <c r="G86" t="s">
        <v>15</v>
      </c>
      <c r="H86" t="s">
        <v>148</v>
      </c>
      <c r="I86" t="s">
        <v>42</v>
      </c>
      <c r="J86" t="s">
        <v>74</v>
      </c>
      <c r="K86" t="s">
        <v>149</v>
      </c>
      <c r="L86" t="s">
        <v>150</v>
      </c>
      <c r="M86">
        <v>3</v>
      </c>
      <c r="N86">
        <v>7479.9000000000005</v>
      </c>
      <c r="O86">
        <v>22439.7</v>
      </c>
      <c r="P86" t="s">
        <v>82</v>
      </c>
    </row>
    <row r="87" spans="1:16" x14ac:dyDescent="0.35">
      <c r="A87">
        <v>86</v>
      </c>
      <c r="B87">
        <v>86</v>
      </c>
      <c r="C87" t="s">
        <v>201</v>
      </c>
      <c r="D87" t="s">
        <v>112</v>
      </c>
      <c r="E87" t="s">
        <v>48</v>
      </c>
      <c r="F87" t="s">
        <v>20</v>
      </c>
      <c r="G87" t="s">
        <v>17</v>
      </c>
      <c r="H87" t="s">
        <v>138</v>
      </c>
      <c r="I87" t="s">
        <v>65</v>
      </c>
      <c r="J87" t="s">
        <v>51</v>
      </c>
      <c r="K87" t="s">
        <v>139</v>
      </c>
      <c r="L87" t="s">
        <v>140</v>
      </c>
      <c r="M87">
        <v>9</v>
      </c>
      <c r="N87">
        <v>19561.78</v>
      </c>
      <c r="O87">
        <v>176056.02</v>
      </c>
      <c r="P87" t="s">
        <v>69</v>
      </c>
    </row>
    <row r="88" spans="1:16" x14ac:dyDescent="0.35">
      <c r="A88">
        <v>87</v>
      </c>
      <c r="B88">
        <v>87</v>
      </c>
      <c r="C88" t="s">
        <v>202</v>
      </c>
      <c r="D88" t="s">
        <v>84</v>
      </c>
      <c r="E88" t="s">
        <v>57</v>
      </c>
      <c r="F88" t="s">
        <v>20</v>
      </c>
      <c r="G88" t="s">
        <v>17</v>
      </c>
      <c r="H88" t="s">
        <v>64</v>
      </c>
      <c r="I88" t="s">
        <v>65</v>
      </c>
      <c r="J88" t="s">
        <v>66</v>
      </c>
      <c r="K88" t="s">
        <v>67</v>
      </c>
      <c r="L88" t="s">
        <v>68</v>
      </c>
      <c r="M88">
        <v>1</v>
      </c>
      <c r="N88">
        <v>17612.78</v>
      </c>
      <c r="O88">
        <v>17612.78</v>
      </c>
      <c r="P88" t="s">
        <v>105</v>
      </c>
    </row>
    <row r="89" spans="1:16" x14ac:dyDescent="0.35">
      <c r="A89">
        <v>88</v>
      </c>
      <c r="B89">
        <v>88</v>
      </c>
      <c r="C89" t="s">
        <v>187</v>
      </c>
      <c r="D89" t="s">
        <v>38</v>
      </c>
      <c r="E89" t="s">
        <v>48</v>
      </c>
      <c r="F89" t="s">
        <v>22</v>
      </c>
      <c r="G89" t="s">
        <v>18</v>
      </c>
      <c r="H89" t="s">
        <v>96</v>
      </c>
      <c r="I89" t="s">
        <v>42</v>
      </c>
      <c r="J89" t="s">
        <v>59</v>
      </c>
      <c r="K89" t="s">
        <v>97</v>
      </c>
      <c r="L89" t="s">
        <v>98</v>
      </c>
      <c r="M89">
        <v>3</v>
      </c>
      <c r="N89">
        <v>10969.2</v>
      </c>
      <c r="O89">
        <v>32907.600000000006</v>
      </c>
      <c r="P89" t="s">
        <v>82</v>
      </c>
    </row>
    <row r="90" spans="1:16" x14ac:dyDescent="0.35">
      <c r="A90">
        <v>89</v>
      </c>
      <c r="B90">
        <v>89</v>
      </c>
      <c r="C90" t="s">
        <v>203</v>
      </c>
      <c r="D90" t="s">
        <v>84</v>
      </c>
      <c r="E90" t="s">
        <v>57</v>
      </c>
      <c r="F90" t="s">
        <v>23</v>
      </c>
      <c r="G90" t="s">
        <v>17</v>
      </c>
      <c r="H90" t="s">
        <v>148</v>
      </c>
      <c r="I90" t="s">
        <v>42</v>
      </c>
      <c r="J90" t="s">
        <v>74</v>
      </c>
      <c r="K90" t="s">
        <v>149</v>
      </c>
      <c r="L90" t="s">
        <v>150</v>
      </c>
      <c r="M90">
        <v>6</v>
      </c>
      <c r="N90">
        <v>8227.89</v>
      </c>
      <c r="O90">
        <v>49367.34</v>
      </c>
      <c r="P90" t="s">
        <v>54</v>
      </c>
    </row>
    <row r="91" spans="1:16" x14ac:dyDescent="0.35">
      <c r="A91">
        <v>90</v>
      </c>
      <c r="B91">
        <v>90</v>
      </c>
      <c r="C91" t="s">
        <v>204</v>
      </c>
      <c r="D91" t="s">
        <v>112</v>
      </c>
      <c r="E91" t="s">
        <v>48</v>
      </c>
      <c r="F91" t="s">
        <v>40</v>
      </c>
      <c r="G91" t="s">
        <v>18</v>
      </c>
      <c r="H91" t="s">
        <v>85</v>
      </c>
      <c r="I91" t="s">
        <v>50</v>
      </c>
      <c r="J91" t="s">
        <v>86</v>
      </c>
      <c r="K91" t="s">
        <v>87</v>
      </c>
      <c r="L91" t="s">
        <v>88</v>
      </c>
      <c r="M91">
        <v>7</v>
      </c>
      <c r="N91">
        <v>7254.72</v>
      </c>
      <c r="O91">
        <v>50783.040000000001</v>
      </c>
      <c r="P91" t="s">
        <v>62</v>
      </c>
    </row>
    <row r="92" spans="1:16" x14ac:dyDescent="0.35">
      <c r="A92">
        <v>91</v>
      </c>
      <c r="B92">
        <v>91</v>
      </c>
      <c r="C92" t="s">
        <v>205</v>
      </c>
      <c r="D92" t="s">
        <v>95</v>
      </c>
      <c r="E92" t="s">
        <v>48</v>
      </c>
      <c r="F92" t="s">
        <v>21</v>
      </c>
      <c r="G92" t="s">
        <v>18</v>
      </c>
      <c r="H92" t="s">
        <v>126</v>
      </c>
      <c r="I92" t="s">
        <v>65</v>
      </c>
      <c r="J92" t="s">
        <v>43</v>
      </c>
      <c r="K92" t="s">
        <v>127</v>
      </c>
      <c r="L92" t="s">
        <v>128</v>
      </c>
      <c r="M92">
        <v>6</v>
      </c>
      <c r="N92">
        <v>12550.08</v>
      </c>
      <c r="O92">
        <v>75300.479999999996</v>
      </c>
      <c r="P92" t="s">
        <v>62</v>
      </c>
    </row>
    <row r="93" spans="1:16" x14ac:dyDescent="0.35">
      <c r="A93">
        <v>92</v>
      </c>
      <c r="B93">
        <v>92</v>
      </c>
      <c r="C93" t="s">
        <v>206</v>
      </c>
      <c r="D93" t="s">
        <v>112</v>
      </c>
      <c r="E93" t="s">
        <v>100</v>
      </c>
      <c r="F93" t="s">
        <v>19</v>
      </c>
      <c r="G93" t="s">
        <v>18</v>
      </c>
      <c r="H93" t="s">
        <v>148</v>
      </c>
      <c r="I93" t="s">
        <v>42</v>
      </c>
      <c r="J93" t="s">
        <v>74</v>
      </c>
      <c r="K93" t="s">
        <v>149</v>
      </c>
      <c r="L93" t="s">
        <v>150</v>
      </c>
      <c r="M93">
        <v>3</v>
      </c>
      <c r="N93">
        <v>8144.78</v>
      </c>
      <c r="O93">
        <v>24434.34</v>
      </c>
      <c r="P93" t="s">
        <v>62</v>
      </c>
    </row>
    <row r="94" spans="1:16" x14ac:dyDescent="0.35">
      <c r="A94">
        <v>93</v>
      </c>
      <c r="B94">
        <v>93</v>
      </c>
      <c r="C94" t="s">
        <v>207</v>
      </c>
      <c r="D94" t="s">
        <v>112</v>
      </c>
      <c r="E94" t="s">
        <v>39</v>
      </c>
      <c r="F94" t="s">
        <v>23</v>
      </c>
      <c r="G94" t="s">
        <v>16</v>
      </c>
      <c r="H94" t="s">
        <v>41</v>
      </c>
      <c r="I94" t="s">
        <v>42</v>
      </c>
      <c r="J94" t="s">
        <v>43</v>
      </c>
      <c r="K94" t="s">
        <v>44</v>
      </c>
      <c r="L94" t="s">
        <v>45</v>
      </c>
      <c r="M94">
        <v>5</v>
      </c>
      <c r="N94">
        <v>20030.22</v>
      </c>
      <c r="O94">
        <v>100151.1</v>
      </c>
      <c r="P94" t="s">
        <v>89</v>
      </c>
    </row>
    <row r="95" spans="1:16" x14ac:dyDescent="0.35">
      <c r="A95">
        <v>94</v>
      </c>
      <c r="B95">
        <v>94</v>
      </c>
      <c r="C95" t="s">
        <v>145</v>
      </c>
      <c r="D95" t="s">
        <v>95</v>
      </c>
      <c r="E95" t="s">
        <v>100</v>
      </c>
      <c r="F95" t="s">
        <v>20</v>
      </c>
      <c r="G95" t="s">
        <v>18</v>
      </c>
      <c r="H95" t="s">
        <v>58</v>
      </c>
      <c r="I95" t="s">
        <v>42</v>
      </c>
      <c r="J95" t="s">
        <v>59</v>
      </c>
      <c r="K95" t="s">
        <v>60</v>
      </c>
      <c r="L95" t="s">
        <v>61</v>
      </c>
      <c r="M95">
        <v>9</v>
      </c>
      <c r="N95">
        <v>5052.3200000000006</v>
      </c>
      <c r="O95">
        <v>45470.880000000005</v>
      </c>
      <c r="P95" t="s">
        <v>105</v>
      </c>
    </row>
    <row r="96" spans="1:16" x14ac:dyDescent="0.35">
      <c r="A96">
        <v>95</v>
      </c>
      <c r="B96">
        <v>95</v>
      </c>
      <c r="C96" t="s">
        <v>55</v>
      </c>
      <c r="D96" t="s">
        <v>56</v>
      </c>
      <c r="E96" t="s">
        <v>57</v>
      </c>
      <c r="F96" t="s">
        <v>20</v>
      </c>
      <c r="G96" t="s">
        <v>16</v>
      </c>
      <c r="H96" t="s">
        <v>101</v>
      </c>
      <c r="I96" t="s">
        <v>50</v>
      </c>
      <c r="J96" t="s">
        <v>86</v>
      </c>
      <c r="K96" t="s">
        <v>102</v>
      </c>
      <c r="L96" t="s">
        <v>103</v>
      </c>
      <c r="M96">
        <v>5</v>
      </c>
      <c r="N96">
        <v>15349.65</v>
      </c>
      <c r="O96">
        <v>76748.25</v>
      </c>
      <c r="P96" t="s">
        <v>46</v>
      </c>
    </row>
    <row r="97" spans="1:16" x14ac:dyDescent="0.35">
      <c r="A97">
        <v>96</v>
      </c>
      <c r="B97">
        <v>96</v>
      </c>
      <c r="C97" t="s">
        <v>208</v>
      </c>
      <c r="D97" t="s">
        <v>38</v>
      </c>
      <c r="E97" t="s">
        <v>48</v>
      </c>
      <c r="F97" t="s">
        <v>23</v>
      </c>
      <c r="G97" t="s">
        <v>15</v>
      </c>
      <c r="H97" t="s">
        <v>78</v>
      </c>
      <c r="I97" t="s">
        <v>65</v>
      </c>
      <c r="J97" t="s">
        <v>79</v>
      </c>
      <c r="K97" t="s">
        <v>80</v>
      </c>
      <c r="L97" t="s">
        <v>81</v>
      </c>
      <c r="M97">
        <v>4</v>
      </c>
      <c r="N97">
        <v>21043.45</v>
      </c>
      <c r="O97">
        <v>84173.8</v>
      </c>
      <c r="P97" t="s">
        <v>62</v>
      </c>
    </row>
    <row r="98" spans="1:16" x14ac:dyDescent="0.35">
      <c r="A98">
        <v>97</v>
      </c>
      <c r="B98">
        <v>97</v>
      </c>
      <c r="C98" t="s">
        <v>209</v>
      </c>
      <c r="D98" t="s">
        <v>112</v>
      </c>
      <c r="E98" t="s">
        <v>71</v>
      </c>
      <c r="F98" t="s">
        <v>21</v>
      </c>
      <c r="G98" t="s">
        <v>17</v>
      </c>
      <c r="H98" t="s">
        <v>96</v>
      </c>
      <c r="I98" t="s">
        <v>42</v>
      </c>
      <c r="J98" t="s">
        <v>59</v>
      </c>
      <c r="K98" t="s">
        <v>97</v>
      </c>
      <c r="L98" t="s">
        <v>98</v>
      </c>
      <c r="M98">
        <v>7</v>
      </c>
      <c r="N98">
        <v>10747.6</v>
      </c>
      <c r="O98">
        <v>75233.2</v>
      </c>
      <c r="P98" t="s">
        <v>82</v>
      </c>
    </row>
    <row r="99" spans="1:16" x14ac:dyDescent="0.35">
      <c r="A99">
        <v>98</v>
      </c>
      <c r="B99">
        <v>98</v>
      </c>
      <c r="C99" t="s">
        <v>136</v>
      </c>
      <c r="D99" t="s">
        <v>56</v>
      </c>
      <c r="E99" t="s">
        <v>57</v>
      </c>
      <c r="F99" t="s">
        <v>24</v>
      </c>
      <c r="G99" t="s">
        <v>15</v>
      </c>
      <c r="H99" t="s">
        <v>126</v>
      </c>
      <c r="I99" t="s">
        <v>65</v>
      </c>
      <c r="J99" t="s">
        <v>43</v>
      </c>
      <c r="K99" t="s">
        <v>127</v>
      </c>
      <c r="L99" t="s">
        <v>128</v>
      </c>
      <c r="M99">
        <v>2</v>
      </c>
      <c r="N99">
        <v>12157.89</v>
      </c>
      <c r="O99">
        <v>24315.78</v>
      </c>
      <c r="P99" t="s">
        <v>82</v>
      </c>
    </row>
    <row r="100" spans="1:16" x14ac:dyDescent="0.35">
      <c r="A100">
        <v>99</v>
      </c>
      <c r="B100">
        <v>99</v>
      </c>
      <c r="C100" t="s">
        <v>210</v>
      </c>
      <c r="D100" t="s">
        <v>84</v>
      </c>
      <c r="E100" t="s">
        <v>57</v>
      </c>
      <c r="F100" t="s">
        <v>22</v>
      </c>
      <c r="G100" t="s">
        <v>18</v>
      </c>
      <c r="H100" t="s">
        <v>73</v>
      </c>
      <c r="I100" t="s">
        <v>42</v>
      </c>
      <c r="J100" t="s">
        <v>74</v>
      </c>
      <c r="K100" t="s">
        <v>75</v>
      </c>
      <c r="L100" t="s">
        <v>76</v>
      </c>
      <c r="M100">
        <v>6</v>
      </c>
      <c r="N100">
        <v>21200.7</v>
      </c>
      <c r="O100">
        <v>127204.20000000001</v>
      </c>
      <c r="P100" t="s">
        <v>69</v>
      </c>
    </row>
    <row r="101" spans="1:16" x14ac:dyDescent="0.35">
      <c r="A101">
        <v>100</v>
      </c>
      <c r="B101">
        <v>100</v>
      </c>
      <c r="C101" t="s">
        <v>173</v>
      </c>
      <c r="D101" t="s">
        <v>56</v>
      </c>
      <c r="E101" t="s">
        <v>39</v>
      </c>
      <c r="F101" t="s">
        <v>20</v>
      </c>
      <c r="G101" t="s">
        <v>15</v>
      </c>
      <c r="H101" t="s">
        <v>159</v>
      </c>
      <c r="I101" t="s">
        <v>50</v>
      </c>
      <c r="J101" t="s">
        <v>79</v>
      </c>
      <c r="K101" t="s">
        <v>160</v>
      </c>
      <c r="L101" t="s">
        <v>161</v>
      </c>
      <c r="M101">
        <v>9</v>
      </c>
      <c r="N101">
        <v>20380.8</v>
      </c>
      <c r="O101">
        <v>183427.19999999998</v>
      </c>
      <c r="P101" t="s">
        <v>46</v>
      </c>
    </row>
    <row r="102" spans="1:16" x14ac:dyDescent="0.35">
      <c r="A102">
        <v>101</v>
      </c>
      <c r="B102">
        <v>101</v>
      </c>
      <c r="C102" t="s">
        <v>125</v>
      </c>
      <c r="D102" t="s">
        <v>56</v>
      </c>
      <c r="E102" t="s">
        <v>57</v>
      </c>
      <c r="F102" t="s">
        <v>24</v>
      </c>
      <c r="G102" t="s">
        <v>15</v>
      </c>
      <c r="H102" t="s">
        <v>78</v>
      </c>
      <c r="I102" t="s">
        <v>65</v>
      </c>
      <c r="J102" t="s">
        <v>79</v>
      </c>
      <c r="K102" t="s">
        <v>80</v>
      </c>
      <c r="L102" t="s">
        <v>81</v>
      </c>
      <c r="M102">
        <v>5</v>
      </c>
      <c r="N102">
        <v>24509.43</v>
      </c>
      <c r="O102">
        <v>122547.15</v>
      </c>
      <c r="P102" t="s">
        <v>130</v>
      </c>
    </row>
    <row r="103" spans="1:16" x14ac:dyDescent="0.35">
      <c r="A103">
        <v>102</v>
      </c>
      <c r="B103">
        <v>102</v>
      </c>
      <c r="C103" t="s">
        <v>211</v>
      </c>
      <c r="D103" t="s">
        <v>95</v>
      </c>
      <c r="E103" t="s">
        <v>57</v>
      </c>
      <c r="F103" t="s">
        <v>20</v>
      </c>
      <c r="G103" t="s">
        <v>16</v>
      </c>
      <c r="H103" t="s">
        <v>148</v>
      </c>
      <c r="I103" t="s">
        <v>42</v>
      </c>
      <c r="J103" t="s">
        <v>74</v>
      </c>
      <c r="K103" t="s">
        <v>149</v>
      </c>
      <c r="L103" t="s">
        <v>150</v>
      </c>
      <c r="M103">
        <v>1</v>
      </c>
      <c r="N103">
        <v>8061.67</v>
      </c>
      <c r="O103">
        <v>8061.67</v>
      </c>
      <c r="P103" t="s">
        <v>89</v>
      </c>
    </row>
    <row r="104" spans="1:16" x14ac:dyDescent="0.35">
      <c r="A104">
        <v>103</v>
      </c>
      <c r="B104">
        <v>103</v>
      </c>
      <c r="C104" t="s">
        <v>212</v>
      </c>
      <c r="D104" t="s">
        <v>38</v>
      </c>
      <c r="E104" t="s">
        <v>57</v>
      </c>
      <c r="F104" t="s">
        <v>19</v>
      </c>
      <c r="G104" t="s">
        <v>16</v>
      </c>
      <c r="H104" t="s">
        <v>148</v>
      </c>
      <c r="I104" t="s">
        <v>42</v>
      </c>
      <c r="J104" t="s">
        <v>74</v>
      </c>
      <c r="K104" t="s">
        <v>149</v>
      </c>
      <c r="L104" t="s">
        <v>150</v>
      </c>
      <c r="M104">
        <v>2</v>
      </c>
      <c r="N104">
        <v>7563.01</v>
      </c>
      <c r="O104">
        <v>15126.02</v>
      </c>
      <c r="P104" t="s">
        <v>105</v>
      </c>
    </row>
    <row r="105" spans="1:16" x14ac:dyDescent="0.35">
      <c r="A105">
        <v>104</v>
      </c>
      <c r="B105">
        <v>104</v>
      </c>
      <c r="C105" t="s">
        <v>192</v>
      </c>
      <c r="D105" t="s">
        <v>38</v>
      </c>
      <c r="E105" t="s">
        <v>57</v>
      </c>
      <c r="F105" t="s">
        <v>72</v>
      </c>
      <c r="G105" t="s">
        <v>17</v>
      </c>
      <c r="H105" t="s">
        <v>148</v>
      </c>
      <c r="I105" t="s">
        <v>42</v>
      </c>
      <c r="J105" t="s">
        <v>74</v>
      </c>
      <c r="K105" t="s">
        <v>149</v>
      </c>
      <c r="L105" t="s">
        <v>150</v>
      </c>
      <c r="M105">
        <v>9</v>
      </c>
      <c r="N105">
        <v>7729.23</v>
      </c>
      <c r="O105">
        <v>69563.069999999992</v>
      </c>
      <c r="P105" t="s">
        <v>89</v>
      </c>
    </row>
    <row r="106" spans="1:16" x14ac:dyDescent="0.35">
      <c r="A106">
        <v>105</v>
      </c>
      <c r="B106">
        <v>105</v>
      </c>
      <c r="C106" t="s">
        <v>213</v>
      </c>
      <c r="D106" t="s">
        <v>95</v>
      </c>
      <c r="E106" t="s">
        <v>100</v>
      </c>
      <c r="F106" t="s">
        <v>21</v>
      </c>
      <c r="G106" t="s">
        <v>17</v>
      </c>
      <c r="H106" t="s">
        <v>138</v>
      </c>
      <c r="I106" t="s">
        <v>65</v>
      </c>
      <c r="J106" t="s">
        <v>51</v>
      </c>
      <c r="K106" t="s">
        <v>139</v>
      </c>
      <c r="L106" t="s">
        <v>140</v>
      </c>
      <c r="M106">
        <v>3</v>
      </c>
      <c r="N106">
        <v>17765.29</v>
      </c>
      <c r="O106">
        <v>53295.87</v>
      </c>
      <c r="P106" t="s">
        <v>69</v>
      </c>
    </row>
    <row r="107" spans="1:16" x14ac:dyDescent="0.35">
      <c r="A107">
        <v>106</v>
      </c>
      <c r="B107">
        <v>106</v>
      </c>
      <c r="C107" t="s">
        <v>214</v>
      </c>
      <c r="D107" t="s">
        <v>112</v>
      </c>
      <c r="E107" t="s">
        <v>39</v>
      </c>
      <c r="F107" t="s">
        <v>20</v>
      </c>
      <c r="G107" t="s">
        <v>18</v>
      </c>
      <c r="H107" t="s">
        <v>117</v>
      </c>
      <c r="I107" t="s">
        <v>65</v>
      </c>
      <c r="J107" t="s">
        <v>86</v>
      </c>
      <c r="K107" t="s">
        <v>118</v>
      </c>
      <c r="L107" t="s">
        <v>119</v>
      </c>
      <c r="M107">
        <v>3</v>
      </c>
      <c r="N107">
        <v>15859.3</v>
      </c>
      <c r="O107">
        <v>47577.899999999994</v>
      </c>
      <c r="P107" t="s">
        <v>46</v>
      </c>
    </row>
    <row r="108" spans="1:16" x14ac:dyDescent="0.35">
      <c r="A108">
        <v>107</v>
      </c>
      <c r="B108">
        <v>107</v>
      </c>
      <c r="C108" t="s">
        <v>186</v>
      </c>
      <c r="D108" t="s">
        <v>84</v>
      </c>
      <c r="E108" t="s">
        <v>48</v>
      </c>
      <c r="F108" t="s">
        <v>19</v>
      </c>
      <c r="G108" t="s">
        <v>15</v>
      </c>
      <c r="H108" t="s">
        <v>126</v>
      </c>
      <c r="I108" t="s">
        <v>65</v>
      </c>
      <c r="J108" t="s">
        <v>43</v>
      </c>
      <c r="K108" t="s">
        <v>127</v>
      </c>
      <c r="L108" t="s">
        <v>128</v>
      </c>
      <c r="M108">
        <v>4</v>
      </c>
      <c r="N108">
        <v>12680.81</v>
      </c>
      <c r="O108">
        <v>50723.24</v>
      </c>
      <c r="P108" t="s">
        <v>130</v>
      </c>
    </row>
    <row r="109" spans="1:16" x14ac:dyDescent="0.35">
      <c r="A109">
        <v>108</v>
      </c>
      <c r="B109">
        <v>108</v>
      </c>
      <c r="C109" t="s">
        <v>215</v>
      </c>
      <c r="D109" t="s">
        <v>84</v>
      </c>
      <c r="E109" t="s">
        <v>48</v>
      </c>
      <c r="F109" t="s">
        <v>19</v>
      </c>
      <c r="G109" t="s">
        <v>18</v>
      </c>
      <c r="H109" t="s">
        <v>126</v>
      </c>
      <c r="I109" t="s">
        <v>65</v>
      </c>
      <c r="J109" t="s">
        <v>43</v>
      </c>
      <c r="K109" t="s">
        <v>127</v>
      </c>
      <c r="L109" t="s">
        <v>128</v>
      </c>
      <c r="M109">
        <v>1</v>
      </c>
      <c r="N109">
        <v>12027.16</v>
      </c>
      <c r="O109">
        <v>12027.16</v>
      </c>
      <c r="P109" t="s">
        <v>54</v>
      </c>
    </row>
    <row r="110" spans="1:16" x14ac:dyDescent="0.35">
      <c r="A110">
        <v>109</v>
      </c>
      <c r="B110">
        <v>109</v>
      </c>
      <c r="C110" t="s">
        <v>216</v>
      </c>
      <c r="D110" t="s">
        <v>112</v>
      </c>
      <c r="E110" t="s">
        <v>57</v>
      </c>
      <c r="F110" t="s">
        <v>24</v>
      </c>
      <c r="G110" t="s">
        <v>15</v>
      </c>
      <c r="H110" t="s">
        <v>96</v>
      </c>
      <c r="I110" t="s">
        <v>42</v>
      </c>
      <c r="J110" t="s">
        <v>59</v>
      </c>
      <c r="K110" t="s">
        <v>97</v>
      </c>
      <c r="L110" t="s">
        <v>98</v>
      </c>
      <c r="M110">
        <v>7</v>
      </c>
      <c r="N110">
        <v>9528.7999999999993</v>
      </c>
      <c r="O110">
        <v>66701.599999999991</v>
      </c>
      <c r="P110" t="s">
        <v>69</v>
      </c>
    </row>
    <row r="111" spans="1:16" x14ac:dyDescent="0.35">
      <c r="A111">
        <v>110</v>
      </c>
      <c r="B111">
        <v>110</v>
      </c>
      <c r="C111" t="s">
        <v>217</v>
      </c>
      <c r="D111" t="s">
        <v>84</v>
      </c>
      <c r="E111" t="s">
        <v>39</v>
      </c>
      <c r="F111" t="s">
        <v>21</v>
      </c>
      <c r="G111" t="s">
        <v>17</v>
      </c>
      <c r="H111" t="s">
        <v>49</v>
      </c>
      <c r="I111" t="s">
        <v>50</v>
      </c>
      <c r="J111" t="s">
        <v>51</v>
      </c>
      <c r="K111" t="s">
        <v>52</v>
      </c>
      <c r="L111" t="s">
        <v>53</v>
      </c>
      <c r="M111">
        <v>1</v>
      </c>
      <c r="N111">
        <v>3139.2000000000003</v>
      </c>
      <c r="O111">
        <v>3139.2000000000003</v>
      </c>
      <c r="P111" t="s">
        <v>62</v>
      </c>
    </row>
    <row r="112" spans="1:16" x14ac:dyDescent="0.35">
      <c r="A112">
        <v>111</v>
      </c>
      <c r="B112">
        <v>111</v>
      </c>
      <c r="C112" t="s">
        <v>218</v>
      </c>
      <c r="D112" t="s">
        <v>38</v>
      </c>
      <c r="E112" t="s">
        <v>48</v>
      </c>
      <c r="F112" t="s">
        <v>72</v>
      </c>
      <c r="G112" t="s">
        <v>16</v>
      </c>
      <c r="H112" t="s">
        <v>107</v>
      </c>
      <c r="I112" t="s">
        <v>65</v>
      </c>
      <c r="J112" t="s">
        <v>66</v>
      </c>
      <c r="K112" t="s">
        <v>108</v>
      </c>
      <c r="L112" t="s">
        <v>109</v>
      </c>
      <c r="M112">
        <v>6</v>
      </c>
      <c r="N112">
        <v>10811.25</v>
      </c>
      <c r="O112">
        <v>64867.5</v>
      </c>
      <c r="P112" t="s">
        <v>69</v>
      </c>
    </row>
    <row r="113" spans="1:16" x14ac:dyDescent="0.35">
      <c r="A113">
        <v>112</v>
      </c>
      <c r="B113">
        <v>112</v>
      </c>
      <c r="C113" t="s">
        <v>219</v>
      </c>
      <c r="D113" t="s">
        <v>56</v>
      </c>
      <c r="E113" t="s">
        <v>100</v>
      </c>
      <c r="F113" t="s">
        <v>40</v>
      </c>
      <c r="G113" t="s">
        <v>16</v>
      </c>
      <c r="H113" t="s">
        <v>96</v>
      </c>
      <c r="I113" t="s">
        <v>42</v>
      </c>
      <c r="J113" t="s">
        <v>59</v>
      </c>
      <c r="K113" t="s">
        <v>97</v>
      </c>
      <c r="L113" t="s">
        <v>98</v>
      </c>
      <c r="M113">
        <v>2</v>
      </c>
      <c r="N113">
        <v>10193.6</v>
      </c>
      <c r="O113">
        <v>20387.2</v>
      </c>
      <c r="P113" t="s">
        <v>46</v>
      </c>
    </row>
    <row r="114" spans="1:16" x14ac:dyDescent="0.35">
      <c r="A114">
        <v>113</v>
      </c>
      <c r="B114">
        <v>113</v>
      </c>
      <c r="C114" t="s">
        <v>133</v>
      </c>
      <c r="D114" t="s">
        <v>56</v>
      </c>
      <c r="E114" t="s">
        <v>39</v>
      </c>
      <c r="F114" t="s">
        <v>22</v>
      </c>
      <c r="G114" t="s">
        <v>15</v>
      </c>
      <c r="H114" t="s">
        <v>138</v>
      </c>
      <c r="I114" t="s">
        <v>65</v>
      </c>
      <c r="J114" t="s">
        <v>51</v>
      </c>
      <c r="K114" t="s">
        <v>139</v>
      </c>
      <c r="L114" t="s">
        <v>140</v>
      </c>
      <c r="M114">
        <v>9</v>
      </c>
      <c r="N114">
        <v>18563.73</v>
      </c>
      <c r="O114">
        <v>167073.57</v>
      </c>
      <c r="P114" t="s">
        <v>69</v>
      </c>
    </row>
    <row r="115" spans="1:16" x14ac:dyDescent="0.35">
      <c r="A115">
        <v>114</v>
      </c>
      <c r="B115">
        <v>114</v>
      </c>
      <c r="C115" t="s">
        <v>176</v>
      </c>
      <c r="D115" t="s">
        <v>84</v>
      </c>
      <c r="E115" t="s">
        <v>57</v>
      </c>
      <c r="F115" t="s">
        <v>40</v>
      </c>
      <c r="G115" t="s">
        <v>18</v>
      </c>
      <c r="H115" t="s">
        <v>96</v>
      </c>
      <c r="I115" t="s">
        <v>42</v>
      </c>
      <c r="J115" t="s">
        <v>59</v>
      </c>
      <c r="K115" t="s">
        <v>97</v>
      </c>
      <c r="L115" t="s">
        <v>98</v>
      </c>
      <c r="M115">
        <v>4</v>
      </c>
      <c r="N115">
        <v>10969.2</v>
      </c>
      <c r="O115">
        <v>43876.800000000003</v>
      </c>
      <c r="P115" t="s">
        <v>69</v>
      </c>
    </row>
    <row r="116" spans="1:16" x14ac:dyDescent="0.35">
      <c r="A116">
        <v>115</v>
      </c>
      <c r="B116">
        <v>115</v>
      </c>
      <c r="C116" t="s">
        <v>220</v>
      </c>
      <c r="D116" t="s">
        <v>56</v>
      </c>
      <c r="E116" t="s">
        <v>48</v>
      </c>
      <c r="F116" t="s">
        <v>40</v>
      </c>
      <c r="G116" t="s">
        <v>17</v>
      </c>
      <c r="H116" t="s">
        <v>148</v>
      </c>
      <c r="I116" t="s">
        <v>42</v>
      </c>
      <c r="J116" t="s">
        <v>74</v>
      </c>
      <c r="K116" t="s">
        <v>149</v>
      </c>
      <c r="L116" t="s">
        <v>150</v>
      </c>
      <c r="M116">
        <v>5</v>
      </c>
      <c r="N116">
        <v>7396.79</v>
      </c>
      <c r="O116">
        <v>36983.949999999997</v>
      </c>
      <c r="P116" t="s">
        <v>54</v>
      </c>
    </row>
    <row r="117" spans="1:16" x14ac:dyDescent="0.35">
      <c r="A117">
        <v>116</v>
      </c>
      <c r="B117">
        <v>116</v>
      </c>
      <c r="C117" t="s">
        <v>174</v>
      </c>
      <c r="D117" t="s">
        <v>95</v>
      </c>
      <c r="E117" t="s">
        <v>57</v>
      </c>
      <c r="F117" t="s">
        <v>21</v>
      </c>
      <c r="G117" t="s">
        <v>16</v>
      </c>
      <c r="H117" t="s">
        <v>85</v>
      </c>
      <c r="I117" t="s">
        <v>50</v>
      </c>
      <c r="J117" t="s">
        <v>86</v>
      </c>
      <c r="K117" t="s">
        <v>87</v>
      </c>
      <c r="L117" t="s">
        <v>88</v>
      </c>
      <c r="M117">
        <v>8</v>
      </c>
      <c r="N117">
        <v>7584.4800000000005</v>
      </c>
      <c r="O117">
        <v>60675.840000000004</v>
      </c>
      <c r="P117" t="s">
        <v>46</v>
      </c>
    </row>
    <row r="118" spans="1:16" x14ac:dyDescent="0.35">
      <c r="A118">
        <v>117</v>
      </c>
      <c r="B118">
        <v>117</v>
      </c>
      <c r="C118" t="s">
        <v>156</v>
      </c>
      <c r="D118" t="s">
        <v>95</v>
      </c>
      <c r="E118" t="s">
        <v>100</v>
      </c>
      <c r="F118" t="s">
        <v>24</v>
      </c>
      <c r="G118" t="s">
        <v>16</v>
      </c>
      <c r="H118" t="s">
        <v>73</v>
      </c>
      <c r="I118" t="s">
        <v>42</v>
      </c>
      <c r="J118" t="s">
        <v>74</v>
      </c>
      <c r="K118" t="s">
        <v>75</v>
      </c>
      <c r="L118" t="s">
        <v>76</v>
      </c>
      <c r="M118">
        <v>2</v>
      </c>
      <c r="N118">
        <v>23694.899999999998</v>
      </c>
      <c r="O118">
        <v>47389.799999999996</v>
      </c>
      <c r="P118" t="s">
        <v>62</v>
      </c>
    </row>
    <row r="119" spans="1:16" x14ac:dyDescent="0.35">
      <c r="A119">
        <v>118</v>
      </c>
      <c r="B119">
        <v>118</v>
      </c>
      <c r="C119" t="s">
        <v>221</v>
      </c>
      <c r="D119" t="s">
        <v>95</v>
      </c>
      <c r="E119" t="s">
        <v>39</v>
      </c>
      <c r="F119" t="s">
        <v>40</v>
      </c>
      <c r="G119" t="s">
        <v>18</v>
      </c>
      <c r="H119" t="s">
        <v>148</v>
      </c>
      <c r="I119" t="s">
        <v>42</v>
      </c>
      <c r="J119" t="s">
        <v>74</v>
      </c>
      <c r="K119" t="s">
        <v>149</v>
      </c>
      <c r="L119" t="s">
        <v>150</v>
      </c>
      <c r="M119">
        <v>1</v>
      </c>
      <c r="N119">
        <v>7729.23</v>
      </c>
      <c r="O119">
        <v>7729.23</v>
      </c>
      <c r="P119" t="s">
        <v>130</v>
      </c>
    </row>
    <row r="120" spans="1:16" x14ac:dyDescent="0.35">
      <c r="A120">
        <v>119</v>
      </c>
      <c r="B120">
        <v>119</v>
      </c>
      <c r="C120" t="s">
        <v>222</v>
      </c>
      <c r="D120" t="s">
        <v>56</v>
      </c>
      <c r="E120" t="s">
        <v>48</v>
      </c>
      <c r="F120" t="s">
        <v>23</v>
      </c>
      <c r="G120" t="s">
        <v>16</v>
      </c>
      <c r="H120" t="s">
        <v>91</v>
      </c>
      <c r="I120" t="s">
        <v>42</v>
      </c>
      <c r="J120" t="s">
        <v>79</v>
      </c>
      <c r="K120" t="s">
        <v>92</v>
      </c>
      <c r="L120" t="s">
        <v>93</v>
      </c>
      <c r="M120">
        <v>8</v>
      </c>
      <c r="N120">
        <v>18391.05</v>
      </c>
      <c r="O120">
        <v>147128.4</v>
      </c>
      <c r="P120" t="s">
        <v>89</v>
      </c>
    </row>
    <row r="121" spans="1:16" x14ac:dyDescent="0.35">
      <c r="A121">
        <v>120</v>
      </c>
      <c r="B121">
        <v>120</v>
      </c>
      <c r="C121" t="s">
        <v>223</v>
      </c>
      <c r="D121" t="s">
        <v>112</v>
      </c>
      <c r="E121" t="s">
        <v>100</v>
      </c>
      <c r="F121" t="s">
        <v>23</v>
      </c>
      <c r="G121" t="s">
        <v>18</v>
      </c>
      <c r="H121" t="s">
        <v>159</v>
      </c>
      <c r="I121" t="s">
        <v>50</v>
      </c>
      <c r="J121" t="s">
        <v>79</v>
      </c>
      <c r="K121" t="s">
        <v>160</v>
      </c>
      <c r="L121" t="s">
        <v>161</v>
      </c>
      <c r="M121">
        <v>1</v>
      </c>
      <c r="N121">
        <v>20168.5</v>
      </c>
      <c r="O121">
        <v>20168.5</v>
      </c>
      <c r="P121" t="s">
        <v>69</v>
      </c>
    </row>
    <row r="122" spans="1:16" x14ac:dyDescent="0.35">
      <c r="A122">
        <v>121</v>
      </c>
      <c r="B122">
        <v>121</v>
      </c>
      <c r="C122" t="s">
        <v>224</v>
      </c>
      <c r="D122" t="s">
        <v>38</v>
      </c>
      <c r="E122" t="s">
        <v>71</v>
      </c>
      <c r="F122" t="s">
        <v>20</v>
      </c>
      <c r="G122" t="s">
        <v>16</v>
      </c>
      <c r="H122" t="s">
        <v>148</v>
      </c>
      <c r="I122" t="s">
        <v>42</v>
      </c>
      <c r="J122" t="s">
        <v>74</v>
      </c>
      <c r="K122" t="s">
        <v>149</v>
      </c>
      <c r="L122" t="s">
        <v>150</v>
      </c>
      <c r="M122">
        <v>5</v>
      </c>
      <c r="N122">
        <v>7396.79</v>
      </c>
      <c r="O122">
        <v>36983.949999999997</v>
      </c>
      <c r="P122" t="s">
        <v>46</v>
      </c>
    </row>
    <row r="123" spans="1:16" x14ac:dyDescent="0.35">
      <c r="A123">
        <v>122</v>
      </c>
      <c r="B123">
        <v>122</v>
      </c>
      <c r="C123" t="s">
        <v>225</v>
      </c>
      <c r="D123" t="s">
        <v>112</v>
      </c>
      <c r="E123" t="s">
        <v>71</v>
      </c>
      <c r="F123" t="s">
        <v>20</v>
      </c>
      <c r="G123" t="s">
        <v>16</v>
      </c>
      <c r="H123" t="s">
        <v>159</v>
      </c>
      <c r="I123" t="s">
        <v>50</v>
      </c>
      <c r="J123" t="s">
        <v>79</v>
      </c>
      <c r="K123" t="s">
        <v>160</v>
      </c>
      <c r="L123" t="s">
        <v>161</v>
      </c>
      <c r="M123">
        <v>6</v>
      </c>
      <c r="N123">
        <v>20168.5</v>
      </c>
      <c r="O123">
        <v>121011</v>
      </c>
      <c r="P123" t="s">
        <v>69</v>
      </c>
    </row>
    <row r="124" spans="1:16" x14ac:dyDescent="0.35">
      <c r="A124">
        <v>123</v>
      </c>
      <c r="B124">
        <v>123</v>
      </c>
      <c r="C124" t="s">
        <v>172</v>
      </c>
      <c r="D124" t="s">
        <v>56</v>
      </c>
      <c r="E124" t="s">
        <v>100</v>
      </c>
      <c r="F124" t="s">
        <v>21</v>
      </c>
      <c r="G124" t="s">
        <v>18</v>
      </c>
      <c r="H124" t="s">
        <v>159</v>
      </c>
      <c r="I124" t="s">
        <v>50</v>
      </c>
      <c r="J124" t="s">
        <v>79</v>
      </c>
      <c r="K124" t="s">
        <v>160</v>
      </c>
      <c r="L124" t="s">
        <v>161</v>
      </c>
      <c r="M124">
        <v>1</v>
      </c>
      <c r="N124">
        <v>20593.099999999999</v>
      </c>
      <c r="O124">
        <v>20593.099999999999</v>
      </c>
      <c r="P124" t="s">
        <v>46</v>
      </c>
    </row>
    <row r="125" spans="1:16" x14ac:dyDescent="0.35">
      <c r="A125">
        <v>124</v>
      </c>
      <c r="B125">
        <v>124</v>
      </c>
      <c r="C125" t="s">
        <v>226</v>
      </c>
      <c r="D125" t="s">
        <v>112</v>
      </c>
      <c r="E125" t="s">
        <v>48</v>
      </c>
      <c r="F125" t="s">
        <v>72</v>
      </c>
      <c r="G125" t="s">
        <v>18</v>
      </c>
      <c r="H125" t="s">
        <v>107</v>
      </c>
      <c r="I125" t="s">
        <v>65</v>
      </c>
      <c r="J125" t="s">
        <v>66</v>
      </c>
      <c r="K125" t="s">
        <v>108</v>
      </c>
      <c r="L125" t="s">
        <v>109</v>
      </c>
      <c r="M125">
        <v>5</v>
      </c>
      <c r="N125">
        <v>10927.5</v>
      </c>
      <c r="O125">
        <v>54637.5</v>
      </c>
      <c r="P125" t="s">
        <v>46</v>
      </c>
    </row>
    <row r="126" spans="1:16" x14ac:dyDescent="0.35">
      <c r="A126">
        <v>125</v>
      </c>
      <c r="B126">
        <v>125</v>
      </c>
      <c r="C126" t="s">
        <v>125</v>
      </c>
      <c r="D126" t="s">
        <v>56</v>
      </c>
      <c r="E126" t="s">
        <v>57</v>
      </c>
      <c r="F126" t="s">
        <v>24</v>
      </c>
      <c r="G126" t="s">
        <v>17</v>
      </c>
      <c r="H126" t="s">
        <v>85</v>
      </c>
      <c r="I126" t="s">
        <v>50</v>
      </c>
      <c r="J126" t="s">
        <v>86</v>
      </c>
      <c r="K126" t="s">
        <v>87</v>
      </c>
      <c r="L126" t="s">
        <v>88</v>
      </c>
      <c r="M126">
        <v>8</v>
      </c>
      <c r="N126">
        <v>7831.7999999999993</v>
      </c>
      <c r="O126">
        <v>62654.399999999994</v>
      </c>
      <c r="P126" t="s">
        <v>105</v>
      </c>
    </row>
    <row r="127" spans="1:16" x14ac:dyDescent="0.35">
      <c r="A127">
        <v>126</v>
      </c>
      <c r="B127">
        <v>126</v>
      </c>
      <c r="C127" t="s">
        <v>166</v>
      </c>
      <c r="D127" t="s">
        <v>95</v>
      </c>
      <c r="E127" t="s">
        <v>100</v>
      </c>
      <c r="F127" t="s">
        <v>72</v>
      </c>
      <c r="G127" t="s">
        <v>15</v>
      </c>
      <c r="H127" t="s">
        <v>64</v>
      </c>
      <c r="I127" t="s">
        <v>65</v>
      </c>
      <c r="J127" t="s">
        <v>66</v>
      </c>
      <c r="K127" t="s">
        <v>67</v>
      </c>
      <c r="L127" t="s">
        <v>68</v>
      </c>
      <c r="M127">
        <v>4</v>
      </c>
      <c r="N127">
        <v>16675.93</v>
      </c>
      <c r="O127">
        <v>66703.72</v>
      </c>
      <c r="P127" t="s">
        <v>54</v>
      </c>
    </row>
    <row r="128" spans="1:16" x14ac:dyDescent="0.35">
      <c r="A128">
        <v>127</v>
      </c>
      <c r="B128">
        <v>127</v>
      </c>
      <c r="C128" t="s">
        <v>143</v>
      </c>
      <c r="D128" t="s">
        <v>95</v>
      </c>
      <c r="E128" t="s">
        <v>71</v>
      </c>
      <c r="F128" t="s">
        <v>20</v>
      </c>
      <c r="G128" t="s">
        <v>15</v>
      </c>
      <c r="H128" t="s">
        <v>64</v>
      </c>
      <c r="I128" t="s">
        <v>65</v>
      </c>
      <c r="J128" t="s">
        <v>66</v>
      </c>
      <c r="K128" t="s">
        <v>67</v>
      </c>
      <c r="L128" t="s">
        <v>68</v>
      </c>
      <c r="M128">
        <v>6</v>
      </c>
      <c r="N128">
        <v>16675.93</v>
      </c>
      <c r="O128">
        <v>100055.58</v>
      </c>
      <c r="P128" t="s">
        <v>82</v>
      </c>
    </row>
    <row r="129" spans="1:16" x14ac:dyDescent="0.35">
      <c r="A129">
        <v>128</v>
      </c>
      <c r="B129">
        <v>128</v>
      </c>
      <c r="C129" t="s">
        <v>227</v>
      </c>
      <c r="D129" t="s">
        <v>38</v>
      </c>
      <c r="E129" t="s">
        <v>39</v>
      </c>
      <c r="F129" t="s">
        <v>21</v>
      </c>
      <c r="G129" t="s">
        <v>18</v>
      </c>
      <c r="H129" t="s">
        <v>117</v>
      </c>
      <c r="I129" t="s">
        <v>65</v>
      </c>
      <c r="J129" t="s">
        <v>86</v>
      </c>
      <c r="K129" t="s">
        <v>118</v>
      </c>
      <c r="L129" t="s">
        <v>119</v>
      </c>
      <c r="M129">
        <v>2</v>
      </c>
      <c r="N129">
        <v>16978.78</v>
      </c>
      <c r="O129">
        <v>33957.56</v>
      </c>
      <c r="P129" t="s">
        <v>89</v>
      </c>
    </row>
    <row r="130" spans="1:16" x14ac:dyDescent="0.35">
      <c r="A130">
        <v>129</v>
      </c>
      <c r="B130">
        <v>129</v>
      </c>
      <c r="C130" t="s">
        <v>228</v>
      </c>
      <c r="D130" t="s">
        <v>38</v>
      </c>
      <c r="E130" t="s">
        <v>39</v>
      </c>
      <c r="F130" t="s">
        <v>20</v>
      </c>
      <c r="G130" t="s">
        <v>18</v>
      </c>
      <c r="H130" t="s">
        <v>96</v>
      </c>
      <c r="I130" t="s">
        <v>42</v>
      </c>
      <c r="J130" t="s">
        <v>59</v>
      </c>
      <c r="K130" t="s">
        <v>97</v>
      </c>
      <c r="L130" t="s">
        <v>98</v>
      </c>
      <c r="M130">
        <v>2</v>
      </c>
      <c r="N130">
        <v>10304.4</v>
      </c>
      <c r="O130">
        <v>20608.8</v>
      </c>
      <c r="P130" t="s">
        <v>69</v>
      </c>
    </row>
    <row r="131" spans="1:16" x14ac:dyDescent="0.35">
      <c r="A131">
        <v>130</v>
      </c>
      <c r="B131">
        <v>130</v>
      </c>
      <c r="C131" t="s">
        <v>168</v>
      </c>
      <c r="D131" t="s">
        <v>38</v>
      </c>
      <c r="E131" t="s">
        <v>100</v>
      </c>
      <c r="F131" t="s">
        <v>21</v>
      </c>
      <c r="G131" t="s">
        <v>15</v>
      </c>
      <c r="H131" t="s">
        <v>85</v>
      </c>
      <c r="I131" t="s">
        <v>50</v>
      </c>
      <c r="J131" t="s">
        <v>86</v>
      </c>
      <c r="K131" t="s">
        <v>87</v>
      </c>
      <c r="L131" t="s">
        <v>88</v>
      </c>
      <c r="M131">
        <v>8</v>
      </c>
      <c r="N131">
        <v>7996.6799999999994</v>
      </c>
      <c r="O131">
        <v>63973.439999999995</v>
      </c>
      <c r="P131" t="s">
        <v>130</v>
      </c>
    </row>
    <row r="132" spans="1:16" x14ac:dyDescent="0.35">
      <c r="A132">
        <v>131</v>
      </c>
      <c r="B132">
        <v>131</v>
      </c>
      <c r="C132" t="s">
        <v>229</v>
      </c>
      <c r="D132" t="s">
        <v>95</v>
      </c>
      <c r="E132" t="s">
        <v>100</v>
      </c>
      <c r="F132" t="s">
        <v>24</v>
      </c>
      <c r="G132" t="s">
        <v>18</v>
      </c>
      <c r="H132" t="s">
        <v>101</v>
      </c>
      <c r="I132" t="s">
        <v>50</v>
      </c>
      <c r="J132" t="s">
        <v>86</v>
      </c>
      <c r="K132" t="s">
        <v>102</v>
      </c>
      <c r="L132" t="s">
        <v>103</v>
      </c>
      <c r="M132">
        <v>8</v>
      </c>
      <c r="N132">
        <v>14194.3</v>
      </c>
      <c r="O132">
        <v>113554.4</v>
      </c>
      <c r="P132" t="s">
        <v>46</v>
      </c>
    </row>
    <row r="133" spans="1:16" x14ac:dyDescent="0.35">
      <c r="A133">
        <v>132</v>
      </c>
      <c r="B133">
        <v>132</v>
      </c>
      <c r="C133" t="s">
        <v>209</v>
      </c>
      <c r="D133" t="s">
        <v>112</v>
      </c>
      <c r="E133" t="s">
        <v>71</v>
      </c>
      <c r="F133" t="s">
        <v>21</v>
      </c>
      <c r="G133" t="s">
        <v>18</v>
      </c>
      <c r="H133" t="s">
        <v>117</v>
      </c>
      <c r="I133" t="s">
        <v>65</v>
      </c>
      <c r="J133" t="s">
        <v>86</v>
      </c>
      <c r="K133" t="s">
        <v>118</v>
      </c>
      <c r="L133" t="s">
        <v>119</v>
      </c>
      <c r="M133">
        <v>6</v>
      </c>
      <c r="N133">
        <v>18471.419999999998</v>
      </c>
      <c r="O133">
        <v>110828.51999999999</v>
      </c>
      <c r="P133" t="s">
        <v>89</v>
      </c>
    </row>
    <row r="134" spans="1:16" x14ac:dyDescent="0.35">
      <c r="A134">
        <v>133</v>
      </c>
      <c r="B134">
        <v>133</v>
      </c>
      <c r="C134" t="s">
        <v>175</v>
      </c>
      <c r="D134" t="s">
        <v>56</v>
      </c>
      <c r="E134" t="s">
        <v>100</v>
      </c>
      <c r="F134" t="s">
        <v>40</v>
      </c>
      <c r="G134" t="s">
        <v>16</v>
      </c>
      <c r="H134" t="s">
        <v>169</v>
      </c>
      <c r="I134" t="s">
        <v>42</v>
      </c>
      <c r="J134" t="s">
        <v>43</v>
      </c>
      <c r="K134" t="s">
        <v>170</v>
      </c>
      <c r="L134" t="s">
        <v>171</v>
      </c>
      <c r="M134">
        <v>9</v>
      </c>
      <c r="N134">
        <v>7006.5</v>
      </c>
      <c r="O134">
        <v>63058.5</v>
      </c>
      <c r="P134" t="s">
        <v>82</v>
      </c>
    </row>
    <row r="135" spans="1:16" x14ac:dyDescent="0.35">
      <c r="A135">
        <v>134</v>
      </c>
      <c r="B135">
        <v>134</v>
      </c>
      <c r="C135" t="s">
        <v>132</v>
      </c>
      <c r="D135" t="s">
        <v>38</v>
      </c>
      <c r="E135" t="s">
        <v>48</v>
      </c>
      <c r="F135" t="s">
        <v>20</v>
      </c>
      <c r="G135" t="s">
        <v>18</v>
      </c>
      <c r="H135" t="s">
        <v>78</v>
      </c>
      <c r="I135" t="s">
        <v>65</v>
      </c>
      <c r="J135" t="s">
        <v>79</v>
      </c>
      <c r="K135" t="s">
        <v>80</v>
      </c>
      <c r="L135" t="s">
        <v>81</v>
      </c>
      <c r="M135">
        <v>1</v>
      </c>
      <c r="N135">
        <v>22776.440000000002</v>
      </c>
      <c r="O135">
        <v>22776.440000000002</v>
      </c>
      <c r="P135" t="s">
        <v>46</v>
      </c>
    </row>
    <row r="136" spans="1:16" x14ac:dyDescent="0.35">
      <c r="A136">
        <v>135</v>
      </c>
      <c r="B136">
        <v>135</v>
      </c>
      <c r="C136" t="s">
        <v>208</v>
      </c>
      <c r="D136" t="s">
        <v>38</v>
      </c>
      <c r="E136" t="s">
        <v>48</v>
      </c>
      <c r="F136" t="s">
        <v>23</v>
      </c>
      <c r="G136" t="s">
        <v>15</v>
      </c>
      <c r="H136" t="s">
        <v>148</v>
      </c>
      <c r="I136" t="s">
        <v>42</v>
      </c>
      <c r="J136" t="s">
        <v>74</v>
      </c>
      <c r="K136" t="s">
        <v>149</v>
      </c>
      <c r="L136" t="s">
        <v>150</v>
      </c>
      <c r="M136">
        <v>7</v>
      </c>
      <c r="N136">
        <v>8227.89</v>
      </c>
      <c r="O136">
        <v>57595.229999999996</v>
      </c>
      <c r="P136" t="s">
        <v>46</v>
      </c>
    </row>
    <row r="137" spans="1:16" x14ac:dyDescent="0.35">
      <c r="A137">
        <v>136</v>
      </c>
      <c r="B137">
        <v>136</v>
      </c>
      <c r="C137" t="s">
        <v>131</v>
      </c>
      <c r="D137" t="s">
        <v>95</v>
      </c>
      <c r="E137" t="s">
        <v>100</v>
      </c>
      <c r="F137" t="s">
        <v>72</v>
      </c>
      <c r="G137" t="s">
        <v>18</v>
      </c>
      <c r="H137" t="s">
        <v>58</v>
      </c>
      <c r="I137" t="s">
        <v>42</v>
      </c>
      <c r="J137" t="s">
        <v>59</v>
      </c>
      <c r="K137" t="s">
        <v>60</v>
      </c>
      <c r="L137" t="s">
        <v>61</v>
      </c>
      <c r="M137">
        <v>7</v>
      </c>
      <c r="N137">
        <v>4719.2</v>
      </c>
      <c r="O137">
        <v>33034.400000000001</v>
      </c>
      <c r="P137" t="s">
        <v>69</v>
      </c>
    </row>
    <row r="138" spans="1:16" x14ac:dyDescent="0.35">
      <c r="A138">
        <v>137</v>
      </c>
      <c r="B138">
        <v>137</v>
      </c>
      <c r="C138" t="s">
        <v>230</v>
      </c>
      <c r="D138" t="s">
        <v>112</v>
      </c>
      <c r="E138" t="s">
        <v>39</v>
      </c>
      <c r="F138" t="s">
        <v>19</v>
      </c>
      <c r="G138" t="s">
        <v>16</v>
      </c>
      <c r="H138" t="s">
        <v>148</v>
      </c>
      <c r="I138" t="s">
        <v>42</v>
      </c>
      <c r="J138" t="s">
        <v>74</v>
      </c>
      <c r="K138" t="s">
        <v>149</v>
      </c>
      <c r="L138" t="s">
        <v>150</v>
      </c>
      <c r="M138">
        <v>4</v>
      </c>
      <c r="N138">
        <v>7812.3399999999992</v>
      </c>
      <c r="O138">
        <v>31249.359999999997</v>
      </c>
      <c r="P138" t="s">
        <v>54</v>
      </c>
    </row>
    <row r="139" spans="1:16" x14ac:dyDescent="0.35">
      <c r="A139">
        <v>138</v>
      </c>
      <c r="B139">
        <v>138</v>
      </c>
      <c r="C139" t="s">
        <v>134</v>
      </c>
      <c r="D139" t="s">
        <v>112</v>
      </c>
      <c r="E139" t="s">
        <v>57</v>
      </c>
      <c r="F139" t="s">
        <v>22</v>
      </c>
      <c r="G139" t="s">
        <v>17</v>
      </c>
      <c r="H139" t="s">
        <v>138</v>
      </c>
      <c r="I139" t="s">
        <v>65</v>
      </c>
      <c r="J139" t="s">
        <v>51</v>
      </c>
      <c r="K139" t="s">
        <v>139</v>
      </c>
      <c r="L139" t="s">
        <v>140</v>
      </c>
      <c r="M139">
        <v>3</v>
      </c>
      <c r="N139">
        <v>19162.559999999998</v>
      </c>
      <c r="O139">
        <v>57487.679999999993</v>
      </c>
      <c r="P139" t="s">
        <v>89</v>
      </c>
    </row>
    <row r="140" spans="1:16" x14ac:dyDescent="0.35">
      <c r="A140">
        <v>139</v>
      </c>
      <c r="B140">
        <v>139</v>
      </c>
      <c r="C140" t="s">
        <v>231</v>
      </c>
      <c r="D140" t="s">
        <v>112</v>
      </c>
      <c r="E140" t="s">
        <v>48</v>
      </c>
      <c r="F140" t="s">
        <v>23</v>
      </c>
      <c r="G140" t="s">
        <v>15</v>
      </c>
      <c r="H140" t="s">
        <v>58</v>
      </c>
      <c r="I140" t="s">
        <v>42</v>
      </c>
      <c r="J140" t="s">
        <v>59</v>
      </c>
      <c r="K140" t="s">
        <v>60</v>
      </c>
      <c r="L140" t="s">
        <v>61</v>
      </c>
      <c r="M140">
        <v>3</v>
      </c>
      <c r="N140">
        <v>5218.88</v>
      </c>
      <c r="O140">
        <v>15656.64</v>
      </c>
      <c r="P140" t="s">
        <v>46</v>
      </c>
    </row>
    <row r="141" spans="1:16" x14ac:dyDescent="0.35">
      <c r="A141">
        <v>140</v>
      </c>
      <c r="B141">
        <v>140</v>
      </c>
      <c r="C141" t="s">
        <v>175</v>
      </c>
      <c r="D141" t="s">
        <v>56</v>
      </c>
      <c r="E141" t="s">
        <v>100</v>
      </c>
      <c r="F141" t="s">
        <v>40</v>
      </c>
      <c r="G141" t="s">
        <v>16</v>
      </c>
      <c r="H141" t="s">
        <v>96</v>
      </c>
      <c r="I141" t="s">
        <v>42</v>
      </c>
      <c r="J141" t="s">
        <v>59</v>
      </c>
      <c r="K141" t="s">
        <v>97</v>
      </c>
      <c r="L141" t="s">
        <v>98</v>
      </c>
      <c r="M141">
        <v>1</v>
      </c>
      <c r="N141">
        <v>9418</v>
      </c>
      <c r="O141">
        <v>9418</v>
      </c>
      <c r="P141" t="s">
        <v>54</v>
      </c>
    </row>
    <row r="142" spans="1:16" x14ac:dyDescent="0.35">
      <c r="A142">
        <v>141</v>
      </c>
      <c r="B142">
        <v>141</v>
      </c>
      <c r="C142" t="s">
        <v>232</v>
      </c>
      <c r="D142" t="s">
        <v>84</v>
      </c>
      <c r="E142" t="s">
        <v>39</v>
      </c>
      <c r="F142" t="s">
        <v>22</v>
      </c>
      <c r="G142" t="s">
        <v>17</v>
      </c>
      <c r="H142" t="s">
        <v>96</v>
      </c>
      <c r="I142" t="s">
        <v>42</v>
      </c>
      <c r="J142" t="s">
        <v>59</v>
      </c>
      <c r="K142" t="s">
        <v>97</v>
      </c>
      <c r="L142" t="s">
        <v>98</v>
      </c>
      <c r="M142">
        <v>9</v>
      </c>
      <c r="N142">
        <v>10858.4</v>
      </c>
      <c r="O142">
        <v>97725.599999999991</v>
      </c>
      <c r="P142" t="s">
        <v>105</v>
      </c>
    </row>
    <row r="143" spans="1:16" x14ac:dyDescent="0.35">
      <c r="A143">
        <v>142</v>
      </c>
      <c r="B143">
        <v>142</v>
      </c>
      <c r="C143" t="s">
        <v>212</v>
      </c>
      <c r="D143" t="s">
        <v>38</v>
      </c>
      <c r="E143" t="s">
        <v>57</v>
      </c>
      <c r="F143" t="s">
        <v>19</v>
      </c>
      <c r="G143" t="s">
        <v>18</v>
      </c>
      <c r="H143" t="s">
        <v>96</v>
      </c>
      <c r="I143" t="s">
        <v>42</v>
      </c>
      <c r="J143" t="s">
        <v>59</v>
      </c>
      <c r="K143" t="s">
        <v>97</v>
      </c>
      <c r="L143" t="s">
        <v>98</v>
      </c>
      <c r="M143">
        <v>2</v>
      </c>
      <c r="N143">
        <v>10858.4</v>
      </c>
      <c r="O143">
        <v>21716.799999999999</v>
      </c>
      <c r="P143" t="s">
        <v>89</v>
      </c>
    </row>
    <row r="144" spans="1:16" x14ac:dyDescent="0.35">
      <c r="A144">
        <v>143</v>
      </c>
      <c r="B144">
        <v>143</v>
      </c>
      <c r="C144" t="s">
        <v>233</v>
      </c>
      <c r="D144" t="s">
        <v>84</v>
      </c>
      <c r="E144" t="s">
        <v>57</v>
      </c>
      <c r="F144" t="s">
        <v>72</v>
      </c>
      <c r="G144" t="s">
        <v>18</v>
      </c>
      <c r="H144" t="s">
        <v>78</v>
      </c>
      <c r="I144" t="s">
        <v>65</v>
      </c>
      <c r="J144" t="s">
        <v>79</v>
      </c>
      <c r="K144" t="s">
        <v>80</v>
      </c>
      <c r="L144" t="s">
        <v>81</v>
      </c>
      <c r="M144">
        <v>3</v>
      </c>
      <c r="N144">
        <v>22528.87</v>
      </c>
      <c r="O144">
        <v>67586.61</v>
      </c>
      <c r="P144" t="s">
        <v>105</v>
      </c>
    </row>
    <row r="145" spans="1:16" x14ac:dyDescent="0.35">
      <c r="A145">
        <v>144</v>
      </c>
      <c r="B145">
        <v>144</v>
      </c>
      <c r="C145" t="s">
        <v>213</v>
      </c>
      <c r="D145" t="s">
        <v>95</v>
      </c>
      <c r="E145" t="s">
        <v>100</v>
      </c>
      <c r="F145" t="s">
        <v>21</v>
      </c>
      <c r="G145" t="s">
        <v>17</v>
      </c>
      <c r="H145" t="s">
        <v>113</v>
      </c>
      <c r="I145" t="s">
        <v>65</v>
      </c>
      <c r="J145" t="s">
        <v>51</v>
      </c>
      <c r="K145" t="s">
        <v>114</v>
      </c>
      <c r="L145" t="s">
        <v>115</v>
      </c>
      <c r="M145">
        <v>2</v>
      </c>
      <c r="N145">
        <v>10152.959999999999</v>
      </c>
      <c r="O145">
        <v>20305.919999999998</v>
      </c>
      <c r="P145" t="s">
        <v>105</v>
      </c>
    </row>
    <row r="146" spans="1:16" x14ac:dyDescent="0.35">
      <c r="A146">
        <v>145</v>
      </c>
      <c r="B146">
        <v>145</v>
      </c>
      <c r="C146" t="s">
        <v>141</v>
      </c>
      <c r="D146" t="s">
        <v>56</v>
      </c>
      <c r="E146" t="s">
        <v>39</v>
      </c>
      <c r="F146" t="s">
        <v>24</v>
      </c>
      <c r="G146" t="s">
        <v>15</v>
      </c>
      <c r="H146" t="s">
        <v>113</v>
      </c>
      <c r="I146" t="s">
        <v>65</v>
      </c>
      <c r="J146" t="s">
        <v>51</v>
      </c>
      <c r="K146" t="s">
        <v>114</v>
      </c>
      <c r="L146" t="s">
        <v>115</v>
      </c>
      <c r="M146">
        <v>8</v>
      </c>
      <c r="N146">
        <v>10047.199999999999</v>
      </c>
      <c r="O146">
        <v>80377.599999999991</v>
      </c>
      <c r="P146" t="s">
        <v>105</v>
      </c>
    </row>
    <row r="147" spans="1:16" x14ac:dyDescent="0.35">
      <c r="A147">
        <v>146</v>
      </c>
      <c r="B147">
        <v>146</v>
      </c>
      <c r="C147" t="s">
        <v>153</v>
      </c>
      <c r="D147" t="s">
        <v>84</v>
      </c>
      <c r="E147" t="s">
        <v>100</v>
      </c>
      <c r="F147" t="s">
        <v>23</v>
      </c>
      <c r="G147" t="s">
        <v>17</v>
      </c>
      <c r="H147" t="s">
        <v>148</v>
      </c>
      <c r="I147" t="s">
        <v>42</v>
      </c>
      <c r="J147" t="s">
        <v>74</v>
      </c>
      <c r="K147" t="s">
        <v>149</v>
      </c>
      <c r="L147" t="s">
        <v>150</v>
      </c>
      <c r="M147">
        <v>9</v>
      </c>
      <c r="N147">
        <v>7895.45</v>
      </c>
      <c r="O147">
        <v>71059.05</v>
      </c>
      <c r="P147" t="s">
        <v>62</v>
      </c>
    </row>
    <row r="148" spans="1:16" x14ac:dyDescent="0.35">
      <c r="A148">
        <v>147</v>
      </c>
      <c r="B148">
        <v>147</v>
      </c>
      <c r="C148" t="s">
        <v>195</v>
      </c>
      <c r="D148" t="s">
        <v>56</v>
      </c>
      <c r="E148" t="s">
        <v>57</v>
      </c>
      <c r="F148" t="s">
        <v>72</v>
      </c>
      <c r="G148" t="s">
        <v>15</v>
      </c>
      <c r="H148" t="s">
        <v>126</v>
      </c>
      <c r="I148" t="s">
        <v>65</v>
      </c>
      <c r="J148" t="s">
        <v>43</v>
      </c>
      <c r="K148" t="s">
        <v>127</v>
      </c>
      <c r="L148" t="s">
        <v>128</v>
      </c>
      <c r="M148">
        <v>3</v>
      </c>
      <c r="N148">
        <v>11765.7</v>
      </c>
      <c r="O148">
        <v>35297.100000000006</v>
      </c>
      <c r="P148" t="s">
        <v>130</v>
      </c>
    </row>
    <row r="149" spans="1:16" x14ac:dyDescent="0.35">
      <c r="A149">
        <v>148</v>
      </c>
      <c r="B149">
        <v>148</v>
      </c>
      <c r="C149" t="s">
        <v>234</v>
      </c>
      <c r="D149" t="s">
        <v>112</v>
      </c>
      <c r="E149" t="s">
        <v>71</v>
      </c>
      <c r="F149" t="s">
        <v>24</v>
      </c>
      <c r="G149" t="s">
        <v>17</v>
      </c>
      <c r="H149" t="s">
        <v>96</v>
      </c>
      <c r="I149" t="s">
        <v>42</v>
      </c>
      <c r="J149" t="s">
        <v>59</v>
      </c>
      <c r="K149" t="s">
        <v>97</v>
      </c>
      <c r="L149" t="s">
        <v>98</v>
      </c>
      <c r="M149">
        <v>1</v>
      </c>
      <c r="N149">
        <v>9861.2000000000007</v>
      </c>
      <c r="O149">
        <v>9861.2000000000007</v>
      </c>
      <c r="P149" t="s">
        <v>69</v>
      </c>
    </row>
    <row r="150" spans="1:16" x14ac:dyDescent="0.35">
      <c r="A150">
        <v>149</v>
      </c>
      <c r="B150">
        <v>149</v>
      </c>
      <c r="C150" t="s">
        <v>233</v>
      </c>
      <c r="D150" t="s">
        <v>84</v>
      </c>
      <c r="E150" t="s">
        <v>57</v>
      </c>
      <c r="F150" t="s">
        <v>72</v>
      </c>
      <c r="G150" t="s">
        <v>15</v>
      </c>
      <c r="H150" t="s">
        <v>126</v>
      </c>
      <c r="I150" t="s">
        <v>65</v>
      </c>
      <c r="J150" t="s">
        <v>43</v>
      </c>
      <c r="K150" t="s">
        <v>127</v>
      </c>
      <c r="L150" t="s">
        <v>128</v>
      </c>
      <c r="M150">
        <v>1</v>
      </c>
      <c r="N150">
        <v>11112.05</v>
      </c>
      <c r="O150">
        <v>11112.05</v>
      </c>
      <c r="P150" t="s">
        <v>69</v>
      </c>
    </row>
    <row r="151" spans="1:16" x14ac:dyDescent="0.35">
      <c r="A151">
        <v>150</v>
      </c>
      <c r="B151">
        <v>150</v>
      </c>
      <c r="C151" t="s">
        <v>133</v>
      </c>
      <c r="D151" t="s">
        <v>56</v>
      </c>
      <c r="E151" t="s">
        <v>39</v>
      </c>
      <c r="F151" t="s">
        <v>22</v>
      </c>
      <c r="G151" t="s">
        <v>17</v>
      </c>
      <c r="H151" t="s">
        <v>117</v>
      </c>
      <c r="I151" t="s">
        <v>65</v>
      </c>
      <c r="J151" t="s">
        <v>86</v>
      </c>
      <c r="K151" t="s">
        <v>118</v>
      </c>
      <c r="L151" t="s">
        <v>119</v>
      </c>
      <c r="M151">
        <v>4</v>
      </c>
      <c r="N151">
        <v>18284.84</v>
      </c>
      <c r="O151">
        <v>73139.360000000001</v>
      </c>
      <c r="P151" t="s">
        <v>62</v>
      </c>
    </row>
    <row r="152" spans="1:16" x14ac:dyDescent="0.35">
      <c r="A152">
        <v>151</v>
      </c>
      <c r="B152">
        <v>151</v>
      </c>
      <c r="C152" t="s">
        <v>235</v>
      </c>
      <c r="D152" t="s">
        <v>112</v>
      </c>
      <c r="E152" t="s">
        <v>71</v>
      </c>
      <c r="F152" t="s">
        <v>20</v>
      </c>
      <c r="G152" t="s">
        <v>17</v>
      </c>
      <c r="H152" t="s">
        <v>85</v>
      </c>
      <c r="I152" t="s">
        <v>50</v>
      </c>
      <c r="J152" t="s">
        <v>86</v>
      </c>
      <c r="K152" t="s">
        <v>87</v>
      </c>
      <c r="L152" t="s">
        <v>88</v>
      </c>
      <c r="M152">
        <v>4</v>
      </c>
      <c r="N152">
        <v>7502.04</v>
      </c>
      <c r="O152">
        <v>30008.16</v>
      </c>
      <c r="P152" t="s">
        <v>54</v>
      </c>
    </row>
    <row r="153" spans="1:16" x14ac:dyDescent="0.35">
      <c r="A153">
        <v>152</v>
      </c>
      <c r="B153">
        <v>152</v>
      </c>
      <c r="C153" t="s">
        <v>110</v>
      </c>
      <c r="D153" t="s">
        <v>95</v>
      </c>
      <c r="E153" t="s">
        <v>57</v>
      </c>
      <c r="F153" t="s">
        <v>24</v>
      </c>
      <c r="G153" t="s">
        <v>16</v>
      </c>
      <c r="H153" t="s">
        <v>113</v>
      </c>
      <c r="I153" t="s">
        <v>65</v>
      </c>
      <c r="J153" t="s">
        <v>51</v>
      </c>
      <c r="K153" t="s">
        <v>114</v>
      </c>
      <c r="L153" t="s">
        <v>115</v>
      </c>
      <c r="M153">
        <v>4</v>
      </c>
      <c r="N153">
        <v>9201.1200000000008</v>
      </c>
      <c r="O153">
        <v>36804.480000000003</v>
      </c>
      <c r="P153" t="s">
        <v>54</v>
      </c>
    </row>
    <row r="154" spans="1:16" x14ac:dyDescent="0.35">
      <c r="A154">
        <v>153</v>
      </c>
      <c r="B154">
        <v>153</v>
      </c>
      <c r="C154" t="s">
        <v>236</v>
      </c>
      <c r="D154" t="s">
        <v>95</v>
      </c>
      <c r="E154" t="s">
        <v>71</v>
      </c>
      <c r="F154" t="s">
        <v>40</v>
      </c>
      <c r="G154" t="s">
        <v>18</v>
      </c>
      <c r="H154" t="s">
        <v>64</v>
      </c>
      <c r="I154" t="s">
        <v>65</v>
      </c>
      <c r="J154" t="s">
        <v>66</v>
      </c>
      <c r="K154" t="s">
        <v>67</v>
      </c>
      <c r="L154" t="s">
        <v>68</v>
      </c>
      <c r="M154">
        <v>3</v>
      </c>
      <c r="N154">
        <v>16113.82</v>
      </c>
      <c r="O154">
        <v>48341.46</v>
      </c>
      <c r="P154" t="s">
        <v>46</v>
      </c>
    </row>
    <row r="155" spans="1:16" x14ac:dyDescent="0.35">
      <c r="A155">
        <v>154</v>
      </c>
      <c r="B155">
        <v>154</v>
      </c>
      <c r="C155" t="s">
        <v>235</v>
      </c>
      <c r="D155" t="s">
        <v>112</v>
      </c>
      <c r="E155" t="s">
        <v>71</v>
      </c>
      <c r="F155" t="s">
        <v>20</v>
      </c>
      <c r="G155" t="s">
        <v>17</v>
      </c>
      <c r="H155" t="s">
        <v>49</v>
      </c>
      <c r="I155" t="s">
        <v>50</v>
      </c>
      <c r="J155" t="s">
        <v>51</v>
      </c>
      <c r="K155" t="s">
        <v>52</v>
      </c>
      <c r="L155" t="s">
        <v>53</v>
      </c>
      <c r="M155">
        <v>8</v>
      </c>
      <c r="N155">
        <v>3278.72</v>
      </c>
      <c r="O155">
        <v>26229.759999999998</v>
      </c>
      <c r="P155" t="s">
        <v>54</v>
      </c>
    </row>
    <row r="156" spans="1:16" x14ac:dyDescent="0.35">
      <c r="A156">
        <v>155</v>
      </c>
      <c r="B156">
        <v>155</v>
      </c>
      <c r="C156" t="s">
        <v>237</v>
      </c>
      <c r="D156" t="s">
        <v>95</v>
      </c>
      <c r="E156" t="s">
        <v>39</v>
      </c>
      <c r="F156" t="s">
        <v>21</v>
      </c>
      <c r="G156" t="s">
        <v>17</v>
      </c>
      <c r="H156" t="s">
        <v>101</v>
      </c>
      <c r="I156" t="s">
        <v>50</v>
      </c>
      <c r="J156" t="s">
        <v>86</v>
      </c>
      <c r="K156" t="s">
        <v>102</v>
      </c>
      <c r="L156" t="s">
        <v>103</v>
      </c>
      <c r="M156">
        <v>3</v>
      </c>
      <c r="N156">
        <v>14854.5</v>
      </c>
      <c r="O156">
        <v>44563.5</v>
      </c>
      <c r="P156" t="s">
        <v>46</v>
      </c>
    </row>
    <row r="157" spans="1:16" x14ac:dyDescent="0.35">
      <c r="A157">
        <v>156</v>
      </c>
      <c r="B157">
        <v>156</v>
      </c>
      <c r="C157" t="s">
        <v>134</v>
      </c>
      <c r="D157" t="s">
        <v>112</v>
      </c>
      <c r="E157" t="s">
        <v>57</v>
      </c>
      <c r="F157" t="s">
        <v>22</v>
      </c>
      <c r="G157" t="s">
        <v>16</v>
      </c>
      <c r="H157" t="s">
        <v>138</v>
      </c>
      <c r="I157" t="s">
        <v>65</v>
      </c>
      <c r="J157" t="s">
        <v>51</v>
      </c>
      <c r="K157" t="s">
        <v>139</v>
      </c>
      <c r="L157" t="s">
        <v>140</v>
      </c>
      <c r="M157">
        <v>4</v>
      </c>
      <c r="N157">
        <v>18763.34</v>
      </c>
      <c r="O157">
        <v>75053.36</v>
      </c>
      <c r="P157" t="s">
        <v>54</v>
      </c>
    </row>
    <row r="158" spans="1:16" x14ac:dyDescent="0.35">
      <c r="A158">
        <v>157</v>
      </c>
      <c r="B158">
        <v>157</v>
      </c>
      <c r="C158" t="s">
        <v>229</v>
      </c>
      <c r="D158" t="s">
        <v>95</v>
      </c>
      <c r="E158" t="s">
        <v>100</v>
      </c>
      <c r="F158" t="s">
        <v>24</v>
      </c>
      <c r="G158" t="s">
        <v>16</v>
      </c>
      <c r="H158" t="s">
        <v>107</v>
      </c>
      <c r="I158" t="s">
        <v>65</v>
      </c>
      <c r="J158" t="s">
        <v>66</v>
      </c>
      <c r="K158" t="s">
        <v>108</v>
      </c>
      <c r="L158" t="s">
        <v>109</v>
      </c>
      <c r="M158">
        <v>3</v>
      </c>
      <c r="N158">
        <v>10927.5</v>
      </c>
      <c r="O158">
        <v>32782.5</v>
      </c>
      <c r="P158" t="s">
        <v>46</v>
      </c>
    </row>
    <row r="159" spans="1:16" x14ac:dyDescent="0.35">
      <c r="A159">
        <v>158</v>
      </c>
      <c r="B159">
        <v>158</v>
      </c>
      <c r="C159" t="s">
        <v>238</v>
      </c>
      <c r="D159" t="s">
        <v>112</v>
      </c>
      <c r="E159" t="s">
        <v>71</v>
      </c>
      <c r="F159" t="s">
        <v>40</v>
      </c>
      <c r="G159" t="s">
        <v>15</v>
      </c>
      <c r="H159" t="s">
        <v>169</v>
      </c>
      <c r="I159" t="s">
        <v>42</v>
      </c>
      <c r="J159" t="s">
        <v>43</v>
      </c>
      <c r="K159" t="s">
        <v>170</v>
      </c>
      <c r="L159" t="s">
        <v>171</v>
      </c>
      <c r="M159">
        <v>3</v>
      </c>
      <c r="N159">
        <v>6772.95</v>
      </c>
      <c r="O159">
        <v>20318.849999999999</v>
      </c>
      <c r="P159" t="s">
        <v>130</v>
      </c>
    </row>
    <row r="160" spans="1:16" x14ac:dyDescent="0.35">
      <c r="A160">
        <v>159</v>
      </c>
      <c r="B160">
        <v>159</v>
      </c>
      <c r="C160" t="s">
        <v>239</v>
      </c>
      <c r="D160" t="s">
        <v>84</v>
      </c>
      <c r="E160" t="s">
        <v>57</v>
      </c>
      <c r="F160" t="s">
        <v>20</v>
      </c>
      <c r="G160" t="s">
        <v>15</v>
      </c>
      <c r="H160" t="s">
        <v>41</v>
      </c>
      <c r="I160" t="s">
        <v>42</v>
      </c>
      <c r="J160" t="s">
        <v>43</v>
      </c>
      <c r="K160" t="s">
        <v>44</v>
      </c>
      <c r="L160" t="s">
        <v>45</v>
      </c>
      <c r="M160">
        <v>9</v>
      </c>
      <c r="N160">
        <v>19212.66</v>
      </c>
      <c r="O160">
        <v>172913.94</v>
      </c>
      <c r="P160" t="s">
        <v>62</v>
      </c>
    </row>
    <row r="161" spans="1:16" x14ac:dyDescent="0.35">
      <c r="A161">
        <v>160</v>
      </c>
      <c r="B161">
        <v>160</v>
      </c>
      <c r="C161" t="s">
        <v>137</v>
      </c>
      <c r="D161" t="s">
        <v>84</v>
      </c>
      <c r="E161" t="s">
        <v>57</v>
      </c>
      <c r="F161" t="s">
        <v>19</v>
      </c>
      <c r="G161" t="s">
        <v>16</v>
      </c>
      <c r="H161" t="s">
        <v>91</v>
      </c>
      <c r="I161" t="s">
        <v>42</v>
      </c>
      <c r="J161" t="s">
        <v>79</v>
      </c>
      <c r="K161" t="s">
        <v>92</v>
      </c>
      <c r="L161" t="s">
        <v>93</v>
      </c>
      <c r="M161">
        <v>1</v>
      </c>
      <c r="N161">
        <v>18197.46</v>
      </c>
      <c r="O161">
        <v>18197.46</v>
      </c>
      <c r="P161" t="s">
        <v>105</v>
      </c>
    </row>
    <row r="162" spans="1:16" x14ac:dyDescent="0.35">
      <c r="A162">
        <v>161</v>
      </c>
      <c r="B162">
        <v>161</v>
      </c>
      <c r="C162" t="s">
        <v>146</v>
      </c>
      <c r="D162" t="s">
        <v>38</v>
      </c>
      <c r="E162" t="s">
        <v>57</v>
      </c>
      <c r="F162" t="s">
        <v>21</v>
      </c>
      <c r="G162" t="s">
        <v>16</v>
      </c>
      <c r="H162" t="s">
        <v>148</v>
      </c>
      <c r="I162" t="s">
        <v>42</v>
      </c>
      <c r="J162" t="s">
        <v>74</v>
      </c>
      <c r="K162" t="s">
        <v>149</v>
      </c>
      <c r="L162" t="s">
        <v>150</v>
      </c>
      <c r="M162">
        <v>1</v>
      </c>
      <c r="N162">
        <v>8061.67</v>
      </c>
      <c r="O162">
        <v>8061.67</v>
      </c>
      <c r="P162" t="s">
        <v>89</v>
      </c>
    </row>
    <row r="163" spans="1:16" x14ac:dyDescent="0.35">
      <c r="A163">
        <v>162</v>
      </c>
      <c r="B163">
        <v>162</v>
      </c>
      <c r="C163" t="s">
        <v>221</v>
      </c>
      <c r="D163" t="s">
        <v>95</v>
      </c>
      <c r="E163" t="s">
        <v>39</v>
      </c>
      <c r="F163" t="s">
        <v>40</v>
      </c>
      <c r="G163" t="s">
        <v>15</v>
      </c>
      <c r="H163" t="s">
        <v>177</v>
      </c>
      <c r="I163" t="s">
        <v>50</v>
      </c>
      <c r="J163" t="s">
        <v>51</v>
      </c>
      <c r="K163" t="s">
        <v>178</v>
      </c>
      <c r="L163" t="s">
        <v>179</v>
      </c>
      <c r="M163">
        <v>9</v>
      </c>
      <c r="N163">
        <v>9047.2800000000007</v>
      </c>
      <c r="O163">
        <v>81425.52</v>
      </c>
      <c r="P163" t="s">
        <v>130</v>
      </c>
    </row>
    <row r="164" spans="1:16" x14ac:dyDescent="0.35">
      <c r="A164">
        <v>163</v>
      </c>
      <c r="B164">
        <v>163</v>
      </c>
      <c r="C164" t="s">
        <v>187</v>
      </c>
      <c r="D164" t="s">
        <v>38</v>
      </c>
      <c r="E164" t="s">
        <v>48</v>
      </c>
      <c r="F164" t="s">
        <v>22</v>
      </c>
      <c r="G164" t="s">
        <v>15</v>
      </c>
      <c r="H164" t="s">
        <v>126</v>
      </c>
      <c r="I164" t="s">
        <v>65</v>
      </c>
      <c r="J164" t="s">
        <v>43</v>
      </c>
      <c r="K164" t="s">
        <v>127</v>
      </c>
      <c r="L164" t="s">
        <v>128</v>
      </c>
      <c r="M164">
        <v>6</v>
      </c>
      <c r="N164">
        <v>11242.78</v>
      </c>
      <c r="O164">
        <v>67456.680000000008</v>
      </c>
      <c r="P164" t="s">
        <v>105</v>
      </c>
    </row>
    <row r="165" spans="1:16" x14ac:dyDescent="0.35">
      <c r="A165">
        <v>164</v>
      </c>
      <c r="B165">
        <v>164</v>
      </c>
      <c r="C165" t="s">
        <v>213</v>
      </c>
      <c r="D165" t="s">
        <v>95</v>
      </c>
      <c r="E165" t="s">
        <v>100</v>
      </c>
      <c r="F165" t="s">
        <v>21</v>
      </c>
      <c r="G165" t="s">
        <v>17</v>
      </c>
      <c r="H165" t="s">
        <v>107</v>
      </c>
      <c r="I165" t="s">
        <v>65</v>
      </c>
      <c r="J165" t="s">
        <v>66</v>
      </c>
      <c r="K165" t="s">
        <v>108</v>
      </c>
      <c r="L165" t="s">
        <v>109</v>
      </c>
      <c r="M165">
        <v>7</v>
      </c>
      <c r="N165">
        <v>10927.5</v>
      </c>
      <c r="O165">
        <v>76492.5</v>
      </c>
      <c r="P165" t="s">
        <v>130</v>
      </c>
    </row>
    <row r="166" spans="1:16" x14ac:dyDescent="0.35">
      <c r="A166">
        <v>165</v>
      </c>
      <c r="B166">
        <v>165</v>
      </c>
      <c r="C166" t="s">
        <v>240</v>
      </c>
      <c r="D166" t="s">
        <v>112</v>
      </c>
      <c r="E166" t="s">
        <v>100</v>
      </c>
      <c r="F166" t="s">
        <v>24</v>
      </c>
      <c r="G166" t="s">
        <v>16</v>
      </c>
      <c r="H166" t="s">
        <v>126</v>
      </c>
      <c r="I166" t="s">
        <v>65</v>
      </c>
      <c r="J166" t="s">
        <v>43</v>
      </c>
      <c r="K166" t="s">
        <v>127</v>
      </c>
      <c r="L166" t="s">
        <v>128</v>
      </c>
      <c r="M166">
        <v>8</v>
      </c>
      <c r="N166">
        <v>12942.27</v>
      </c>
      <c r="O166">
        <v>103538.16</v>
      </c>
      <c r="P166" t="s">
        <v>69</v>
      </c>
    </row>
    <row r="167" spans="1:16" x14ac:dyDescent="0.35">
      <c r="A167">
        <v>166</v>
      </c>
      <c r="B167">
        <v>166</v>
      </c>
      <c r="C167" t="s">
        <v>241</v>
      </c>
      <c r="D167" t="s">
        <v>84</v>
      </c>
      <c r="E167" t="s">
        <v>100</v>
      </c>
      <c r="F167" t="s">
        <v>24</v>
      </c>
      <c r="G167" t="s">
        <v>15</v>
      </c>
      <c r="H167" t="s">
        <v>138</v>
      </c>
      <c r="I167" t="s">
        <v>65</v>
      </c>
      <c r="J167" t="s">
        <v>51</v>
      </c>
      <c r="K167" t="s">
        <v>139</v>
      </c>
      <c r="L167" t="s">
        <v>140</v>
      </c>
      <c r="M167">
        <v>1</v>
      </c>
      <c r="N167">
        <v>19362.169999999998</v>
      </c>
      <c r="O167">
        <v>19362.169999999998</v>
      </c>
      <c r="P167" t="s">
        <v>69</v>
      </c>
    </row>
    <row r="168" spans="1:16" x14ac:dyDescent="0.35">
      <c r="A168">
        <v>167</v>
      </c>
      <c r="B168">
        <v>167</v>
      </c>
      <c r="C168" t="s">
        <v>242</v>
      </c>
      <c r="D168" t="s">
        <v>112</v>
      </c>
      <c r="E168" t="s">
        <v>39</v>
      </c>
      <c r="F168" t="s">
        <v>72</v>
      </c>
      <c r="G168" t="s">
        <v>18</v>
      </c>
      <c r="H168" t="s">
        <v>169</v>
      </c>
      <c r="I168" t="s">
        <v>42</v>
      </c>
      <c r="J168" t="s">
        <v>43</v>
      </c>
      <c r="K168" t="s">
        <v>170</v>
      </c>
      <c r="L168" t="s">
        <v>171</v>
      </c>
      <c r="M168">
        <v>7</v>
      </c>
      <c r="N168">
        <v>7006.5</v>
      </c>
      <c r="O168">
        <v>49045.5</v>
      </c>
      <c r="P168" t="s">
        <v>130</v>
      </c>
    </row>
    <row r="169" spans="1:16" x14ac:dyDescent="0.35">
      <c r="A169">
        <v>168</v>
      </c>
      <c r="B169">
        <v>168</v>
      </c>
      <c r="C169" t="s">
        <v>204</v>
      </c>
      <c r="D169" t="s">
        <v>112</v>
      </c>
      <c r="E169" t="s">
        <v>48</v>
      </c>
      <c r="F169" t="s">
        <v>40</v>
      </c>
      <c r="G169" t="s">
        <v>17</v>
      </c>
      <c r="H169" t="s">
        <v>177</v>
      </c>
      <c r="I169" t="s">
        <v>50</v>
      </c>
      <c r="J169" t="s">
        <v>51</v>
      </c>
      <c r="K169" t="s">
        <v>178</v>
      </c>
      <c r="L169" t="s">
        <v>179</v>
      </c>
      <c r="M169">
        <v>4</v>
      </c>
      <c r="N169">
        <v>9047.2800000000007</v>
      </c>
      <c r="O169">
        <v>36189.120000000003</v>
      </c>
      <c r="P169" t="s">
        <v>105</v>
      </c>
    </row>
    <row r="170" spans="1:16" x14ac:dyDescent="0.35">
      <c r="A170">
        <v>169</v>
      </c>
      <c r="B170">
        <v>169</v>
      </c>
      <c r="C170" t="s">
        <v>175</v>
      </c>
      <c r="D170" t="s">
        <v>56</v>
      </c>
      <c r="E170" t="s">
        <v>100</v>
      </c>
      <c r="F170" t="s">
        <v>40</v>
      </c>
      <c r="G170" t="s">
        <v>15</v>
      </c>
      <c r="H170" t="s">
        <v>49</v>
      </c>
      <c r="I170" t="s">
        <v>50</v>
      </c>
      <c r="J170" t="s">
        <v>51</v>
      </c>
      <c r="K170" t="s">
        <v>52</v>
      </c>
      <c r="L170" t="s">
        <v>53</v>
      </c>
      <c r="M170">
        <v>9</v>
      </c>
      <c r="N170">
        <v>2999.68</v>
      </c>
      <c r="O170">
        <v>26997.119999999999</v>
      </c>
      <c r="P170" t="s">
        <v>105</v>
      </c>
    </row>
    <row r="171" spans="1:16" x14ac:dyDescent="0.35">
      <c r="A171">
        <v>170</v>
      </c>
      <c r="B171">
        <v>170</v>
      </c>
      <c r="C171" t="s">
        <v>243</v>
      </c>
      <c r="D171" t="s">
        <v>84</v>
      </c>
      <c r="E171" t="s">
        <v>48</v>
      </c>
      <c r="F171" t="s">
        <v>24</v>
      </c>
      <c r="G171" t="s">
        <v>16</v>
      </c>
      <c r="H171" t="s">
        <v>73</v>
      </c>
      <c r="I171" t="s">
        <v>42</v>
      </c>
      <c r="J171" t="s">
        <v>74</v>
      </c>
      <c r="K171" t="s">
        <v>75</v>
      </c>
      <c r="L171" t="s">
        <v>76</v>
      </c>
      <c r="M171">
        <v>7</v>
      </c>
      <c r="N171">
        <v>21450.12</v>
      </c>
      <c r="O171">
        <v>150150.84</v>
      </c>
      <c r="P171" t="s">
        <v>89</v>
      </c>
    </row>
    <row r="172" spans="1:16" x14ac:dyDescent="0.35">
      <c r="A172">
        <v>171</v>
      </c>
      <c r="B172">
        <v>171</v>
      </c>
      <c r="C172" t="s">
        <v>189</v>
      </c>
      <c r="D172" t="s">
        <v>112</v>
      </c>
      <c r="E172" t="s">
        <v>100</v>
      </c>
      <c r="F172" t="s">
        <v>21</v>
      </c>
      <c r="G172" t="s">
        <v>18</v>
      </c>
      <c r="H172" t="s">
        <v>91</v>
      </c>
      <c r="I172" t="s">
        <v>42</v>
      </c>
      <c r="J172" t="s">
        <v>79</v>
      </c>
      <c r="K172" t="s">
        <v>92</v>
      </c>
      <c r="L172" t="s">
        <v>93</v>
      </c>
      <c r="M172">
        <v>6</v>
      </c>
      <c r="N172">
        <v>16842.329999999998</v>
      </c>
      <c r="O172">
        <v>101053.97999999998</v>
      </c>
      <c r="P172" t="s">
        <v>46</v>
      </c>
    </row>
    <row r="173" spans="1:16" x14ac:dyDescent="0.35">
      <c r="A173">
        <v>172</v>
      </c>
      <c r="B173">
        <v>172</v>
      </c>
      <c r="C173" t="s">
        <v>242</v>
      </c>
      <c r="D173" t="s">
        <v>112</v>
      </c>
      <c r="E173" t="s">
        <v>39</v>
      </c>
      <c r="F173" t="s">
        <v>72</v>
      </c>
      <c r="G173" t="s">
        <v>15</v>
      </c>
      <c r="H173" t="s">
        <v>49</v>
      </c>
      <c r="I173" t="s">
        <v>50</v>
      </c>
      <c r="J173" t="s">
        <v>51</v>
      </c>
      <c r="K173" t="s">
        <v>52</v>
      </c>
      <c r="L173" t="s">
        <v>53</v>
      </c>
      <c r="M173">
        <v>3</v>
      </c>
      <c r="N173">
        <v>3453.12</v>
      </c>
      <c r="O173">
        <v>10359.36</v>
      </c>
      <c r="P173" t="s">
        <v>89</v>
      </c>
    </row>
    <row r="174" spans="1:16" x14ac:dyDescent="0.35">
      <c r="A174">
        <v>173</v>
      </c>
      <c r="B174">
        <v>173</v>
      </c>
      <c r="C174" t="s">
        <v>244</v>
      </c>
      <c r="D174" t="s">
        <v>112</v>
      </c>
      <c r="E174" t="s">
        <v>100</v>
      </c>
      <c r="F174" t="s">
        <v>40</v>
      </c>
      <c r="G174" t="s">
        <v>15</v>
      </c>
      <c r="H174" t="s">
        <v>113</v>
      </c>
      <c r="I174" t="s">
        <v>65</v>
      </c>
      <c r="J174" t="s">
        <v>51</v>
      </c>
      <c r="K174" t="s">
        <v>114</v>
      </c>
      <c r="L174" t="s">
        <v>115</v>
      </c>
      <c r="M174">
        <v>4</v>
      </c>
      <c r="N174">
        <v>8989.6</v>
      </c>
      <c r="O174">
        <v>35958.400000000001</v>
      </c>
      <c r="P174" t="s">
        <v>130</v>
      </c>
    </row>
    <row r="175" spans="1:16" x14ac:dyDescent="0.35">
      <c r="A175">
        <v>174</v>
      </c>
      <c r="B175">
        <v>174</v>
      </c>
      <c r="C175" t="s">
        <v>131</v>
      </c>
      <c r="D175" t="s">
        <v>95</v>
      </c>
      <c r="E175" t="s">
        <v>100</v>
      </c>
      <c r="F175" t="s">
        <v>72</v>
      </c>
      <c r="G175" t="s">
        <v>18</v>
      </c>
      <c r="H175" t="s">
        <v>91</v>
      </c>
      <c r="I175" t="s">
        <v>42</v>
      </c>
      <c r="J175" t="s">
        <v>79</v>
      </c>
      <c r="K175" t="s">
        <v>92</v>
      </c>
      <c r="L175" t="s">
        <v>93</v>
      </c>
      <c r="M175">
        <v>2</v>
      </c>
      <c r="N175">
        <v>17423.100000000002</v>
      </c>
      <c r="O175">
        <v>34846.200000000004</v>
      </c>
      <c r="P175" t="s">
        <v>130</v>
      </c>
    </row>
    <row r="176" spans="1:16" x14ac:dyDescent="0.35">
      <c r="A176">
        <v>175</v>
      </c>
      <c r="B176">
        <v>175</v>
      </c>
      <c r="C176" t="s">
        <v>217</v>
      </c>
      <c r="D176" t="s">
        <v>84</v>
      </c>
      <c r="E176" t="s">
        <v>39</v>
      </c>
      <c r="F176" t="s">
        <v>21</v>
      </c>
      <c r="G176" t="s">
        <v>18</v>
      </c>
      <c r="H176" t="s">
        <v>126</v>
      </c>
      <c r="I176" t="s">
        <v>65</v>
      </c>
      <c r="J176" t="s">
        <v>43</v>
      </c>
      <c r="K176" t="s">
        <v>127</v>
      </c>
      <c r="L176" t="s">
        <v>128</v>
      </c>
      <c r="M176">
        <v>1</v>
      </c>
      <c r="N176">
        <v>11242.78</v>
      </c>
      <c r="O176">
        <v>11242.78</v>
      </c>
      <c r="P176" t="s">
        <v>82</v>
      </c>
    </row>
    <row r="177" spans="1:16" x14ac:dyDescent="0.35">
      <c r="A177">
        <v>176</v>
      </c>
      <c r="B177">
        <v>176</v>
      </c>
      <c r="C177" t="s">
        <v>245</v>
      </c>
      <c r="D177" t="s">
        <v>56</v>
      </c>
      <c r="E177" t="s">
        <v>71</v>
      </c>
      <c r="F177" t="s">
        <v>72</v>
      </c>
      <c r="G177" t="s">
        <v>15</v>
      </c>
      <c r="H177" t="s">
        <v>177</v>
      </c>
      <c r="I177" t="s">
        <v>50</v>
      </c>
      <c r="J177" t="s">
        <v>51</v>
      </c>
      <c r="K177" t="s">
        <v>178</v>
      </c>
      <c r="L177" t="s">
        <v>179</v>
      </c>
      <c r="M177">
        <v>3</v>
      </c>
      <c r="N177">
        <v>9664.14</v>
      </c>
      <c r="O177">
        <v>28992.42</v>
      </c>
      <c r="P177" t="s">
        <v>62</v>
      </c>
    </row>
    <row r="178" spans="1:16" x14ac:dyDescent="0.35">
      <c r="A178">
        <v>177</v>
      </c>
      <c r="B178">
        <v>177</v>
      </c>
      <c r="C178" t="s">
        <v>204</v>
      </c>
      <c r="D178" t="s">
        <v>112</v>
      </c>
      <c r="E178" t="s">
        <v>48</v>
      </c>
      <c r="F178" t="s">
        <v>40</v>
      </c>
      <c r="G178" t="s">
        <v>18</v>
      </c>
      <c r="H178" t="s">
        <v>96</v>
      </c>
      <c r="I178" t="s">
        <v>42</v>
      </c>
      <c r="J178" t="s">
        <v>59</v>
      </c>
      <c r="K178" t="s">
        <v>97</v>
      </c>
      <c r="L178" t="s">
        <v>98</v>
      </c>
      <c r="M178">
        <v>5</v>
      </c>
      <c r="N178">
        <v>10747.6</v>
      </c>
      <c r="O178">
        <v>53738</v>
      </c>
      <c r="P178" t="s">
        <v>46</v>
      </c>
    </row>
    <row r="179" spans="1:16" x14ac:dyDescent="0.35">
      <c r="A179">
        <v>178</v>
      </c>
      <c r="B179">
        <v>178</v>
      </c>
      <c r="C179" t="s">
        <v>167</v>
      </c>
      <c r="D179" t="s">
        <v>84</v>
      </c>
      <c r="E179" t="s">
        <v>57</v>
      </c>
      <c r="F179" t="s">
        <v>20</v>
      </c>
      <c r="G179" t="s">
        <v>18</v>
      </c>
      <c r="H179" t="s">
        <v>49</v>
      </c>
      <c r="I179" t="s">
        <v>50</v>
      </c>
      <c r="J179" t="s">
        <v>51</v>
      </c>
      <c r="K179" t="s">
        <v>52</v>
      </c>
      <c r="L179" t="s">
        <v>53</v>
      </c>
      <c r="M179">
        <v>3</v>
      </c>
      <c r="N179">
        <v>3243.8399999999997</v>
      </c>
      <c r="O179">
        <v>9731.5199999999986</v>
      </c>
      <c r="P179" t="s">
        <v>46</v>
      </c>
    </row>
    <row r="180" spans="1:16" x14ac:dyDescent="0.35">
      <c r="A180">
        <v>179</v>
      </c>
      <c r="B180">
        <v>179</v>
      </c>
      <c r="C180" t="s">
        <v>234</v>
      </c>
      <c r="D180" t="s">
        <v>112</v>
      </c>
      <c r="E180" t="s">
        <v>71</v>
      </c>
      <c r="F180" t="s">
        <v>24</v>
      </c>
      <c r="G180" t="s">
        <v>18</v>
      </c>
      <c r="H180" t="s">
        <v>73</v>
      </c>
      <c r="I180" t="s">
        <v>42</v>
      </c>
      <c r="J180" t="s">
        <v>74</v>
      </c>
      <c r="K180" t="s">
        <v>75</v>
      </c>
      <c r="L180" t="s">
        <v>76</v>
      </c>
      <c r="M180">
        <v>7</v>
      </c>
      <c r="N180">
        <v>21948.959999999999</v>
      </c>
      <c r="O180">
        <v>153642.72</v>
      </c>
      <c r="P180" t="s">
        <v>130</v>
      </c>
    </row>
    <row r="181" spans="1:16" x14ac:dyDescent="0.35">
      <c r="A181">
        <v>180</v>
      </c>
      <c r="B181">
        <v>180</v>
      </c>
      <c r="C181" t="s">
        <v>246</v>
      </c>
      <c r="D181" t="s">
        <v>112</v>
      </c>
      <c r="E181" t="s">
        <v>100</v>
      </c>
      <c r="F181" t="s">
        <v>21</v>
      </c>
      <c r="G181" t="s">
        <v>17</v>
      </c>
      <c r="H181" t="s">
        <v>41</v>
      </c>
      <c r="I181" t="s">
        <v>42</v>
      </c>
      <c r="J181" t="s">
        <v>43</v>
      </c>
      <c r="K181" t="s">
        <v>44</v>
      </c>
      <c r="L181" t="s">
        <v>45</v>
      </c>
      <c r="M181">
        <v>9</v>
      </c>
      <c r="N181">
        <v>18395.100000000002</v>
      </c>
      <c r="O181">
        <v>165555.90000000002</v>
      </c>
      <c r="P181" t="s">
        <v>46</v>
      </c>
    </row>
    <row r="182" spans="1:16" x14ac:dyDescent="0.35">
      <c r="A182">
        <v>181</v>
      </c>
      <c r="B182">
        <v>181</v>
      </c>
      <c r="C182" t="s">
        <v>247</v>
      </c>
      <c r="D182" t="s">
        <v>112</v>
      </c>
      <c r="E182" t="s">
        <v>100</v>
      </c>
      <c r="F182" t="s">
        <v>22</v>
      </c>
      <c r="G182" t="s">
        <v>15</v>
      </c>
      <c r="H182" t="s">
        <v>78</v>
      </c>
      <c r="I182" t="s">
        <v>65</v>
      </c>
      <c r="J182" t="s">
        <v>79</v>
      </c>
      <c r="K182" t="s">
        <v>80</v>
      </c>
      <c r="L182" t="s">
        <v>81</v>
      </c>
      <c r="M182">
        <v>7</v>
      </c>
      <c r="N182">
        <v>22033.73</v>
      </c>
      <c r="O182">
        <v>154236.10999999999</v>
      </c>
      <c r="P182" t="s">
        <v>82</v>
      </c>
    </row>
    <row r="183" spans="1:16" x14ac:dyDescent="0.35">
      <c r="A183">
        <v>182</v>
      </c>
      <c r="B183">
        <v>182</v>
      </c>
      <c r="C183" t="s">
        <v>216</v>
      </c>
      <c r="D183" t="s">
        <v>112</v>
      </c>
      <c r="E183" t="s">
        <v>57</v>
      </c>
      <c r="F183" t="s">
        <v>24</v>
      </c>
      <c r="G183" t="s">
        <v>16</v>
      </c>
      <c r="H183" t="s">
        <v>148</v>
      </c>
      <c r="I183" t="s">
        <v>42</v>
      </c>
      <c r="J183" t="s">
        <v>74</v>
      </c>
      <c r="K183" t="s">
        <v>149</v>
      </c>
      <c r="L183" t="s">
        <v>150</v>
      </c>
      <c r="M183">
        <v>8</v>
      </c>
      <c r="N183">
        <v>7147.46</v>
      </c>
      <c r="O183">
        <v>57179.68</v>
      </c>
      <c r="P183" t="s">
        <v>130</v>
      </c>
    </row>
    <row r="184" spans="1:16" x14ac:dyDescent="0.35">
      <c r="A184">
        <v>183</v>
      </c>
      <c r="B184">
        <v>183</v>
      </c>
      <c r="C184" t="s">
        <v>120</v>
      </c>
      <c r="D184" t="s">
        <v>95</v>
      </c>
      <c r="E184" t="s">
        <v>100</v>
      </c>
      <c r="F184" t="s">
        <v>19</v>
      </c>
      <c r="G184" t="s">
        <v>18</v>
      </c>
      <c r="H184" t="s">
        <v>113</v>
      </c>
      <c r="I184" t="s">
        <v>65</v>
      </c>
      <c r="J184" t="s">
        <v>51</v>
      </c>
      <c r="K184" t="s">
        <v>114</v>
      </c>
      <c r="L184" t="s">
        <v>115</v>
      </c>
      <c r="M184">
        <v>9</v>
      </c>
      <c r="N184">
        <v>10470.24</v>
      </c>
      <c r="O184">
        <v>94232.16</v>
      </c>
      <c r="P184" t="s">
        <v>89</v>
      </c>
    </row>
    <row r="185" spans="1:16" x14ac:dyDescent="0.35">
      <c r="A185">
        <v>184</v>
      </c>
      <c r="B185">
        <v>184</v>
      </c>
      <c r="C185" t="s">
        <v>125</v>
      </c>
      <c r="D185" t="s">
        <v>56</v>
      </c>
      <c r="E185" t="s">
        <v>57</v>
      </c>
      <c r="F185" t="s">
        <v>24</v>
      </c>
      <c r="G185" t="s">
        <v>17</v>
      </c>
      <c r="H185" t="s">
        <v>126</v>
      </c>
      <c r="I185" t="s">
        <v>65</v>
      </c>
      <c r="J185" t="s">
        <v>43</v>
      </c>
      <c r="K185" t="s">
        <v>127</v>
      </c>
      <c r="L185" t="s">
        <v>128</v>
      </c>
      <c r="M185">
        <v>5</v>
      </c>
      <c r="N185">
        <v>12942.27</v>
      </c>
      <c r="O185">
        <v>64711.350000000006</v>
      </c>
      <c r="P185" t="s">
        <v>105</v>
      </c>
    </row>
    <row r="186" spans="1:16" x14ac:dyDescent="0.35">
      <c r="A186">
        <v>185</v>
      </c>
      <c r="B186">
        <v>185</v>
      </c>
      <c r="C186" t="s">
        <v>248</v>
      </c>
      <c r="D186" t="s">
        <v>56</v>
      </c>
      <c r="E186" t="s">
        <v>39</v>
      </c>
      <c r="F186" t="s">
        <v>21</v>
      </c>
      <c r="G186" t="s">
        <v>15</v>
      </c>
      <c r="H186" t="s">
        <v>64</v>
      </c>
      <c r="I186" t="s">
        <v>65</v>
      </c>
      <c r="J186" t="s">
        <v>66</v>
      </c>
      <c r="K186" t="s">
        <v>67</v>
      </c>
      <c r="L186" t="s">
        <v>68</v>
      </c>
      <c r="M186">
        <v>3</v>
      </c>
      <c r="N186">
        <v>16488.560000000001</v>
      </c>
      <c r="O186">
        <v>49465.680000000008</v>
      </c>
      <c r="P186" t="s">
        <v>89</v>
      </c>
    </row>
    <row r="187" spans="1:16" x14ac:dyDescent="0.35">
      <c r="A187">
        <v>186</v>
      </c>
      <c r="B187">
        <v>186</v>
      </c>
      <c r="C187" t="s">
        <v>240</v>
      </c>
      <c r="D187" t="s">
        <v>112</v>
      </c>
      <c r="E187" t="s">
        <v>100</v>
      </c>
      <c r="F187" t="s">
        <v>24</v>
      </c>
      <c r="G187" t="s">
        <v>17</v>
      </c>
      <c r="H187" t="s">
        <v>73</v>
      </c>
      <c r="I187" t="s">
        <v>42</v>
      </c>
      <c r="J187" t="s">
        <v>74</v>
      </c>
      <c r="K187" t="s">
        <v>75</v>
      </c>
      <c r="L187" t="s">
        <v>76</v>
      </c>
      <c r="M187">
        <v>7</v>
      </c>
      <c r="N187">
        <v>22447.8</v>
      </c>
      <c r="O187">
        <v>157134.6</v>
      </c>
      <c r="P187" t="s">
        <v>130</v>
      </c>
    </row>
    <row r="188" spans="1:16" x14ac:dyDescent="0.35">
      <c r="A188">
        <v>187</v>
      </c>
      <c r="B188">
        <v>187</v>
      </c>
      <c r="C188" t="s">
        <v>249</v>
      </c>
      <c r="D188" t="s">
        <v>38</v>
      </c>
      <c r="E188" t="s">
        <v>39</v>
      </c>
      <c r="F188" t="s">
        <v>40</v>
      </c>
      <c r="G188" t="s">
        <v>18</v>
      </c>
      <c r="H188" t="s">
        <v>73</v>
      </c>
      <c r="I188" t="s">
        <v>42</v>
      </c>
      <c r="J188" t="s">
        <v>74</v>
      </c>
      <c r="K188" t="s">
        <v>75</v>
      </c>
      <c r="L188" t="s">
        <v>76</v>
      </c>
      <c r="M188">
        <v>5</v>
      </c>
      <c r="N188">
        <v>21699.54</v>
      </c>
      <c r="O188">
        <v>108497.70000000001</v>
      </c>
      <c r="P188" t="s">
        <v>69</v>
      </c>
    </row>
    <row r="189" spans="1:16" x14ac:dyDescent="0.35">
      <c r="A189">
        <v>188</v>
      </c>
      <c r="B189">
        <v>188</v>
      </c>
      <c r="C189" t="s">
        <v>116</v>
      </c>
      <c r="D189" t="s">
        <v>84</v>
      </c>
      <c r="E189" t="s">
        <v>39</v>
      </c>
      <c r="F189" t="s">
        <v>20</v>
      </c>
      <c r="G189" t="s">
        <v>18</v>
      </c>
      <c r="H189" t="s">
        <v>117</v>
      </c>
      <c r="I189" t="s">
        <v>65</v>
      </c>
      <c r="J189" t="s">
        <v>86</v>
      </c>
      <c r="K189" t="s">
        <v>118</v>
      </c>
      <c r="L189" t="s">
        <v>119</v>
      </c>
      <c r="M189">
        <v>4</v>
      </c>
      <c r="N189">
        <v>16605.62</v>
      </c>
      <c r="O189">
        <v>66422.48</v>
      </c>
      <c r="P189" t="s">
        <v>46</v>
      </c>
    </row>
    <row r="190" spans="1:16" x14ac:dyDescent="0.35">
      <c r="A190">
        <v>189</v>
      </c>
      <c r="B190">
        <v>189</v>
      </c>
      <c r="C190" t="s">
        <v>190</v>
      </c>
      <c r="D190" t="s">
        <v>56</v>
      </c>
      <c r="E190" t="s">
        <v>100</v>
      </c>
      <c r="F190" t="s">
        <v>19</v>
      </c>
      <c r="G190" t="s">
        <v>15</v>
      </c>
      <c r="H190" t="s">
        <v>64</v>
      </c>
      <c r="I190" t="s">
        <v>65</v>
      </c>
      <c r="J190" t="s">
        <v>66</v>
      </c>
      <c r="K190" t="s">
        <v>67</v>
      </c>
      <c r="L190" t="s">
        <v>68</v>
      </c>
      <c r="M190">
        <v>1</v>
      </c>
      <c r="N190">
        <v>17425.41</v>
      </c>
      <c r="O190">
        <v>17425.41</v>
      </c>
      <c r="P190" t="s">
        <v>54</v>
      </c>
    </row>
    <row r="191" spans="1:16" x14ac:dyDescent="0.35">
      <c r="A191">
        <v>190</v>
      </c>
      <c r="B191">
        <v>190</v>
      </c>
      <c r="C191" t="s">
        <v>199</v>
      </c>
      <c r="D191" t="s">
        <v>84</v>
      </c>
      <c r="E191" t="s">
        <v>39</v>
      </c>
      <c r="F191" t="s">
        <v>22</v>
      </c>
      <c r="G191" t="s">
        <v>17</v>
      </c>
      <c r="H191" t="s">
        <v>148</v>
      </c>
      <c r="I191" t="s">
        <v>42</v>
      </c>
      <c r="J191" t="s">
        <v>74</v>
      </c>
      <c r="K191" t="s">
        <v>149</v>
      </c>
      <c r="L191" t="s">
        <v>150</v>
      </c>
      <c r="M191">
        <v>1</v>
      </c>
      <c r="N191">
        <v>7729.23</v>
      </c>
      <c r="O191">
        <v>7729.23</v>
      </c>
      <c r="P191" t="s">
        <v>82</v>
      </c>
    </row>
    <row r="192" spans="1:16" x14ac:dyDescent="0.35">
      <c r="A192">
        <v>191</v>
      </c>
      <c r="B192">
        <v>191</v>
      </c>
      <c r="C192" t="s">
        <v>250</v>
      </c>
      <c r="D192" t="s">
        <v>56</v>
      </c>
      <c r="E192" t="s">
        <v>57</v>
      </c>
      <c r="F192" t="s">
        <v>21</v>
      </c>
      <c r="G192" t="s">
        <v>15</v>
      </c>
      <c r="H192" t="s">
        <v>91</v>
      </c>
      <c r="I192" t="s">
        <v>42</v>
      </c>
      <c r="J192" t="s">
        <v>79</v>
      </c>
      <c r="K192" t="s">
        <v>92</v>
      </c>
      <c r="L192" t="s">
        <v>93</v>
      </c>
      <c r="M192">
        <v>4</v>
      </c>
      <c r="N192">
        <v>18391.05</v>
      </c>
      <c r="O192">
        <v>73564.2</v>
      </c>
      <c r="P192" t="s">
        <v>62</v>
      </c>
    </row>
    <row r="193" spans="1:16" x14ac:dyDescent="0.35">
      <c r="A193">
        <v>192</v>
      </c>
      <c r="B193">
        <v>192</v>
      </c>
      <c r="C193" t="s">
        <v>251</v>
      </c>
      <c r="D193" t="s">
        <v>38</v>
      </c>
      <c r="E193" t="s">
        <v>71</v>
      </c>
      <c r="F193" t="s">
        <v>23</v>
      </c>
      <c r="G193" t="s">
        <v>18</v>
      </c>
      <c r="H193" t="s">
        <v>117</v>
      </c>
      <c r="I193" t="s">
        <v>65</v>
      </c>
      <c r="J193" t="s">
        <v>86</v>
      </c>
      <c r="K193" t="s">
        <v>118</v>
      </c>
      <c r="L193" t="s">
        <v>119</v>
      </c>
      <c r="M193">
        <v>4</v>
      </c>
      <c r="N193">
        <v>16978.78</v>
      </c>
      <c r="O193">
        <v>67915.12</v>
      </c>
      <c r="P193" t="s">
        <v>105</v>
      </c>
    </row>
    <row r="194" spans="1:16" x14ac:dyDescent="0.35">
      <c r="A194">
        <v>193</v>
      </c>
      <c r="B194">
        <v>193</v>
      </c>
      <c r="C194" t="s">
        <v>181</v>
      </c>
      <c r="D194" t="s">
        <v>38</v>
      </c>
      <c r="E194" t="s">
        <v>39</v>
      </c>
      <c r="F194" t="s">
        <v>40</v>
      </c>
      <c r="G194" t="s">
        <v>18</v>
      </c>
      <c r="H194" t="s">
        <v>138</v>
      </c>
      <c r="I194" t="s">
        <v>65</v>
      </c>
      <c r="J194" t="s">
        <v>51</v>
      </c>
      <c r="K194" t="s">
        <v>139</v>
      </c>
      <c r="L194" t="s">
        <v>140</v>
      </c>
      <c r="M194">
        <v>3</v>
      </c>
      <c r="N194">
        <v>16966.849999999999</v>
      </c>
      <c r="O194">
        <v>50900.549999999996</v>
      </c>
      <c r="P194" t="s">
        <v>54</v>
      </c>
    </row>
    <row r="195" spans="1:16" x14ac:dyDescent="0.35">
      <c r="A195">
        <v>194</v>
      </c>
      <c r="B195">
        <v>194</v>
      </c>
      <c r="C195" t="s">
        <v>252</v>
      </c>
      <c r="D195" t="s">
        <v>95</v>
      </c>
      <c r="E195" t="s">
        <v>39</v>
      </c>
      <c r="F195" t="s">
        <v>72</v>
      </c>
      <c r="G195" t="s">
        <v>15</v>
      </c>
      <c r="H195" t="s">
        <v>107</v>
      </c>
      <c r="I195" t="s">
        <v>65</v>
      </c>
      <c r="J195" t="s">
        <v>66</v>
      </c>
      <c r="K195" t="s">
        <v>108</v>
      </c>
      <c r="L195" t="s">
        <v>109</v>
      </c>
      <c r="M195">
        <v>5</v>
      </c>
      <c r="N195">
        <v>11160</v>
      </c>
      <c r="O195">
        <v>55800</v>
      </c>
      <c r="P195" t="s">
        <v>105</v>
      </c>
    </row>
    <row r="196" spans="1:16" x14ac:dyDescent="0.35">
      <c r="A196">
        <v>195</v>
      </c>
      <c r="B196">
        <v>195</v>
      </c>
      <c r="C196" t="s">
        <v>235</v>
      </c>
      <c r="D196" t="s">
        <v>112</v>
      </c>
      <c r="E196" t="s">
        <v>71</v>
      </c>
      <c r="F196" t="s">
        <v>20</v>
      </c>
      <c r="G196" t="s">
        <v>15</v>
      </c>
      <c r="H196" t="s">
        <v>159</v>
      </c>
      <c r="I196" t="s">
        <v>50</v>
      </c>
      <c r="J196" t="s">
        <v>79</v>
      </c>
      <c r="K196" t="s">
        <v>160</v>
      </c>
      <c r="L196" t="s">
        <v>161</v>
      </c>
      <c r="M196">
        <v>7</v>
      </c>
      <c r="N196">
        <v>20805.399999999998</v>
      </c>
      <c r="O196">
        <v>145637.79999999999</v>
      </c>
      <c r="P196" t="s">
        <v>130</v>
      </c>
    </row>
    <row r="197" spans="1:16" x14ac:dyDescent="0.35">
      <c r="A197">
        <v>196</v>
      </c>
      <c r="B197">
        <v>196</v>
      </c>
      <c r="C197" t="s">
        <v>253</v>
      </c>
      <c r="D197" t="s">
        <v>95</v>
      </c>
      <c r="E197" t="s">
        <v>57</v>
      </c>
      <c r="F197" t="s">
        <v>72</v>
      </c>
      <c r="G197" t="s">
        <v>17</v>
      </c>
      <c r="H197" t="s">
        <v>64</v>
      </c>
      <c r="I197" t="s">
        <v>65</v>
      </c>
      <c r="J197" t="s">
        <v>66</v>
      </c>
      <c r="K197" t="s">
        <v>67</v>
      </c>
      <c r="L197" t="s">
        <v>68</v>
      </c>
      <c r="M197">
        <v>8</v>
      </c>
      <c r="N197">
        <v>17425.41</v>
      </c>
      <c r="O197">
        <v>139403.28</v>
      </c>
      <c r="P197" t="s">
        <v>82</v>
      </c>
    </row>
    <row r="198" spans="1:16" x14ac:dyDescent="0.35">
      <c r="A198">
        <v>197</v>
      </c>
      <c r="B198">
        <v>197</v>
      </c>
      <c r="C198" t="s">
        <v>254</v>
      </c>
      <c r="D198" t="s">
        <v>112</v>
      </c>
      <c r="E198" t="s">
        <v>100</v>
      </c>
      <c r="F198" t="s">
        <v>40</v>
      </c>
      <c r="G198" t="s">
        <v>16</v>
      </c>
      <c r="H198" t="s">
        <v>101</v>
      </c>
      <c r="I198" t="s">
        <v>50</v>
      </c>
      <c r="J198" t="s">
        <v>86</v>
      </c>
      <c r="K198" t="s">
        <v>102</v>
      </c>
      <c r="L198" t="s">
        <v>103</v>
      </c>
      <c r="M198">
        <v>7</v>
      </c>
      <c r="N198">
        <v>15844.8</v>
      </c>
      <c r="O198">
        <v>110913.59999999999</v>
      </c>
      <c r="P198" t="s">
        <v>105</v>
      </c>
    </row>
    <row r="199" spans="1:16" x14ac:dyDescent="0.35">
      <c r="A199">
        <v>198</v>
      </c>
      <c r="B199">
        <v>198</v>
      </c>
      <c r="C199" t="s">
        <v>255</v>
      </c>
      <c r="D199" t="s">
        <v>95</v>
      </c>
      <c r="E199" t="s">
        <v>48</v>
      </c>
      <c r="F199" t="s">
        <v>72</v>
      </c>
      <c r="G199" t="s">
        <v>16</v>
      </c>
      <c r="H199" t="s">
        <v>73</v>
      </c>
      <c r="I199" t="s">
        <v>42</v>
      </c>
      <c r="J199" t="s">
        <v>74</v>
      </c>
      <c r="K199" t="s">
        <v>75</v>
      </c>
      <c r="L199" t="s">
        <v>76</v>
      </c>
      <c r="M199">
        <v>8</v>
      </c>
      <c r="N199">
        <v>21200.7</v>
      </c>
      <c r="O199">
        <v>169605.6</v>
      </c>
      <c r="P199" t="s">
        <v>89</v>
      </c>
    </row>
    <row r="200" spans="1:16" x14ac:dyDescent="0.35">
      <c r="A200">
        <v>199</v>
      </c>
      <c r="B200">
        <v>199</v>
      </c>
      <c r="C200" t="s">
        <v>239</v>
      </c>
      <c r="D200" t="s">
        <v>84</v>
      </c>
      <c r="E200" t="s">
        <v>57</v>
      </c>
      <c r="F200" t="s">
        <v>20</v>
      </c>
      <c r="G200" t="s">
        <v>18</v>
      </c>
      <c r="H200" t="s">
        <v>126</v>
      </c>
      <c r="I200" t="s">
        <v>65</v>
      </c>
      <c r="J200" t="s">
        <v>43</v>
      </c>
      <c r="K200" t="s">
        <v>127</v>
      </c>
      <c r="L200" t="s">
        <v>128</v>
      </c>
      <c r="M200">
        <v>8</v>
      </c>
      <c r="N200">
        <v>11634.97</v>
      </c>
      <c r="O200">
        <v>93079.76</v>
      </c>
      <c r="P200" t="s">
        <v>105</v>
      </c>
    </row>
    <row r="201" spans="1:16" x14ac:dyDescent="0.35">
      <c r="A201">
        <v>200</v>
      </c>
      <c r="B201">
        <v>200</v>
      </c>
      <c r="C201" t="s">
        <v>241</v>
      </c>
      <c r="D201" t="s">
        <v>84</v>
      </c>
      <c r="E201" t="s">
        <v>100</v>
      </c>
      <c r="F201" t="s">
        <v>24</v>
      </c>
      <c r="G201" t="s">
        <v>17</v>
      </c>
      <c r="H201" t="s">
        <v>169</v>
      </c>
      <c r="I201" t="s">
        <v>42</v>
      </c>
      <c r="J201" t="s">
        <v>43</v>
      </c>
      <c r="K201" t="s">
        <v>170</v>
      </c>
      <c r="L201" t="s">
        <v>171</v>
      </c>
      <c r="M201">
        <v>7</v>
      </c>
      <c r="N201">
        <v>7162.2000000000007</v>
      </c>
      <c r="O201">
        <v>50135.400000000009</v>
      </c>
      <c r="P201" t="s">
        <v>82</v>
      </c>
    </row>
    <row r="202" spans="1:16" x14ac:dyDescent="0.35">
      <c r="A202">
        <v>201</v>
      </c>
      <c r="B202">
        <v>201</v>
      </c>
      <c r="C202" t="s">
        <v>256</v>
      </c>
      <c r="D202" t="s">
        <v>56</v>
      </c>
      <c r="E202" t="s">
        <v>100</v>
      </c>
      <c r="F202" t="s">
        <v>20</v>
      </c>
      <c r="G202" t="s">
        <v>15</v>
      </c>
      <c r="H202" t="s">
        <v>64</v>
      </c>
      <c r="I202" t="s">
        <v>65</v>
      </c>
      <c r="J202" t="s">
        <v>66</v>
      </c>
      <c r="K202" t="s">
        <v>67</v>
      </c>
      <c r="L202" t="s">
        <v>68</v>
      </c>
      <c r="M202">
        <v>4</v>
      </c>
      <c r="N202">
        <v>18362.259999999998</v>
      </c>
      <c r="O202">
        <v>73449.039999999994</v>
      </c>
      <c r="P202" t="s">
        <v>130</v>
      </c>
    </row>
    <row r="203" spans="1:16" x14ac:dyDescent="0.35">
      <c r="A203">
        <v>202</v>
      </c>
      <c r="B203">
        <v>202</v>
      </c>
      <c r="C203" t="s">
        <v>70</v>
      </c>
      <c r="D203" t="s">
        <v>56</v>
      </c>
      <c r="E203" t="s">
        <v>71</v>
      </c>
      <c r="F203" t="s">
        <v>72</v>
      </c>
      <c r="G203" t="s">
        <v>17</v>
      </c>
      <c r="H203" t="s">
        <v>169</v>
      </c>
      <c r="I203" t="s">
        <v>42</v>
      </c>
      <c r="J203" t="s">
        <v>43</v>
      </c>
      <c r="K203" t="s">
        <v>170</v>
      </c>
      <c r="L203" t="s">
        <v>171</v>
      </c>
      <c r="M203">
        <v>1</v>
      </c>
      <c r="N203">
        <v>7473.5999999999995</v>
      </c>
      <c r="O203">
        <v>7473.5999999999995</v>
      </c>
      <c r="P203" t="s">
        <v>62</v>
      </c>
    </row>
    <row r="204" spans="1:16" x14ac:dyDescent="0.35">
      <c r="A204">
        <v>203</v>
      </c>
      <c r="B204">
        <v>203</v>
      </c>
      <c r="C204" t="s">
        <v>223</v>
      </c>
      <c r="D204" t="s">
        <v>112</v>
      </c>
      <c r="E204" t="s">
        <v>100</v>
      </c>
      <c r="F204" t="s">
        <v>23</v>
      </c>
      <c r="G204" t="s">
        <v>18</v>
      </c>
      <c r="H204" t="s">
        <v>64</v>
      </c>
      <c r="I204" t="s">
        <v>65</v>
      </c>
      <c r="J204" t="s">
        <v>66</v>
      </c>
      <c r="K204" t="s">
        <v>67</v>
      </c>
      <c r="L204" t="s">
        <v>68</v>
      </c>
      <c r="M204">
        <v>4</v>
      </c>
      <c r="N204">
        <v>16675.93</v>
      </c>
      <c r="O204">
        <v>66703.72</v>
      </c>
      <c r="P204" t="s">
        <v>62</v>
      </c>
    </row>
    <row r="205" spans="1:16" x14ac:dyDescent="0.35">
      <c r="A205">
        <v>204</v>
      </c>
      <c r="B205">
        <v>204</v>
      </c>
      <c r="C205" t="s">
        <v>257</v>
      </c>
      <c r="D205" t="s">
        <v>112</v>
      </c>
      <c r="E205" t="s">
        <v>48</v>
      </c>
      <c r="F205" t="s">
        <v>19</v>
      </c>
      <c r="G205" t="s">
        <v>18</v>
      </c>
      <c r="H205" t="s">
        <v>138</v>
      </c>
      <c r="I205" t="s">
        <v>65</v>
      </c>
      <c r="J205" t="s">
        <v>51</v>
      </c>
      <c r="K205" t="s">
        <v>139</v>
      </c>
      <c r="L205" t="s">
        <v>140</v>
      </c>
      <c r="M205">
        <v>3</v>
      </c>
      <c r="N205">
        <v>19761.39</v>
      </c>
      <c r="O205">
        <v>59284.17</v>
      </c>
      <c r="P205" t="s">
        <v>46</v>
      </c>
    </row>
    <row r="206" spans="1:16" x14ac:dyDescent="0.35">
      <c r="A206">
        <v>205</v>
      </c>
      <c r="B206">
        <v>205</v>
      </c>
      <c r="C206" t="s">
        <v>258</v>
      </c>
      <c r="D206" t="s">
        <v>38</v>
      </c>
      <c r="E206" t="s">
        <v>39</v>
      </c>
      <c r="F206" t="s">
        <v>20</v>
      </c>
      <c r="G206" t="s">
        <v>15</v>
      </c>
      <c r="H206" t="s">
        <v>49</v>
      </c>
      <c r="I206" t="s">
        <v>50</v>
      </c>
      <c r="J206" t="s">
        <v>51</v>
      </c>
      <c r="K206" t="s">
        <v>52</v>
      </c>
      <c r="L206" t="s">
        <v>53</v>
      </c>
      <c r="M206">
        <v>1</v>
      </c>
      <c r="N206">
        <v>3383.36</v>
      </c>
      <c r="O206">
        <v>3383.36</v>
      </c>
      <c r="P206" t="s">
        <v>54</v>
      </c>
    </row>
    <row r="207" spans="1:16" x14ac:dyDescent="0.35">
      <c r="A207">
        <v>206</v>
      </c>
      <c r="B207">
        <v>206</v>
      </c>
      <c r="C207" t="s">
        <v>155</v>
      </c>
      <c r="D207" t="s">
        <v>84</v>
      </c>
      <c r="E207" t="s">
        <v>39</v>
      </c>
      <c r="F207" t="s">
        <v>22</v>
      </c>
      <c r="G207" t="s">
        <v>18</v>
      </c>
      <c r="H207" t="s">
        <v>126</v>
      </c>
      <c r="I207" t="s">
        <v>65</v>
      </c>
      <c r="J207" t="s">
        <v>43</v>
      </c>
      <c r="K207" t="s">
        <v>127</v>
      </c>
      <c r="L207" t="s">
        <v>128</v>
      </c>
      <c r="M207">
        <v>6</v>
      </c>
      <c r="N207">
        <v>12027.16</v>
      </c>
      <c r="O207">
        <v>72162.959999999992</v>
      </c>
      <c r="P207" t="s">
        <v>82</v>
      </c>
    </row>
    <row r="208" spans="1:16" x14ac:dyDescent="0.35">
      <c r="A208">
        <v>207</v>
      </c>
      <c r="B208">
        <v>207</v>
      </c>
      <c r="C208" t="s">
        <v>116</v>
      </c>
      <c r="D208" t="s">
        <v>84</v>
      </c>
      <c r="E208" t="s">
        <v>39</v>
      </c>
      <c r="F208" t="s">
        <v>20</v>
      </c>
      <c r="G208" t="s">
        <v>17</v>
      </c>
      <c r="H208" t="s">
        <v>64</v>
      </c>
      <c r="I208" t="s">
        <v>65</v>
      </c>
      <c r="J208" t="s">
        <v>66</v>
      </c>
      <c r="K208" t="s">
        <v>67</v>
      </c>
      <c r="L208" t="s">
        <v>68</v>
      </c>
      <c r="M208">
        <v>6</v>
      </c>
      <c r="N208">
        <v>17425.41</v>
      </c>
      <c r="O208">
        <v>104552.45999999999</v>
      </c>
      <c r="P208" t="s">
        <v>105</v>
      </c>
    </row>
    <row r="209" spans="1:16" x14ac:dyDescent="0.35">
      <c r="A209">
        <v>208</v>
      </c>
      <c r="B209">
        <v>208</v>
      </c>
      <c r="C209" t="s">
        <v>259</v>
      </c>
      <c r="D209" t="s">
        <v>95</v>
      </c>
      <c r="E209" t="s">
        <v>71</v>
      </c>
      <c r="F209" t="s">
        <v>21</v>
      </c>
      <c r="G209" t="s">
        <v>17</v>
      </c>
      <c r="H209" t="s">
        <v>91</v>
      </c>
      <c r="I209" t="s">
        <v>42</v>
      </c>
      <c r="J209" t="s">
        <v>79</v>
      </c>
      <c r="K209" t="s">
        <v>92</v>
      </c>
      <c r="L209" t="s">
        <v>93</v>
      </c>
      <c r="M209">
        <v>8</v>
      </c>
      <c r="N209">
        <v>18971.82</v>
      </c>
      <c r="O209">
        <v>151774.56</v>
      </c>
      <c r="P209" t="s">
        <v>89</v>
      </c>
    </row>
    <row r="210" spans="1:16" x14ac:dyDescent="0.35">
      <c r="A210">
        <v>209</v>
      </c>
      <c r="B210">
        <v>209</v>
      </c>
      <c r="C210" t="s">
        <v>163</v>
      </c>
      <c r="D210" t="s">
        <v>84</v>
      </c>
      <c r="E210" t="s">
        <v>48</v>
      </c>
      <c r="F210" t="s">
        <v>72</v>
      </c>
      <c r="G210" t="s">
        <v>15</v>
      </c>
      <c r="H210" t="s">
        <v>73</v>
      </c>
      <c r="I210" t="s">
        <v>42</v>
      </c>
      <c r="J210" t="s">
        <v>74</v>
      </c>
      <c r="K210" t="s">
        <v>75</v>
      </c>
      <c r="L210" t="s">
        <v>76</v>
      </c>
      <c r="M210">
        <v>9</v>
      </c>
      <c r="N210">
        <v>21200.7</v>
      </c>
      <c r="O210">
        <v>190806.30000000002</v>
      </c>
      <c r="P210" t="s">
        <v>130</v>
      </c>
    </row>
    <row r="211" spans="1:16" x14ac:dyDescent="0.35">
      <c r="A211">
        <v>210</v>
      </c>
      <c r="B211">
        <v>210</v>
      </c>
      <c r="C211" t="s">
        <v>229</v>
      </c>
      <c r="D211" t="s">
        <v>95</v>
      </c>
      <c r="E211" t="s">
        <v>100</v>
      </c>
      <c r="F211" t="s">
        <v>24</v>
      </c>
      <c r="G211" t="s">
        <v>18</v>
      </c>
      <c r="H211" t="s">
        <v>107</v>
      </c>
      <c r="I211" t="s">
        <v>65</v>
      </c>
      <c r="J211" t="s">
        <v>66</v>
      </c>
      <c r="K211" t="s">
        <v>108</v>
      </c>
      <c r="L211" t="s">
        <v>109</v>
      </c>
      <c r="M211">
        <v>4</v>
      </c>
      <c r="N211">
        <v>10346.25</v>
      </c>
      <c r="O211">
        <v>41385</v>
      </c>
      <c r="P211" t="s">
        <v>54</v>
      </c>
    </row>
    <row r="212" spans="1:16" x14ac:dyDescent="0.35">
      <c r="A212">
        <v>211</v>
      </c>
      <c r="B212">
        <v>211</v>
      </c>
      <c r="C212" t="s">
        <v>202</v>
      </c>
      <c r="D212" t="s">
        <v>84</v>
      </c>
      <c r="E212" t="s">
        <v>57</v>
      </c>
      <c r="F212" t="s">
        <v>20</v>
      </c>
      <c r="G212" t="s">
        <v>17</v>
      </c>
      <c r="H212" t="s">
        <v>148</v>
      </c>
      <c r="I212" t="s">
        <v>42</v>
      </c>
      <c r="J212" t="s">
        <v>74</v>
      </c>
      <c r="K212" t="s">
        <v>149</v>
      </c>
      <c r="L212" t="s">
        <v>150</v>
      </c>
      <c r="M212">
        <v>7</v>
      </c>
      <c r="N212">
        <v>8061.67</v>
      </c>
      <c r="O212">
        <v>56431.69</v>
      </c>
      <c r="P212" t="s">
        <v>54</v>
      </c>
    </row>
    <row r="213" spans="1:16" x14ac:dyDescent="0.35">
      <c r="A213">
        <v>212</v>
      </c>
      <c r="B213">
        <v>212</v>
      </c>
      <c r="C213" t="s">
        <v>231</v>
      </c>
      <c r="D213" t="s">
        <v>112</v>
      </c>
      <c r="E213" t="s">
        <v>48</v>
      </c>
      <c r="F213" t="s">
        <v>23</v>
      </c>
      <c r="G213" t="s">
        <v>17</v>
      </c>
      <c r="H213" t="s">
        <v>73</v>
      </c>
      <c r="I213" t="s">
        <v>42</v>
      </c>
      <c r="J213" t="s">
        <v>74</v>
      </c>
      <c r="K213" t="s">
        <v>75</v>
      </c>
      <c r="L213" t="s">
        <v>76</v>
      </c>
      <c r="M213">
        <v>5</v>
      </c>
      <c r="N213">
        <v>24443.16</v>
      </c>
      <c r="O213">
        <v>122215.8</v>
      </c>
      <c r="P213" t="s">
        <v>130</v>
      </c>
    </row>
    <row r="214" spans="1:16" x14ac:dyDescent="0.35">
      <c r="A214">
        <v>213</v>
      </c>
      <c r="B214">
        <v>213</v>
      </c>
      <c r="C214" t="s">
        <v>189</v>
      </c>
      <c r="D214" t="s">
        <v>112</v>
      </c>
      <c r="E214" t="s">
        <v>100</v>
      </c>
      <c r="F214" t="s">
        <v>21</v>
      </c>
      <c r="G214" t="s">
        <v>18</v>
      </c>
      <c r="H214" t="s">
        <v>58</v>
      </c>
      <c r="I214" t="s">
        <v>42</v>
      </c>
      <c r="J214" t="s">
        <v>59</v>
      </c>
      <c r="K214" t="s">
        <v>60</v>
      </c>
      <c r="L214" t="s">
        <v>61</v>
      </c>
      <c r="M214">
        <v>3</v>
      </c>
      <c r="N214">
        <v>4719.2</v>
      </c>
      <c r="O214">
        <v>14157.599999999999</v>
      </c>
      <c r="P214" t="s">
        <v>62</v>
      </c>
    </row>
    <row r="215" spans="1:16" x14ac:dyDescent="0.35">
      <c r="A215">
        <v>214</v>
      </c>
      <c r="B215">
        <v>214</v>
      </c>
      <c r="C215" t="s">
        <v>187</v>
      </c>
      <c r="D215" t="s">
        <v>38</v>
      </c>
      <c r="E215" t="s">
        <v>48</v>
      </c>
      <c r="F215" t="s">
        <v>22</v>
      </c>
      <c r="G215" t="s">
        <v>15</v>
      </c>
      <c r="H215" t="s">
        <v>138</v>
      </c>
      <c r="I215" t="s">
        <v>65</v>
      </c>
      <c r="J215" t="s">
        <v>51</v>
      </c>
      <c r="K215" t="s">
        <v>139</v>
      </c>
      <c r="L215" t="s">
        <v>140</v>
      </c>
      <c r="M215">
        <v>2</v>
      </c>
      <c r="N215">
        <v>18962.95</v>
      </c>
      <c r="O215">
        <v>37925.9</v>
      </c>
      <c r="P215" t="s">
        <v>82</v>
      </c>
    </row>
    <row r="216" spans="1:16" x14ac:dyDescent="0.35">
      <c r="A216">
        <v>215</v>
      </c>
      <c r="B216">
        <v>215</v>
      </c>
      <c r="C216" t="s">
        <v>260</v>
      </c>
      <c r="D216" t="s">
        <v>38</v>
      </c>
      <c r="E216" t="s">
        <v>57</v>
      </c>
      <c r="F216" t="s">
        <v>22</v>
      </c>
      <c r="G216" t="s">
        <v>18</v>
      </c>
      <c r="H216" t="s">
        <v>78</v>
      </c>
      <c r="I216" t="s">
        <v>65</v>
      </c>
      <c r="J216" t="s">
        <v>79</v>
      </c>
      <c r="K216" t="s">
        <v>80</v>
      </c>
      <c r="L216" t="s">
        <v>81</v>
      </c>
      <c r="M216">
        <v>3</v>
      </c>
      <c r="N216">
        <v>23766.719999999998</v>
      </c>
      <c r="O216">
        <v>71300.159999999989</v>
      </c>
      <c r="P216" t="s">
        <v>69</v>
      </c>
    </row>
    <row r="217" spans="1:16" x14ac:dyDescent="0.35">
      <c r="A217">
        <v>216</v>
      </c>
      <c r="B217">
        <v>216</v>
      </c>
      <c r="C217" t="s">
        <v>141</v>
      </c>
      <c r="D217" t="s">
        <v>56</v>
      </c>
      <c r="E217" t="s">
        <v>39</v>
      </c>
      <c r="F217" t="s">
        <v>24</v>
      </c>
      <c r="G217" t="s">
        <v>17</v>
      </c>
      <c r="H217" t="s">
        <v>117</v>
      </c>
      <c r="I217" t="s">
        <v>65</v>
      </c>
      <c r="J217" t="s">
        <v>86</v>
      </c>
      <c r="K217" t="s">
        <v>118</v>
      </c>
      <c r="L217" t="s">
        <v>119</v>
      </c>
      <c r="M217">
        <v>5</v>
      </c>
      <c r="N217">
        <v>18471.419999999998</v>
      </c>
      <c r="O217">
        <v>92357.099999999991</v>
      </c>
      <c r="P217" t="s">
        <v>89</v>
      </c>
    </row>
    <row r="218" spans="1:16" x14ac:dyDescent="0.35">
      <c r="A218">
        <v>217</v>
      </c>
      <c r="B218">
        <v>217</v>
      </c>
      <c r="C218" t="s">
        <v>261</v>
      </c>
      <c r="D218" t="s">
        <v>95</v>
      </c>
      <c r="E218" t="s">
        <v>57</v>
      </c>
      <c r="F218" t="s">
        <v>22</v>
      </c>
      <c r="G218" t="s">
        <v>15</v>
      </c>
      <c r="H218" t="s">
        <v>91</v>
      </c>
      <c r="I218" t="s">
        <v>42</v>
      </c>
      <c r="J218" t="s">
        <v>79</v>
      </c>
      <c r="K218" t="s">
        <v>92</v>
      </c>
      <c r="L218" t="s">
        <v>93</v>
      </c>
      <c r="M218">
        <v>3</v>
      </c>
      <c r="N218">
        <v>18971.82</v>
      </c>
      <c r="O218">
        <v>56915.46</v>
      </c>
      <c r="P218" t="s">
        <v>54</v>
      </c>
    </row>
    <row r="219" spans="1:16" x14ac:dyDescent="0.35">
      <c r="A219">
        <v>218</v>
      </c>
      <c r="B219">
        <v>218</v>
      </c>
      <c r="C219" t="s">
        <v>158</v>
      </c>
      <c r="D219" t="s">
        <v>38</v>
      </c>
      <c r="E219" t="s">
        <v>39</v>
      </c>
      <c r="F219" t="s">
        <v>23</v>
      </c>
      <c r="G219" t="s">
        <v>18</v>
      </c>
      <c r="H219" t="s">
        <v>122</v>
      </c>
      <c r="I219" t="s">
        <v>42</v>
      </c>
      <c r="J219" t="s">
        <v>59</v>
      </c>
      <c r="K219" t="s">
        <v>123</v>
      </c>
      <c r="L219" t="s">
        <v>124</v>
      </c>
      <c r="M219">
        <v>2</v>
      </c>
      <c r="N219">
        <v>17515.95</v>
      </c>
      <c r="O219">
        <v>35031.9</v>
      </c>
      <c r="P219" t="s">
        <v>69</v>
      </c>
    </row>
    <row r="220" spans="1:16" x14ac:dyDescent="0.35">
      <c r="A220">
        <v>219</v>
      </c>
      <c r="B220">
        <v>219</v>
      </c>
      <c r="C220" t="s">
        <v>253</v>
      </c>
      <c r="D220" t="s">
        <v>95</v>
      </c>
      <c r="E220" t="s">
        <v>57</v>
      </c>
      <c r="F220" t="s">
        <v>72</v>
      </c>
      <c r="G220" t="s">
        <v>18</v>
      </c>
      <c r="H220" t="s">
        <v>73</v>
      </c>
      <c r="I220" t="s">
        <v>42</v>
      </c>
      <c r="J220" t="s">
        <v>74</v>
      </c>
      <c r="K220" t="s">
        <v>75</v>
      </c>
      <c r="L220" t="s">
        <v>76</v>
      </c>
      <c r="M220">
        <v>8</v>
      </c>
      <c r="N220">
        <v>23445.48</v>
      </c>
      <c r="O220">
        <v>187563.84</v>
      </c>
      <c r="P220" t="s">
        <v>130</v>
      </c>
    </row>
    <row r="221" spans="1:16" x14ac:dyDescent="0.35">
      <c r="A221">
        <v>220</v>
      </c>
      <c r="B221">
        <v>220</v>
      </c>
      <c r="C221" t="s">
        <v>262</v>
      </c>
      <c r="D221" t="s">
        <v>38</v>
      </c>
      <c r="E221" t="s">
        <v>48</v>
      </c>
      <c r="F221" t="s">
        <v>22</v>
      </c>
      <c r="G221" t="s">
        <v>16</v>
      </c>
      <c r="H221" t="s">
        <v>85</v>
      </c>
      <c r="I221" t="s">
        <v>50</v>
      </c>
      <c r="J221" t="s">
        <v>86</v>
      </c>
      <c r="K221" t="s">
        <v>87</v>
      </c>
      <c r="L221" t="s">
        <v>88</v>
      </c>
      <c r="M221">
        <v>4</v>
      </c>
      <c r="N221">
        <v>7089.84</v>
      </c>
      <c r="O221">
        <v>28359.360000000001</v>
      </c>
      <c r="P221" t="s">
        <v>130</v>
      </c>
    </row>
    <row r="222" spans="1:16" x14ac:dyDescent="0.35">
      <c r="A222">
        <v>221</v>
      </c>
      <c r="B222">
        <v>221</v>
      </c>
      <c r="C222" t="s">
        <v>263</v>
      </c>
      <c r="D222" t="s">
        <v>112</v>
      </c>
      <c r="E222" t="s">
        <v>48</v>
      </c>
      <c r="F222" t="s">
        <v>72</v>
      </c>
      <c r="G222" t="s">
        <v>16</v>
      </c>
      <c r="H222" t="s">
        <v>126</v>
      </c>
      <c r="I222" t="s">
        <v>65</v>
      </c>
      <c r="J222" t="s">
        <v>43</v>
      </c>
      <c r="K222" t="s">
        <v>127</v>
      </c>
      <c r="L222" t="s">
        <v>128</v>
      </c>
      <c r="M222">
        <v>1</v>
      </c>
      <c r="N222">
        <v>11896.43</v>
      </c>
      <c r="O222">
        <v>11896.43</v>
      </c>
      <c r="P222" t="s">
        <v>46</v>
      </c>
    </row>
    <row r="223" spans="1:16" x14ac:dyDescent="0.35">
      <c r="A223">
        <v>222</v>
      </c>
      <c r="B223">
        <v>222</v>
      </c>
      <c r="C223" t="s">
        <v>228</v>
      </c>
      <c r="D223" t="s">
        <v>38</v>
      </c>
      <c r="E223" t="s">
        <v>39</v>
      </c>
      <c r="F223" t="s">
        <v>20</v>
      </c>
      <c r="G223" t="s">
        <v>15</v>
      </c>
      <c r="H223" t="s">
        <v>101</v>
      </c>
      <c r="I223" t="s">
        <v>50</v>
      </c>
      <c r="J223" t="s">
        <v>86</v>
      </c>
      <c r="K223" t="s">
        <v>102</v>
      </c>
      <c r="L223" t="s">
        <v>103</v>
      </c>
      <c r="M223">
        <v>3</v>
      </c>
      <c r="N223">
        <v>14854.5</v>
      </c>
      <c r="O223">
        <v>44563.5</v>
      </c>
      <c r="P223" t="s">
        <v>46</v>
      </c>
    </row>
    <row r="224" spans="1:16" x14ac:dyDescent="0.35">
      <c r="A224">
        <v>223</v>
      </c>
      <c r="B224">
        <v>223</v>
      </c>
      <c r="C224" t="s">
        <v>264</v>
      </c>
      <c r="D224" t="s">
        <v>56</v>
      </c>
      <c r="E224" t="s">
        <v>48</v>
      </c>
      <c r="F224" t="s">
        <v>20</v>
      </c>
      <c r="G224" t="s">
        <v>18</v>
      </c>
      <c r="H224" t="s">
        <v>96</v>
      </c>
      <c r="I224" t="s">
        <v>42</v>
      </c>
      <c r="J224" t="s">
        <v>59</v>
      </c>
      <c r="K224" t="s">
        <v>97</v>
      </c>
      <c r="L224" t="s">
        <v>98</v>
      </c>
      <c r="M224">
        <v>4</v>
      </c>
      <c r="N224">
        <v>10304.4</v>
      </c>
      <c r="O224">
        <v>41217.599999999999</v>
      </c>
      <c r="P224" t="s">
        <v>62</v>
      </c>
    </row>
    <row r="225" spans="1:16" x14ac:dyDescent="0.35">
      <c r="A225">
        <v>224</v>
      </c>
      <c r="B225">
        <v>224</v>
      </c>
      <c r="C225" t="s">
        <v>265</v>
      </c>
      <c r="D225" t="s">
        <v>84</v>
      </c>
      <c r="E225" t="s">
        <v>48</v>
      </c>
      <c r="F225" t="s">
        <v>22</v>
      </c>
      <c r="G225" t="s">
        <v>15</v>
      </c>
      <c r="H225" t="s">
        <v>64</v>
      </c>
      <c r="I225" t="s">
        <v>65</v>
      </c>
      <c r="J225" t="s">
        <v>66</v>
      </c>
      <c r="K225" t="s">
        <v>67</v>
      </c>
      <c r="L225" t="s">
        <v>68</v>
      </c>
      <c r="M225">
        <v>4</v>
      </c>
      <c r="N225">
        <v>16675.93</v>
      </c>
      <c r="O225">
        <v>66703.72</v>
      </c>
      <c r="P225" t="s">
        <v>46</v>
      </c>
    </row>
    <row r="226" spans="1:16" x14ac:dyDescent="0.35">
      <c r="A226">
        <v>225</v>
      </c>
      <c r="B226">
        <v>225</v>
      </c>
      <c r="C226" t="s">
        <v>266</v>
      </c>
      <c r="D226" t="s">
        <v>112</v>
      </c>
      <c r="E226" t="s">
        <v>100</v>
      </c>
      <c r="F226" t="s">
        <v>23</v>
      </c>
      <c r="G226" t="s">
        <v>17</v>
      </c>
      <c r="H226" t="s">
        <v>122</v>
      </c>
      <c r="I226" t="s">
        <v>42</v>
      </c>
      <c r="J226" t="s">
        <v>59</v>
      </c>
      <c r="K226" t="s">
        <v>123</v>
      </c>
      <c r="L226" t="s">
        <v>124</v>
      </c>
      <c r="M226">
        <v>7</v>
      </c>
      <c r="N226">
        <v>18752.37</v>
      </c>
      <c r="O226">
        <v>131266.59</v>
      </c>
      <c r="P226" t="s">
        <v>69</v>
      </c>
    </row>
    <row r="227" spans="1:16" x14ac:dyDescent="0.35">
      <c r="A227">
        <v>226</v>
      </c>
      <c r="B227">
        <v>226</v>
      </c>
      <c r="C227" t="s">
        <v>267</v>
      </c>
      <c r="D227" t="s">
        <v>38</v>
      </c>
      <c r="E227" t="s">
        <v>57</v>
      </c>
      <c r="F227" t="s">
        <v>20</v>
      </c>
      <c r="G227" t="s">
        <v>18</v>
      </c>
      <c r="H227" t="s">
        <v>117</v>
      </c>
      <c r="I227" t="s">
        <v>65</v>
      </c>
      <c r="J227" t="s">
        <v>86</v>
      </c>
      <c r="K227" t="s">
        <v>118</v>
      </c>
      <c r="L227" t="s">
        <v>119</v>
      </c>
      <c r="M227">
        <v>1</v>
      </c>
      <c r="N227">
        <v>16605.62</v>
      </c>
      <c r="O227">
        <v>16605.62</v>
      </c>
      <c r="P227" t="s">
        <v>69</v>
      </c>
    </row>
    <row r="228" spans="1:16" x14ac:dyDescent="0.35">
      <c r="A228">
        <v>227</v>
      </c>
      <c r="B228">
        <v>227</v>
      </c>
      <c r="C228" t="s">
        <v>183</v>
      </c>
      <c r="D228" t="s">
        <v>84</v>
      </c>
      <c r="E228" t="s">
        <v>39</v>
      </c>
      <c r="F228" t="s">
        <v>72</v>
      </c>
      <c r="G228" t="s">
        <v>15</v>
      </c>
      <c r="H228" t="s">
        <v>73</v>
      </c>
      <c r="I228" t="s">
        <v>42</v>
      </c>
      <c r="J228" t="s">
        <v>74</v>
      </c>
      <c r="K228" t="s">
        <v>75</v>
      </c>
      <c r="L228" t="s">
        <v>76</v>
      </c>
      <c r="M228">
        <v>6</v>
      </c>
      <c r="N228">
        <v>22198.38</v>
      </c>
      <c r="O228">
        <v>133190.28</v>
      </c>
      <c r="P228" t="s">
        <v>62</v>
      </c>
    </row>
    <row r="229" spans="1:16" x14ac:dyDescent="0.35">
      <c r="A229">
        <v>228</v>
      </c>
      <c r="B229">
        <v>228</v>
      </c>
      <c r="C229" t="s">
        <v>268</v>
      </c>
      <c r="D229" t="s">
        <v>38</v>
      </c>
      <c r="E229" t="s">
        <v>100</v>
      </c>
      <c r="F229" t="s">
        <v>23</v>
      </c>
      <c r="G229" t="s">
        <v>18</v>
      </c>
      <c r="H229" t="s">
        <v>64</v>
      </c>
      <c r="I229" t="s">
        <v>65</v>
      </c>
      <c r="J229" t="s">
        <v>66</v>
      </c>
      <c r="K229" t="s">
        <v>67</v>
      </c>
      <c r="L229" t="s">
        <v>68</v>
      </c>
      <c r="M229">
        <v>5</v>
      </c>
      <c r="N229">
        <v>17612.78</v>
      </c>
      <c r="O229">
        <v>88063.9</v>
      </c>
      <c r="P229" t="s">
        <v>105</v>
      </c>
    </row>
    <row r="230" spans="1:16" x14ac:dyDescent="0.35">
      <c r="A230">
        <v>229</v>
      </c>
      <c r="B230">
        <v>229</v>
      </c>
      <c r="C230" t="s">
        <v>144</v>
      </c>
      <c r="D230" t="s">
        <v>112</v>
      </c>
      <c r="E230" t="s">
        <v>57</v>
      </c>
      <c r="F230" t="s">
        <v>22</v>
      </c>
      <c r="G230" t="s">
        <v>15</v>
      </c>
      <c r="H230" t="s">
        <v>117</v>
      </c>
      <c r="I230" t="s">
        <v>65</v>
      </c>
      <c r="J230" t="s">
        <v>86</v>
      </c>
      <c r="K230" t="s">
        <v>118</v>
      </c>
      <c r="L230" t="s">
        <v>119</v>
      </c>
      <c r="M230">
        <v>2</v>
      </c>
      <c r="N230">
        <v>16978.78</v>
      </c>
      <c r="O230">
        <v>33957.56</v>
      </c>
      <c r="P230" t="s">
        <v>46</v>
      </c>
    </row>
    <row r="231" spans="1:16" x14ac:dyDescent="0.35">
      <c r="A231">
        <v>230</v>
      </c>
      <c r="B231">
        <v>230</v>
      </c>
      <c r="C231" t="s">
        <v>158</v>
      </c>
      <c r="D231" t="s">
        <v>38</v>
      </c>
      <c r="E231" t="s">
        <v>39</v>
      </c>
      <c r="F231" t="s">
        <v>23</v>
      </c>
      <c r="G231" t="s">
        <v>16</v>
      </c>
      <c r="H231" t="s">
        <v>58</v>
      </c>
      <c r="I231" t="s">
        <v>42</v>
      </c>
      <c r="J231" t="s">
        <v>59</v>
      </c>
      <c r="K231" t="s">
        <v>60</v>
      </c>
      <c r="L231" t="s">
        <v>61</v>
      </c>
      <c r="M231">
        <v>5</v>
      </c>
      <c r="N231">
        <v>5274.4</v>
      </c>
      <c r="O231">
        <v>26372</v>
      </c>
      <c r="P231" t="s">
        <v>105</v>
      </c>
    </row>
    <row r="232" spans="1:16" x14ac:dyDescent="0.35">
      <c r="A232">
        <v>231</v>
      </c>
      <c r="B232">
        <v>231</v>
      </c>
      <c r="C232" t="s">
        <v>245</v>
      </c>
      <c r="D232" t="s">
        <v>56</v>
      </c>
      <c r="E232" t="s">
        <v>71</v>
      </c>
      <c r="F232" t="s">
        <v>72</v>
      </c>
      <c r="G232" t="s">
        <v>18</v>
      </c>
      <c r="H232" t="s">
        <v>159</v>
      </c>
      <c r="I232" t="s">
        <v>50</v>
      </c>
      <c r="J232" t="s">
        <v>79</v>
      </c>
      <c r="K232" t="s">
        <v>160</v>
      </c>
      <c r="L232" t="s">
        <v>161</v>
      </c>
      <c r="M232">
        <v>9</v>
      </c>
      <c r="N232">
        <v>18894.7</v>
      </c>
      <c r="O232">
        <v>170052.30000000002</v>
      </c>
      <c r="P232" t="s">
        <v>105</v>
      </c>
    </row>
    <row r="233" spans="1:16" x14ac:dyDescent="0.35">
      <c r="A233">
        <v>232</v>
      </c>
      <c r="B233">
        <v>232</v>
      </c>
      <c r="C233" t="s">
        <v>94</v>
      </c>
      <c r="D233" t="s">
        <v>95</v>
      </c>
      <c r="E233" t="s">
        <v>39</v>
      </c>
      <c r="F233" t="s">
        <v>23</v>
      </c>
      <c r="G233" t="s">
        <v>16</v>
      </c>
      <c r="H233" t="s">
        <v>91</v>
      </c>
      <c r="I233" t="s">
        <v>42</v>
      </c>
      <c r="J233" t="s">
        <v>79</v>
      </c>
      <c r="K233" t="s">
        <v>92</v>
      </c>
      <c r="L233" t="s">
        <v>93</v>
      </c>
      <c r="M233">
        <v>4</v>
      </c>
      <c r="N233">
        <v>17423.100000000002</v>
      </c>
      <c r="O233">
        <v>69692.400000000009</v>
      </c>
      <c r="P233" t="s">
        <v>54</v>
      </c>
    </row>
    <row r="234" spans="1:16" x14ac:dyDescent="0.35">
      <c r="A234">
        <v>233</v>
      </c>
      <c r="B234">
        <v>233</v>
      </c>
      <c r="C234" t="s">
        <v>269</v>
      </c>
      <c r="D234" t="s">
        <v>95</v>
      </c>
      <c r="E234" t="s">
        <v>48</v>
      </c>
      <c r="F234" t="s">
        <v>23</v>
      </c>
      <c r="G234" t="s">
        <v>17</v>
      </c>
      <c r="H234" t="s">
        <v>91</v>
      </c>
      <c r="I234" t="s">
        <v>42</v>
      </c>
      <c r="J234" t="s">
        <v>79</v>
      </c>
      <c r="K234" t="s">
        <v>92</v>
      </c>
      <c r="L234" t="s">
        <v>93</v>
      </c>
      <c r="M234">
        <v>4</v>
      </c>
      <c r="N234">
        <v>18584.64</v>
      </c>
      <c r="O234">
        <v>74338.559999999998</v>
      </c>
      <c r="P234" t="s">
        <v>82</v>
      </c>
    </row>
    <row r="235" spans="1:16" x14ac:dyDescent="0.35">
      <c r="A235">
        <v>234</v>
      </c>
      <c r="B235">
        <v>234</v>
      </c>
      <c r="C235" t="s">
        <v>270</v>
      </c>
      <c r="D235" t="s">
        <v>38</v>
      </c>
      <c r="E235" t="s">
        <v>57</v>
      </c>
      <c r="F235" t="s">
        <v>21</v>
      </c>
      <c r="G235" t="s">
        <v>18</v>
      </c>
      <c r="H235" t="s">
        <v>41</v>
      </c>
      <c r="I235" t="s">
        <v>42</v>
      </c>
      <c r="J235" t="s">
        <v>43</v>
      </c>
      <c r="K235" t="s">
        <v>44</v>
      </c>
      <c r="L235" t="s">
        <v>45</v>
      </c>
      <c r="M235">
        <v>5</v>
      </c>
      <c r="N235">
        <v>18803.88</v>
      </c>
      <c r="O235">
        <v>94019.400000000009</v>
      </c>
      <c r="P235" t="s">
        <v>89</v>
      </c>
    </row>
    <row r="236" spans="1:16" x14ac:dyDescent="0.35">
      <c r="A236">
        <v>235</v>
      </c>
      <c r="B236">
        <v>235</v>
      </c>
      <c r="C236" t="s">
        <v>142</v>
      </c>
      <c r="D236" t="s">
        <v>38</v>
      </c>
      <c r="E236" t="s">
        <v>71</v>
      </c>
      <c r="F236" t="s">
        <v>24</v>
      </c>
      <c r="G236" t="s">
        <v>17</v>
      </c>
      <c r="H236" t="s">
        <v>73</v>
      </c>
      <c r="I236" t="s">
        <v>42</v>
      </c>
      <c r="J236" t="s">
        <v>74</v>
      </c>
      <c r="K236" t="s">
        <v>75</v>
      </c>
      <c r="L236" t="s">
        <v>76</v>
      </c>
      <c r="M236">
        <v>8</v>
      </c>
      <c r="N236">
        <v>23944.32</v>
      </c>
      <c r="O236">
        <v>191554.56</v>
      </c>
      <c r="P236" t="s">
        <v>89</v>
      </c>
    </row>
    <row r="237" spans="1:16" x14ac:dyDescent="0.35">
      <c r="A237">
        <v>236</v>
      </c>
      <c r="B237">
        <v>236</v>
      </c>
      <c r="C237" t="s">
        <v>198</v>
      </c>
      <c r="D237" t="s">
        <v>84</v>
      </c>
      <c r="E237" t="s">
        <v>39</v>
      </c>
      <c r="F237" t="s">
        <v>23</v>
      </c>
      <c r="G237" t="s">
        <v>16</v>
      </c>
      <c r="H237" t="s">
        <v>78</v>
      </c>
      <c r="I237" t="s">
        <v>65</v>
      </c>
      <c r="J237" t="s">
        <v>79</v>
      </c>
      <c r="K237" t="s">
        <v>80</v>
      </c>
      <c r="L237" t="s">
        <v>81</v>
      </c>
      <c r="M237">
        <v>4</v>
      </c>
      <c r="N237">
        <v>22281.3</v>
      </c>
      <c r="O237">
        <v>89125.2</v>
      </c>
      <c r="P237" t="s">
        <v>46</v>
      </c>
    </row>
    <row r="238" spans="1:16" x14ac:dyDescent="0.35">
      <c r="A238">
        <v>237</v>
      </c>
      <c r="B238">
        <v>237</v>
      </c>
      <c r="C238" t="s">
        <v>94</v>
      </c>
      <c r="D238" t="s">
        <v>95</v>
      </c>
      <c r="E238" t="s">
        <v>39</v>
      </c>
      <c r="F238" t="s">
        <v>23</v>
      </c>
      <c r="G238" t="s">
        <v>17</v>
      </c>
      <c r="H238" t="s">
        <v>177</v>
      </c>
      <c r="I238" t="s">
        <v>50</v>
      </c>
      <c r="J238" t="s">
        <v>51</v>
      </c>
      <c r="K238" t="s">
        <v>178</v>
      </c>
      <c r="L238" t="s">
        <v>179</v>
      </c>
      <c r="M238">
        <v>6</v>
      </c>
      <c r="N238">
        <v>9458.52</v>
      </c>
      <c r="O238">
        <v>56751.12</v>
      </c>
      <c r="P238" t="s">
        <v>130</v>
      </c>
    </row>
    <row r="239" spans="1:16" x14ac:dyDescent="0.35">
      <c r="A239">
        <v>238</v>
      </c>
      <c r="B239">
        <v>238</v>
      </c>
      <c r="C239" t="s">
        <v>209</v>
      </c>
      <c r="D239" t="s">
        <v>112</v>
      </c>
      <c r="E239" t="s">
        <v>71</v>
      </c>
      <c r="F239" t="s">
        <v>21</v>
      </c>
      <c r="G239" t="s">
        <v>17</v>
      </c>
      <c r="H239" t="s">
        <v>78</v>
      </c>
      <c r="I239" t="s">
        <v>65</v>
      </c>
      <c r="J239" t="s">
        <v>79</v>
      </c>
      <c r="K239" t="s">
        <v>80</v>
      </c>
      <c r="L239" t="s">
        <v>81</v>
      </c>
      <c r="M239">
        <v>4</v>
      </c>
      <c r="N239">
        <v>23024.01</v>
      </c>
      <c r="O239">
        <v>92096.04</v>
      </c>
      <c r="P239" t="s">
        <v>62</v>
      </c>
    </row>
    <row r="240" spans="1:16" x14ac:dyDescent="0.35">
      <c r="A240">
        <v>239</v>
      </c>
      <c r="B240">
        <v>239</v>
      </c>
      <c r="C240" t="s">
        <v>47</v>
      </c>
      <c r="D240" t="s">
        <v>38</v>
      </c>
      <c r="E240" t="s">
        <v>48</v>
      </c>
      <c r="F240" t="s">
        <v>24</v>
      </c>
      <c r="G240" t="s">
        <v>18</v>
      </c>
      <c r="H240" t="s">
        <v>169</v>
      </c>
      <c r="I240" t="s">
        <v>42</v>
      </c>
      <c r="J240" t="s">
        <v>43</v>
      </c>
      <c r="K240" t="s">
        <v>170</v>
      </c>
      <c r="L240" t="s">
        <v>171</v>
      </c>
      <c r="M240">
        <v>2</v>
      </c>
      <c r="N240">
        <v>7395.75</v>
      </c>
      <c r="O240">
        <v>14791.5</v>
      </c>
      <c r="P240" t="s">
        <v>82</v>
      </c>
    </row>
    <row r="241" spans="1:16" x14ac:dyDescent="0.35">
      <c r="A241">
        <v>240</v>
      </c>
      <c r="B241">
        <v>240</v>
      </c>
      <c r="C241" t="s">
        <v>271</v>
      </c>
      <c r="D241" t="s">
        <v>38</v>
      </c>
      <c r="E241" t="s">
        <v>57</v>
      </c>
      <c r="F241" t="s">
        <v>22</v>
      </c>
      <c r="G241" t="s">
        <v>17</v>
      </c>
      <c r="H241" t="s">
        <v>113</v>
      </c>
      <c r="I241" t="s">
        <v>65</v>
      </c>
      <c r="J241" t="s">
        <v>51</v>
      </c>
      <c r="K241" t="s">
        <v>114</v>
      </c>
      <c r="L241" t="s">
        <v>115</v>
      </c>
      <c r="M241">
        <v>2</v>
      </c>
      <c r="N241">
        <v>10258.719999999999</v>
      </c>
      <c r="O241">
        <v>20517.439999999999</v>
      </c>
      <c r="P241" t="s">
        <v>46</v>
      </c>
    </row>
    <row r="242" spans="1:16" x14ac:dyDescent="0.35">
      <c r="A242">
        <v>241</v>
      </c>
      <c r="B242">
        <v>241</v>
      </c>
      <c r="C242" t="s">
        <v>110</v>
      </c>
      <c r="D242" t="s">
        <v>95</v>
      </c>
      <c r="E242" t="s">
        <v>57</v>
      </c>
      <c r="F242" t="s">
        <v>24</v>
      </c>
      <c r="G242" t="s">
        <v>17</v>
      </c>
      <c r="H242" t="s">
        <v>117</v>
      </c>
      <c r="I242" t="s">
        <v>65</v>
      </c>
      <c r="J242" t="s">
        <v>86</v>
      </c>
      <c r="K242" t="s">
        <v>118</v>
      </c>
      <c r="L242" t="s">
        <v>119</v>
      </c>
      <c r="M242">
        <v>5</v>
      </c>
      <c r="N242">
        <v>16605.62</v>
      </c>
      <c r="O242">
        <v>83028.099999999991</v>
      </c>
      <c r="P242" t="s">
        <v>105</v>
      </c>
    </row>
    <row r="243" spans="1:16" x14ac:dyDescent="0.35">
      <c r="A243">
        <v>242</v>
      </c>
      <c r="B243">
        <v>242</v>
      </c>
      <c r="C243" t="s">
        <v>272</v>
      </c>
      <c r="D243" t="s">
        <v>84</v>
      </c>
      <c r="E243" t="s">
        <v>48</v>
      </c>
      <c r="F243" t="s">
        <v>20</v>
      </c>
      <c r="G243" t="s">
        <v>15</v>
      </c>
      <c r="H243" t="s">
        <v>41</v>
      </c>
      <c r="I243" t="s">
        <v>42</v>
      </c>
      <c r="J243" t="s">
        <v>43</v>
      </c>
      <c r="K243" t="s">
        <v>44</v>
      </c>
      <c r="L243" t="s">
        <v>45</v>
      </c>
      <c r="M243">
        <v>7</v>
      </c>
      <c r="N243">
        <v>17373.149999999998</v>
      </c>
      <c r="O243">
        <v>121612.04999999999</v>
      </c>
      <c r="P243" t="s">
        <v>46</v>
      </c>
    </row>
    <row r="244" spans="1:16" x14ac:dyDescent="0.35">
      <c r="A244">
        <v>243</v>
      </c>
      <c r="B244">
        <v>243</v>
      </c>
      <c r="C244" t="s">
        <v>182</v>
      </c>
      <c r="D244" t="s">
        <v>38</v>
      </c>
      <c r="E244" t="s">
        <v>57</v>
      </c>
      <c r="F244" t="s">
        <v>22</v>
      </c>
      <c r="G244" t="s">
        <v>15</v>
      </c>
      <c r="H244" t="s">
        <v>148</v>
      </c>
      <c r="I244" t="s">
        <v>42</v>
      </c>
      <c r="J244" t="s">
        <v>74</v>
      </c>
      <c r="K244" t="s">
        <v>149</v>
      </c>
      <c r="L244" t="s">
        <v>150</v>
      </c>
      <c r="M244">
        <v>4</v>
      </c>
      <c r="N244">
        <v>7064.3499999999995</v>
      </c>
      <c r="O244">
        <v>28257.399999999998</v>
      </c>
      <c r="P244" t="s">
        <v>69</v>
      </c>
    </row>
    <row r="245" spans="1:16" x14ac:dyDescent="0.35">
      <c r="A245">
        <v>244</v>
      </c>
      <c r="B245">
        <v>244</v>
      </c>
      <c r="C245" t="s">
        <v>273</v>
      </c>
      <c r="D245" t="s">
        <v>38</v>
      </c>
      <c r="E245" t="s">
        <v>48</v>
      </c>
      <c r="F245" t="s">
        <v>40</v>
      </c>
      <c r="G245" t="s">
        <v>18</v>
      </c>
      <c r="H245" t="s">
        <v>117</v>
      </c>
      <c r="I245" t="s">
        <v>65</v>
      </c>
      <c r="J245" t="s">
        <v>86</v>
      </c>
      <c r="K245" t="s">
        <v>118</v>
      </c>
      <c r="L245" t="s">
        <v>119</v>
      </c>
      <c r="M245">
        <v>9</v>
      </c>
      <c r="N245">
        <v>18284.84</v>
      </c>
      <c r="O245">
        <v>164563.56</v>
      </c>
      <c r="P245" t="s">
        <v>82</v>
      </c>
    </row>
    <row r="246" spans="1:16" x14ac:dyDescent="0.35">
      <c r="A246">
        <v>245</v>
      </c>
      <c r="B246">
        <v>245</v>
      </c>
      <c r="C246" t="s">
        <v>274</v>
      </c>
      <c r="D246" t="s">
        <v>56</v>
      </c>
      <c r="E246" t="s">
        <v>71</v>
      </c>
      <c r="F246" t="s">
        <v>23</v>
      </c>
      <c r="G246" t="s">
        <v>17</v>
      </c>
      <c r="H246" t="s">
        <v>148</v>
      </c>
      <c r="I246" t="s">
        <v>42</v>
      </c>
      <c r="J246" t="s">
        <v>74</v>
      </c>
      <c r="K246" t="s">
        <v>149</v>
      </c>
      <c r="L246" t="s">
        <v>150</v>
      </c>
      <c r="M246">
        <v>5</v>
      </c>
      <c r="N246">
        <v>7230.57</v>
      </c>
      <c r="O246">
        <v>36152.85</v>
      </c>
      <c r="P246" t="s">
        <v>69</v>
      </c>
    </row>
    <row r="247" spans="1:16" x14ac:dyDescent="0.35">
      <c r="A247">
        <v>246</v>
      </c>
      <c r="B247">
        <v>246</v>
      </c>
      <c r="C247" t="s">
        <v>210</v>
      </c>
      <c r="D247" t="s">
        <v>84</v>
      </c>
      <c r="E247" t="s">
        <v>57</v>
      </c>
      <c r="F247" t="s">
        <v>22</v>
      </c>
      <c r="G247" t="s">
        <v>17</v>
      </c>
      <c r="H247" t="s">
        <v>73</v>
      </c>
      <c r="I247" t="s">
        <v>42</v>
      </c>
      <c r="J247" t="s">
        <v>74</v>
      </c>
      <c r="K247" t="s">
        <v>75</v>
      </c>
      <c r="L247" t="s">
        <v>76</v>
      </c>
      <c r="M247">
        <v>9</v>
      </c>
      <c r="N247">
        <v>23944.32</v>
      </c>
      <c r="O247">
        <v>215498.88</v>
      </c>
      <c r="P247" t="s">
        <v>62</v>
      </c>
    </row>
    <row r="248" spans="1:16" x14ac:dyDescent="0.35">
      <c r="A248">
        <v>247</v>
      </c>
      <c r="B248">
        <v>247</v>
      </c>
      <c r="C248" t="s">
        <v>248</v>
      </c>
      <c r="D248" t="s">
        <v>56</v>
      </c>
      <c r="E248" t="s">
        <v>39</v>
      </c>
      <c r="F248" t="s">
        <v>21</v>
      </c>
      <c r="G248" t="s">
        <v>15</v>
      </c>
      <c r="H248" t="s">
        <v>138</v>
      </c>
      <c r="I248" t="s">
        <v>65</v>
      </c>
      <c r="J248" t="s">
        <v>51</v>
      </c>
      <c r="K248" t="s">
        <v>139</v>
      </c>
      <c r="L248" t="s">
        <v>140</v>
      </c>
      <c r="M248">
        <v>5</v>
      </c>
      <c r="N248">
        <v>17166.46</v>
      </c>
      <c r="O248">
        <v>85832.299999999988</v>
      </c>
      <c r="P248" t="s">
        <v>82</v>
      </c>
    </row>
    <row r="249" spans="1:16" x14ac:dyDescent="0.35">
      <c r="A249">
        <v>248</v>
      </c>
      <c r="B249">
        <v>248</v>
      </c>
      <c r="C249" t="s">
        <v>233</v>
      </c>
      <c r="D249" t="s">
        <v>84</v>
      </c>
      <c r="E249" t="s">
        <v>57</v>
      </c>
      <c r="F249" t="s">
        <v>72</v>
      </c>
      <c r="G249" t="s">
        <v>16</v>
      </c>
      <c r="H249" t="s">
        <v>73</v>
      </c>
      <c r="I249" t="s">
        <v>42</v>
      </c>
      <c r="J249" t="s">
        <v>74</v>
      </c>
      <c r="K249" t="s">
        <v>75</v>
      </c>
      <c r="L249" t="s">
        <v>76</v>
      </c>
      <c r="M249">
        <v>2</v>
      </c>
      <c r="N249">
        <v>22946.639999999999</v>
      </c>
      <c r="O249">
        <v>45893.279999999999</v>
      </c>
      <c r="P249" t="s">
        <v>105</v>
      </c>
    </row>
    <row r="250" spans="1:16" x14ac:dyDescent="0.35">
      <c r="A250">
        <v>249</v>
      </c>
      <c r="B250">
        <v>249</v>
      </c>
      <c r="C250" t="s">
        <v>235</v>
      </c>
      <c r="D250" t="s">
        <v>112</v>
      </c>
      <c r="E250" t="s">
        <v>71</v>
      </c>
      <c r="F250" t="s">
        <v>20</v>
      </c>
      <c r="G250" t="s">
        <v>17</v>
      </c>
      <c r="H250" t="s">
        <v>159</v>
      </c>
      <c r="I250" t="s">
        <v>50</v>
      </c>
      <c r="J250" t="s">
        <v>79</v>
      </c>
      <c r="K250" t="s">
        <v>160</v>
      </c>
      <c r="L250" t="s">
        <v>161</v>
      </c>
      <c r="M250">
        <v>7</v>
      </c>
      <c r="N250">
        <v>20805.399999999998</v>
      </c>
      <c r="O250">
        <v>145637.79999999999</v>
      </c>
      <c r="P250" t="s">
        <v>105</v>
      </c>
    </row>
    <row r="251" spans="1:16" x14ac:dyDescent="0.35">
      <c r="A251">
        <v>250</v>
      </c>
      <c r="B251">
        <v>250</v>
      </c>
      <c r="C251" t="s">
        <v>275</v>
      </c>
      <c r="D251" t="s">
        <v>95</v>
      </c>
      <c r="E251" t="s">
        <v>100</v>
      </c>
      <c r="F251" t="s">
        <v>22</v>
      </c>
      <c r="G251" t="s">
        <v>17</v>
      </c>
      <c r="H251" t="s">
        <v>159</v>
      </c>
      <c r="I251" t="s">
        <v>50</v>
      </c>
      <c r="J251" t="s">
        <v>79</v>
      </c>
      <c r="K251" t="s">
        <v>160</v>
      </c>
      <c r="L251" t="s">
        <v>161</v>
      </c>
      <c r="M251">
        <v>8</v>
      </c>
      <c r="N251">
        <v>20168.5</v>
      </c>
      <c r="O251">
        <v>161348</v>
      </c>
      <c r="P251" t="s">
        <v>82</v>
      </c>
    </row>
    <row r="252" spans="1:16" x14ac:dyDescent="0.35">
      <c r="A252">
        <v>251</v>
      </c>
      <c r="B252">
        <v>251</v>
      </c>
      <c r="C252" t="s">
        <v>214</v>
      </c>
      <c r="D252" t="s">
        <v>112</v>
      </c>
      <c r="E252" t="s">
        <v>39</v>
      </c>
      <c r="F252" t="s">
        <v>20</v>
      </c>
      <c r="G252" t="s">
        <v>16</v>
      </c>
      <c r="H252" t="s">
        <v>169</v>
      </c>
      <c r="I252" t="s">
        <v>42</v>
      </c>
      <c r="J252" t="s">
        <v>43</v>
      </c>
      <c r="K252" t="s">
        <v>170</v>
      </c>
      <c r="L252" t="s">
        <v>171</v>
      </c>
      <c r="M252">
        <v>1</v>
      </c>
      <c r="N252">
        <v>7629.3</v>
      </c>
      <c r="O252">
        <v>7629.3</v>
      </c>
      <c r="P252" t="s">
        <v>46</v>
      </c>
    </row>
    <row r="253" spans="1:16" x14ac:dyDescent="0.35">
      <c r="A253">
        <v>252</v>
      </c>
      <c r="B253">
        <v>252</v>
      </c>
      <c r="C253" t="s">
        <v>157</v>
      </c>
      <c r="D253" t="s">
        <v>38</v>
      </c>
      <c r="E253" t="s">
        <v>39</v>
      </c>
      <c r="F253" t="s">
        <v>72</v>
      </c>
      <c r="G253" t="s">
        <v>18</v>
      </c>
      <c r="H253" t="s">
        <v>78</v>
      </c>
      <c r="I253" t="s">
        <v>65</v>
      </c>
      <c r="J253" t="s">
        <v>79</v>
      </c>
      <c r="K253" t="s">
        <v>80</v>
      </c>
      <c r="L253" t="s">
        <v>81</v>
      </c>
      <c r="M253">
        <v>6</v>
      </c>
      <c r="N253">
        <v>22033.73</v>
      </c>
      <c r="O253">
        <v>132202.38</v>
      </c>
      <c r="P253" t="s">
        <v>105</v>
      </c>
    </row>
    <row r="254" spans="1:16" x14ac:dyDescent="0.35">
      <c r="A254">
        <v>253</v>
      </c>
      <c r="B254">
        <v>253</v>
      </c>
      <c r="C254" t="s">
        <v>250</v>
      </c>
      <c r="D254" t="s">
        <v>56</v>
      </c>
      <c r="E254" t="s">
        <v>57</v>
      </c>
      <c r="F254" t="s">
        <v>21</v>
      </c>
      <c r="G254" t="s">
        <v>18</v>
      </c>
      <c r="H254" t="s">
        <v>64</v>
      </c>
      <c r="I254" t="s">
        <v>65</v>
      </c>
      <c r="J254" t="s">
        <v>66</v>
      </c>
      <c r="K254" t="s">
        <v>67</v>
      </c>
      <c r="L254" t="s">
        <v>68</v>
      </c>
      <c r="M254">
        <v>2</v>
      </c>
      <c r="N254">
        <v>18549.63</v>
      </c>
      <c r="O254">
        <v>37099.26</v>
      </c>
      <c r="P254" t="s">
        <v>130</v>
      </c>
    </row>
    <row r="255" spans="1:16" x14ac:dyDescent="0.35">
      <c r="A255">
        <v>254</v>
      </c>
      <c r="B255">
        <v>254</v>
      </c>
      <c r="C255" t="s">
        <v>166</v>
      </c>
      <c r="D255" t="s">
        <v>95</v>
      </c>
      <c r="E255" t="s">
        <v>100</v>
      </c>
      <c r="F255" t="s">
        <v>72</v>
      </c>
      <c r="G255" t="s">
        <v>16</v>
      </c>
      <c r="H255" t="s">
        <v>78</v>
      </c>
      <c r="I255" t="s">
        <v>65</v>
      </c>
      <c r="J255" t="s">
        <v>79</v>
      </c>
      <c r="K255" t="s">
        <v>80</v>
      </c>
      <c r="L255" t="s">
        <v>81</v>
      </c>
      <c r="M255">
        <v>8</v>
      </c>
      <c r="N255">
        <v>22528.87</v>
      </c>
      <c r="O255">
        <v>180230.96</v>
      </c>
      <c r="P255" t="s">
        <v>105</v>
      </c>
    </row>
    <row r="256" spans="1:16" x14ac:dyDescent="0.35">
      <c r="A256">
        <v>255</v>
      </c>
      <c r="B256">
        <v>255</v>
      </c>
      <c r="C256" t="s">
        <v>206</v>
      </c>
      <c r="D256" t="s">
        <v>112</v>
      </c>
      <c r="E256" t="s">
        <v>100</v>
      </c>
      <c r="F256" t="s">
        <v>19</v>
      </c>
      <c r="G256" t="s">
        <v>15</v>
      </c>
      <c r="H256" t="s">
        <v>117</v>
      </c>
      <c r="I256" t="s">
        <v>65</v>
      </c>
      <c r="J256" t="s">
        <v>86</v>
      </c>
      <c r="K256" t="s">
        <v>118</v>
      </c>
      <c r="L256" t="s">
        <v>119</v>
      </c>
      <c r="M256">
        <v>3</v>
      </c>
      <c r="N256">
        <v>17538.52</v>
      </c>
      <c r="O256">
        <v>52615.56</v>
      </c>
      <c r="P256" t="s">
        <v>105</v>
      </c>
    </row>
    <row r="257" spans="1:16" x14ac:dyDescent="0.35">
      <c r="A257">
        <v>256</v>
      </c>
      <c r="B257">
        <v>256</v>
      </c>
      <c r="C257" t="s">
        <v>276</v>
      </c>
      <c r="D257" t="s">
        <v>112</v>
      </c>
      <c r="E257" t="s">
        <v>100</v>
      </c>
      <c r="F257" t="s">
        <v>40</v>
      </c>
      <c r="G257" t="s">
        <v>18</v>
      </c>
      <c r="H257" t="s">
        <v>58</v>
      </c>
      <c r="I257" t="s">
        <v>42</v>
      </c>
      <c r="J257" t="s">
        <v>59</v>
      </c>
      <c r="K257" t="s">
        <v>60</v>
      </c>
      <c r="L257" t="s">
        <v>61</v>
      </c>
      <c r="M257">
        <v>9</v>
      </c>
      <c r="N257">
        <v>5329.92</v>
      </c>
      <c r="O257">
        <v>47969.279999999999</v>
      </c>
      <c r="P257" t="s">
        <v>105</v>
      </c>
    </row>
    <row r="258" spans="1:16" x14ac:dyDescent="0.35">
      <c r="A258">
        <v>257</v>
      </c>
      <c r="B258">
        <v>257</v>
      </c>
      <c r="C258" t="s">
        <v>200</v>
      </c>
      <c r="D258" t="s">
        <v>56</v>
      </c>
      <c r="E258" t="s">
        <v>100</v>
      </c>
      <c r="F258" t="s">
        <v>19</v>
      </c>
      <c r="G258" t="s">
        <v>17</v>
      </c>
      <c r="H258" t="s">
        <v>96</v>
      </c>
      <c r="I258" t="s">
        <v>42</v>
      </c>
      <c r="J258" t="s">
        <v>59</v>
      </c>
      <c r="K258" t="s">
        <v>97</v>
      </c>
      <c r="L258" t="s">
        <v>98</v>
      </c>
      <c r="M258">
        <v>9</v>
      </c>
      <c r="N258">
        <v>10304.4</v>
      </c>
      <c r="O258">
        <v>92739.599999999991</v>
      </c>
      <c r="P258" t="s">
        <v>54</v>
      </c>
    </row>
    <row r="259" spans="1:16" x14ac:dyDescent="0.35">
      <c r="A259">
        <v>258</v>
      </c>
      <c r="B259">
        <v>258</v>
      </c>
      <c r="C259" t="s">
        <v>277</v>
      </c>
      <c r="D259" t="s">
        <v>38</v>
      </c>
      <c r="E259" t="s">
        <v>48</v>
      </c>
      <c r="F259" t="s">
        <v>72</v>
      </c>
      <c r="G259" t="s">
        <v>16</v>
      </c>
      <c r="H259" t="s">
        <v>64</v>
      </c>
      <c r="I259" t="s">
        <v>65</v>
      </c>
      <c r="J259" t="s">
        <v>66</v>
      </c>
      <c r="K259" t="s">
        <v>67</v>
      </c>
      <c r="L259" t="s">
        <v>68</v>
      </c>
      <c r="M259">
        <v>4</v>
      </c>
      <c r="N259">
        <v>15926.449999999999</v>
      </c>
      <c r="O259">
        <v>63705.799999999996</v>
      </c>
      <c r="P259" t="s">
        <v>62</v>
      </c>
    </row>
    <row r="260" spans="1:16" x14ac:dyDescent="0.35">
      <c r="A260">
        <v>259</v>
      </c>
      <c r="B260">
        <v>259</v>
      </c>
      <c r="C260" t="s">
        <v>145</v>
      </c>
      <c r="D260" t="s">
        <v>95</v>
      </c>
      <c r="E260" t="s">
        <v>100</v>
      </c>
      <c r="F260" t="s">
        <v>20</v>
      </c>
      <c r="G260" t="s">
        <v>16</v>
      </c>
      <c r="H260" t="s">
        <v>85</v>
      </c>
      <c r="I260" t="s">
        <v>50</v>
      </c>
      <c r="J260" t="s">
        <v>86</v>
      </c>
      <c r="K260" t="s">
        <v>87</v>
      </c>
      <c r="L260" t="s">
        <v>88</v>
      </c>
      <c r="M260">
        <v>1</v>
      </c>
      <c r="N260">
        <v>7996.6799999999994</v>
      </c>
      <c r="O260">
        <v>7996.6799999999994</v>
      </c>
      <c r="P260" t="s">
        <v>69</v>
      </c>
    </row>
    <row r="261" spans="1:16" x14ac:dyDescent="0.35">
      <c r="A261">
        <v>260</v>
      </c>
      <c r="B261">
        <v>260</v>
      </c>
      <c r="C261" t="s">
        <v>47</v>
      </c>
      <c r="D261" t="s">
        <v>38</v>
      </c>
      <c r="E261" t="s">
        <v>48</v>
      </c>
      <c r="F261" t="s">
        <v>24</v>
      </c>
      <c r="G261" t="s">
        <v>16</v>
      </c>
      <c r="H261" t="s">
        <v>159</v>
      </c>
      <c r="I261" t="s">
        <v>50</v>
      </c>
      <c r="J261" t="s">
        <v>79</v>
      </c>
      <c r="K261" t="s">
        <v>160</v>
      </c>
      <c r="L261" t="s">
        <v>161</v>
      </c>
      <c r="M261">
        <v>1</v>
      </c>
      <c r="N261">
        <v>19531.600000000002</v>
      </c>
      <c r="O261">
        <v>19531.600000000002</v>
      </c>
      <c r="P261" t="s">
        <v>54</v>
      </c>
    </row>
    <row r="262" spans="1:16" x14ac:dyDescent="0.35">
      <c r="A262">
        <v>261</v>
      </c>
      <c r="B262">
        <v>261</v>
      </c>
      <c r="C262" t="s">
        <v>278</v>
      </c>
      <c r="D262" t="s">
        <v>95</v>
      </c>
      <c r="E262" t="s">
        <v>100</v>
      </c>
      <c r="F262" t="s">
        <v>21</v>
      </c>
      <c r="G262" t="s">
        <v>18</v>
      </c>
      <c r="H262" t="s">
        <v>177</v>
      </c>
      <c r="I262" t="s">
        <v>50</v>
      </c>
      <c r="J262" t="s">
        <v>51</v>
      </c>
      <c r="K262" t="s">
        <v>178</v>
      </c>
      <c r="L262" t="s">
        <v>179</v>
      </c>
      <c r="M262">
        <v>2</v>
      </c>
      <c r="N262">
        <v>9252.9</v>
      </c>
      <c r="O262">
        <v>18505.8</v>
      </c>
      <c r="P262" t="s">
        <v>105</v>
      </c>
    </row>
    <row r="263" spans="1:16" x14ac:dyDescent="0.35">
      <c r="A263">
        <v>262</v>
      </c>
      <c r="B263">
        <v>262</v>
      </c>
      <c r="C263" t="s">
        <v>279</v>
      </c>
      <c r="D263" t="s">
        <v>112</v>
      </c>
      <c r="E263" t="s">
        <v>48</v>
      </c>
      <c r="F263" t="s">
        <v>21</v>
      </c>
      <c r="G263" t="s">
        <v>17</v>
      </c>
      <c r="H263" t="s">
        <v>73</v>
      </c>
      <c r="I263" t="s">
        <v>42</v>
      </c>
      <c r="J263" t="s">
        <v>74</v>
      </c>
      <c r="K263" t="s">
        <v>75</v>
      </c>
      <c r="L263" t="s">
        <v>76</v>
      </c>
      <c r="M263">
        <v>7</v>
      </c>
      <c r="N263">
        <v>22697.22</v>
      </c>
      <c r="O263">
        <v>158880.54</v>
      </c>
      <c r="P263" t="s">
        <v>54</v>
      </c>
    </row>
    <row r="264" spans="1:16" x14ac:dyDescent="0.35">
      <c r="A264">
        <v>263</v>
      </c>
      <c r="B264">
        <v>263</v>
      </c>
      <c r="C264" t="s">
        <v>47</v>
      </c>
      <c r="D264" t="s">
        <v>38</v>
      </c>
      <c r="E264" t="s">
        <v>48</v>
      </c>
      <c r="F264" t="s">
        <v>24</v>
      </c>
      <c r="G264" t="s">
        <v>16</v>
      </c>
      <c r="H264" t="s">
        <v>58</v>
      </c>
      <c r="I264" t="s">
        <v>42</v>
      </c>
      <c r="J264" t="s">
        <v>59</v>
      </c>
      <c r="K264" t="s">
        <v>60</v>
      </c>
      <c r="L264" t="s">
        <v>61</v>
      </c>
      <c r="M264">
        <v>9</v>
      </c>
      <c r="N264">
        <v>5274.4</v>
      </c>
      <c r="O264">
        <v>47469.599999999999</v>
      </c>
      <c r="P264" t="s">
        <v>105</v>
      </c>
    </row>
    <row r="265" spans="1:16" x14ac:dyDescent="0.35">
      <c r="A265">
        <v>264</v>
      </c>
      <c r="B265">
        <v>264</v>
      </c>
      <c r="C265" t="s">
        <v>217</v>
      </c>
      <c r="D265" t="s">
        <v>84</v>
      </c>
      <c r="E265" t="s">
        <v>39</v>
      </c>
      <c r="F265" t="s">
        <v>21</v>
      </c>
      <c r="G265" t="s">
        <v>17</v>
      </c>
      <c r="H265" t="s">
        <v>64</v>
      </c>
      <c r="I265" t="s">
        <v>65</v>
      </c>
      <c r="J265" t="s">
        <v>66</v>
      </c>
      <c r="K265" t="s">
        <v>67</v>
      </c>
      <c r="L265" t="s">
        <v>68</v>
      </c>
      <c r="M265">
        <v>8</v>
      </c>
      <c r="N265">
        <v>16675.93</v>
      </c>
      <c r="O265">
        <v>133407.44</v>
      </c>
      <c r="P265" t="s">
        <v>89</v>
      </c>
    </row>
    <row r="266" spans="1:16" x14ac:dyDescent="0.35">
      <c r="A266">
        <v>265</v>
      </c>
      <c r="B266">
        <v>265</v>
      </c>
      <c r="C266" t="s">
        <v>121</v>
      </c>
      <c r="D266" t="s">
        <v>56</v>
      </c>
      <c r="E266" t="s">
        <v>71</v>
      </c>
      <c r="F266" t="s">
        <v>24</v>
      </c>
      <c r="G266" t="s">
        <v>15</v>
      </c>
      <c r="H266" t="s">
        <v>58</v>
      </c>
      <c r="I266" t="s">
        <v>42</v>
      </c>
      <c r="J266" t="s">
        <v>59</v>
      </c>
      <c r="K266" t="s">
        <v>60</v>
      </c>
      <c r="L266" t="s">
        <v>61</v>
      </c>
      <c r="M266">
        <v>7</v>
      </c>
      <c r="N266">
        <v>4719.2</v>
      </c>
      <c r="O266">
        <v>33034.400000000001</v>
      </c>
      <c r="P266" t="s">
        <v>82</v>
      </c>
    </row>
    <row r="267" spans="1:16" x14ac:dyDescent="0.35">
      <c r="A267">
        <v>266</v>
      </c>
      <c r="B267">
        <v>266</v>
      </c>
      <c r="C267" t="s">
        <v>209</v>
      </c>
      <c r="D267" t="s">
        <v>112</v>
      </c>
      <c r="E267" t="s">
        <v>71</v>
      </c>
      <c r="F267" t="s">
        <v>21</v>
      </c>
      <c r="G267" t="s">
        <v>17</v>
      </c>
      <c r="H267" t="s">
        <v>138</v>
      </c>
      <c r="I267" t="s">
        <v>65</v>
      </c>
      <c r="J267" t="s">
        <v>51</v>
      </c>
      <c r="K267" t="s">
        <v>139</v>
      </c>
      <c r="L267" t="s">
        <v>140</v>
      </c>
      <c r="M267">
        <v>7</v>
      </c>
      <c r="N267">
        <v>18364.12</v>
      </c>
      <c r="O267">
        <v>128548.84</v>
      </c>
      <c r="P267" t="s">
        <v>62</v>
      </c>
    </row>
    <row r="268" spans="1:16" x14ac:dyDescent="0.35">
      <c r="A268">
        <v>267</v>
      </c>
      <c r="B268">
        <v>267</v>
      </c>
      <c r="C268" t="s">
        <v>234</v>
      </c>
      <c r="D268" t="s">
        <v>112</v>
      </c>
      <c r="E268" t="s">
        <v>71</v>
      </c>
      <c r="F268" t="s">
        <v>24</v>
      </c>
      <c r="G268" t="s">
        <v>17</v>
      </c>
      <c r="H268" t="s">
        <v>117</v>
      </c>
      <c r="I268" t="s">
        <v>65</v>
      </c>
      <c r="J268" t="s">
        <v>86</v>
      </c>
      <c r="K268" t="s">
        <v>118</v>
      </c>
      <c r="L268" t="s">
        <v>119</v>
      </c>
      <c r="M268">
        <v>3</v>
      </c>
      <c r="N268">
        <v>18284.84</v>
      </c>
      <c r="O268">
        <v>54854.520000000004</v>
      </c>
      <c r="P268" t="s">
        <v>130</v>
      </c>
    </row>
    <row r="269" spans="1:16" x14ac:dyDescent="0.35">
      <c r="A269">
        <v>268</v>
      </c>
      <c r="B269">
        <v>268</v>
      </c>
      <c r="C269" t="s">
        <v>280</v>
      </c>
      <c r="D269" t="s">
        <v>95</v>
      </c>
      <c r="E269" t="s">
        <v>71</v>
      </c>
      <c r="F269" t="s">
        <v>22</v>
      </c>
      <c r="G269" t="s">
        <v>17</v>
      </c>
      <c r="H269" t="s">
        <v>91</v>
      </c>
      <c r="I269" t="s">
        <v>42</v>
      </c>
      <c r="J269" t="s">
        <v>79</v>
      </c>
      <c r="K269" t="s">
        <v>92</v>
      </c>
      <c r="L269" t="s">
        <v>93</v>
      </c>
      <c r="M269">
        <v>5</v>
      </c>
      <c r="N269">
        <v>18584.64</v>
      </c>
      <c r="O269">
        <v>92923.199999999997</v>
      </c>
      <c r="P269" t="s">
        <v>54</v>
      </c>
    </row>
    <row r="270" spans="1:16" x14ac:dyDescent="0.35">
      <c r="A270">
        <v>269</v>
      </c>
      <c r="B270">
        <v>269</v>
      </c>
      <c r="C270" t="s">
        <v>281</v>
      </c>
      <c r="D270" t="s">
        <v>84</v>
      </c>
      <c r="E270" t="s">
        <v>48</v>
      </c>
      <c r="F270" t="s">
        <v>24</v>
      </c>
      <c r="G270" t="s">
        <v>15</v>
      </c>
      <c r="H270" t="s">
        <v>113</v>
      </c>
      <c r="I270" t="s">
        <v>65</v>
      </c>
      <c r="J270" t="s">
        <v>51</v>
      </c>
      <c r="K270" t="s">
        <v>114</v>
      </c>
      <c r="L270" t="s">
        <v>115</v>
      </c>
      <c r="M270">
        <v>1</v>
      </c>
      <c r="N270">
        <v>9941.4399999999987</v>
      </c>
      <c r="O270">
        <v>9941.4399999999987</v>
      </c>
      <c r="P270" t="s">
        <v>46</v>
      </c>
    </row>
    <row r="271" spans="1:16" x14ac:dyDescent="0.35">
      <c r="A271">
        <v>270</v>
      </c>
      <c r="B271">
        <v>270</v>
      </c>
      <c r="C271" t="s">
        <v>186</v>
      </c>
      <c r="D271" t="s">
        <v>84</v>
      </c>
      <c r="E271" t="s">
        <v>48</v>
      </c>
      <c r="F271" t="s">
        <v>19</v>
      </c>
      <c r="G271" t="s">
        <v>18</v>
      </c>
      <c r="H271" t="s">
        <v>138</v>
      </c>
      <c r="I271" t="s">
        <v>65</v>
      </c>
      <c r="J271" t="s">
        <v>51</v>
      </c>
      <c r="K271" t="s">
        <v>139</v>
      </c>
      <c r="L271" t="s">
        <v>140</v>
      </c>
      <c r="M271">
        <v>6</v>
      </c>
      <c r="N271">
        <v>17565.68</v>
      </c>
      <c r="O271">
        <v>105394.08</v>
      </c>
      <c r="P271" t="s">
        <v>82</v>
      </c>
    </row>
    <row r="272" spans="1:16" x14ac:dyDescent="0.35">
      <c r="A272">
        <v>271</v>
      </c>
      <c r="B272">
        <v>271</v>
      </c>
      <c r="C272" t="s">
        <v>200</v>
      </c>
      <c r="D272" t="s">
        <v>56</v>
      </c>
      <c r="E272" t="s">
        <v>100</v>
      </c>
      <c r="F272" t="s">
        <v>19</v>
      </c>
      <c r="G272" t="s">
        <v>18</v>
      </c>
      <c r="H272" t="s">
        <v>138</v>
      </c>
      <c r="I272" t="s">
        <v>65</v>
      </c>
      <c r="J272" t="s">
        <v>51</v>
      </c>
      <c r="K272" t="s">
        <v>139</v>
      </c>
      <c r="L272" t="s">
        <v>140</v>
      </c>
      <c r="M272">
        <v>3</v>
      </c>
      <c r="N272">
        <v>18563.73</v>
      </c>
      <c r="O272">
        <v>55691.19</v>
      </c>
      <c r="P272" t="s">
        <v>46</v>
      </c>
    </row>
    <row r="273" spans="1:16" x14ac:dyDescent="0.35">
      <c r="A273">
        <v>272</v>
      </c>
      <c r="B273">
        <v>272</v>
      </c>
      <c r="C273" t="s">
        <v>265</v>
      </c>
      <c r="D273" t="s">
        <v>84</v>
      </c>
      <c r="E273" t="s">
        <v>48</v>
      </c>
      <c r="F273" t="s">
        <v>22</v>
      </c>
      <c r="G273" t="s">
        <v>18</v>
      </c>
      <c r="H273" t="s">
        <v>138</v>
      </c>
      <c r="I273" t="s">
        <v>65</v>
      </c>
      <c r="J273" t="s">
        <v>51</v>
      </c>
      <c r="K273" t="s">
        <v>139</v>
      </c>
      <c r="L273" t="s">
        <v>140</v>
      </c>
      <c r="M273">
        <v>9</v>
      </c>
      <c r="N273">
        <v>19362.169999999998</v>
      </c>
      <c r="O273">
        <v>174259.52999999997</v>
      </c>
      <c r="P273" t="s">
        <v>62</v>
      </c>
    </row>
    <row r="274" spans="1:16" x14ac:dyDescent="0.35">
      <c r="A274">
        <v>273</v>
      </c>
      <c r="B274">
        <v>273</v>
      </c>
      <c r="C274" t="s">
        <v>253</v>
      </c>
      <c r="D274" t="s">
        <v>95</v>
      </c>
      <c r="E274" t="s">
        <v>57</v>
      </c>
      <c r="F274" t="s">
        <v>72</v>
      </c>
      <c r="G274" t="s">
        <v>15</v>
      </c>
      <c r="H274" t="s">
        <v>148</v>
      </c>
      <c r="I274" t="s">
        <v>42</v>
      </c>
      <c r="J274" t="s">
        <v>74</v>
      </c>
      <c r="K274" t="s">
        <v>149</v>
      </c>
      <c r="L274" t="s">
        <v>150</v>
      </c>
      <c r="M274">
        <v>6</v>
      </c>
      <c r="N274">
        <v>7646.12</v>
      </c>
      <c r="O274">
        <v>45876.72</v>
      </c>
      <c r="P274" t="s">
        <v>82</v>
      </c>
    </row>
    <row r="275" spans="1:16" x14ac:dyDescent="0.35">
      <c r="A275">
        <v>274</v>
      </c>
      <c r="B275">
        <v>274</v>
      </c>
      <c r="C275" t="s">
        <v>220</v>
      </c>
      <c r="D275" t="s">
        <v>56</v>
      </c>
      <c r="E275" t="s">
        <v>48</v>
      </c>
      <c r="F275" t="s">
        <v>40</v>
      </c>
      <c r="G275" t="s">
        <v>18</v>
      </c>
      <c r="H275" t="s">
        <v>159</v>
      </c>
      <c r="I275" t="s">
        <v>50</v>
      </c>
      <c r="J275" t="s">
        <v>79</v>
      </c>
      <c r="K275" t="s">
        <v>160</v>
      </c>
      <c r="L275" t="s">
        <v>161</v>
      </c>
      <c r="M275">
        <v>6</v>
      </c>
      <c r="N275">
        <v>21017.7</v>
      </c>
      <c r="O275">
        <v>126106.20000000001</v>
      </c>
      <c r="P275" t="s">
        <v>69</v>
      </c>
    </row>
    <row r="276" spans="1:16" x14ac:dyDescent="0.35">
      <c r="A276">
        <v>275</v>
      </c>
      <c r="B276">
        <v>275</v>
      </c>
      <c r="C276" t="s">
        <v>110</v>
      </c>
      <c r="D276" t="s">
        <v>95</v>
      </c>
      <c r="E276" t="s">
        <v>57</v>
      </c>
      <c r="F276" t="s">
        <v>24</v>
      </c>
      <c r="G276" t="s">
        <v>15</v>
      </c>
      <c r="H276" t="s">
        <v>107</v>
      </c>
      <c r="I276" t="s">
        <v>65</v>
      </c>
      <c r="J276" t="s">
        <v>66</v>
      </c>
      <c r="K276" t="s">
        <v>108</v>
      </c>
      <c r="L276" t="s">
        <v>109</v>
      </c>
      <c r="M276">
        <v>8</v>
      </c>
      <c r="N276">
        <v>10230</v>
      </c>
      <c r="O276">
        <v>81840</v>
      </c>
      <c r="P276" t="s">
        <v>62</v>
      </c>
    </row>
    <row r="277" spans="1:16" x14ac:dyDescent="0.35">
      <c r="A277">
        <v>276</v>
      </c>
      <c r="B277">
        <v>276</v>
      </c>
      <c r="C277" t="s">
        <v>266</v>
      </c>
      <c r="D277" t="s">
        <v>112</v>
      </c>
      <c r="E277" t="s">
        <v>100</v>
      </c>
      <c r="F277" t="s">
        <v>23</v>
      </c>
      <c r="G277" t="s">
        <v>17</v>
      </c>
      <c r="H277" t="s">
        <v>64</v>
      </c>
      <c r="I277" t="s">
        <v>65</v>
      </c>
      <c r="J277" t="s">
        <v>66</v>
      </c>
      <c r="K277" t="s">
        <v>67</v>
      </c>
      <c r="L277" t="s">
        <v>68</v>
      </c>
      <c r="M277">
        <v>4</v>
      </c>
      <c r="N277">
        <v>16488.560000000001</v>
      </c>
      <c r="O277">
        <v>65954.240000000005</v>
      </c>
      <c r="P277" t="s">
        <v>89</v>
      </c>
    </row>
    <row r="278" spans="1:16" x14ac:dyDescent="0.35">
      <c r="A278">
        <v>277</v>
      </c>
      <c r="B278">
        <v>277</v>
      </c>
      <c r="C278" t="s">
        <v>282</v>
      </c>
      <c r="D278" t="s">
        <v>95</v>
      </c>
      <c r="E278" t="s">
        <v>57</v>
      </c>
      <c r="F278" t="s">
        <v>23</v>
      </c>
      <c r="G278" t="s">
        <v>18</v>
      </c>
      <c r="H278" t="s">
        <v>64</v>
      </c>
      <c r="I278" t="s">
        <v>65</v>
      </c>
      <c r="J278" t="s">
        <v>66</v>
      </c>
      <c r="K278" t="s">
        <v>67</v>
      </c>
      <c r="L278" t="s">
        <v>68</v>
      </c>
      <c r="M278">
        <v>2</v>
      </c>
      <c r="N278">
        <v>17612.78</v>
      </c>
      <c r="O278">
        <v>35225.56</v>
      </c>
      <c r="P278" t="s">
        <v>62</v>
      </c>
    </row>
    <row r="279" spans="1:16" x14ac:dyDescent="0.35">
      <c r="A279">
        <v>278</v>
      </c>
      <c r="B279">
        <v>278</v>
      </c>
      <c r="C279" t="s">
        <v>240</v>
      </c>
      <c r="D279" t="s">
        <v>112</v>
      </c>
      <c r="E279" t="s">
        <v>100</v>
      </c>
      <c r="F279" t="s">
        <v>24</v>
      </c>
      <c r="G279" t="s">
        <v>17</v>
      </c>
      <c r="H279" t="s">
        <v>117</v>
      </c>
      <c r="I279" t="s">
        <v>65</v>
      </c>
      <c r="J279" t="s">
        <v>86</v>
      </c>
      <c r="K279" t="s">
        <v>118</v>
      </c>
      <c r="L279" t="s">
        <v>119</v>
      </c>
      <c r="M279">
        <v>6</v>
      </c>
      <c r="N279">
        <v>17165.36</v>
      </c>
      <c r="O279">
        <v>102992.16</v>
      </c>
      <c r="P279" t="s">
        <v>54</v>
      </c>
    </row>
    <row r="280" spans="1:16" x14ac:dyDescent="0.35">
      <c r="A280">
        <v>279</v>
      </c>
      <c r="B280">
        <v>279</v>
      </c>
      <c r="C280" t="s">
        <v>220</v>
      </c>
      <c r="D280" t="s">
        <v>56</v>
      </c>
      <c r="E280" t="s">
        <v>48</v>
      </c>
      <c r="F280" t="s">
        <v>40</v>
      </c>
      <c r="G280" t="s">
        <v>15</v>
      </c>
      <c r="H280" t="s">
        <v>138</v>
      </c>
      <c r="I280" t="s">
        <v>65</v>
      </c>
      <c r="J280" t="s">
        <v>51</v>
      </c>
      <c r="K280" t="s">
        <v>139</v>
      </c>
      <c r="L280" t="s">
        <v>140</v>
      </c>
      <c r="M280">
        <v>2</v>
      </c>
      <c r="N280">
        <v>18763.34</v>
      </c>
      <c r="O280">
        <v>37526.68</v>
      </c>
      <c r="P280" t="s">
        <v>62</v>
      </c>
    </row>
    <row r="281" spans="1:16" x14ac:dyDescent="0.35">
      <c r="A281">
        <v>280</v>
      </c>
      <c r="B281">
        <v>280</v>
      </c>
      <c r="C281" t="s">
        <v>133</v>
      </c>
      <c r="D281" t="s">
        <v>56</v>
      </c>
      <c r="E281" t="s">
        <v>39</v>
      </c>
      <c r="F281" t="s">
        <v>22</v>
      </c>
      <c r="G281" t="s">
        <v>15</v>
      </c>
      <c r="H281" t="s">
        <v>85</v>
      </c>
      <c r="I281" t="s">
        <v>50</v>
      </c>
      <c r="J281" t="s">
        <v>86</v>
      </c>
      <c r="K281" t="s">
        <v>87</v>
      </c>
      <c r="L281" t="s">
        <v>88</v>
      </c>
      <c r="M281">
        <v>3</v>
      </c>
      <c r="N281">
        <v>7007.4</v>
      </c>
      <c r="O281">
        <v>21022.199999999997</v>
      </c>
      <c r="P281" t="s">
        <v>89</v>
      </c>
    </row>
    <row r="282" spans="1:16" x14ac:dyDescent="0.35">
      <c r="A282">
        <v>281</v>
      </c>
      <c r="B282">
        <v>281</v>
      </c>
      <c r="C282" t="s">
        <v>70</v>
      </c>
      <c r="D282" t="s">
        <v>56</v>
      </c>
      <c r="E282" t="s">
        <v>71</v>
      </c>
      <c r="F282" t="s">
        <v>72</v>
      </c>
      <c r="G282" t="s">
        <v>15</v>
      </c>
      <c r="H282" t="s">
        <v>113</v>
      </c>
      <c r="I282" t="s">
        <v>65</v>
      </c>
      <c r="J282" t="s">
        <v>51</v>
      </c>
      <c r="K282" t="s">
        <v>114</v>
      </c>
      <c r="L282" t="s">
        <v>115</v>
      </c>
      <c r="M282">
        <v>8</v>
      </c>
      <c r="N282">
        <v>9624.16</v>
      </c>
      <c r="O282">
        <v>76993.279999999999</v>
      </c>
      <c r="P282" t="s">
        <v>130</v>
      </c>
    </row>
    <row r="283" spans="1:16" x14ac:dyDescent="0.35">
      <c r="A283">
        <v>282</v>
      </c>
      <c r="B283">
        <v>282</v>
      </c>
      <c r="C283" t="s">
        <v>197</v>
      </c>
      <c r="D283" t="s">
        <v>95</v>
      </c>
      <c r="E283" t="s">
        <v>71</v>
      </c>
      <c r="F283" t="s">
        <v>24</v>
      </c>
      <c r="G283" t="s">
        <v>16</v>
      </c>
      <c r="H283" t="s">
        <v>126</v>
      </c>
      <c r="I283" t="s">
        <v>65</v>
      </c>
      <c r="J283" t="s">
        <v>43</v>
      </c>
      <c r="K283" t="s">
        <v>127</v>
      </c>
      <c r="L283" t="s">
        <v>128</v>
      </c>
      <c r="M283">
        <v>5</v>
      </c>
      <c r="N283">
        <v>12550.08</v>
      </c>
      <c r="O283">
        <v>62750.400000000001</v>
      </c>
      <c r="P283" t="s">
        <v>130</v>
      </c>
    </row>
    <row r="284" spans="1:16" x14ac:dyDescent="0.35">
      <c r="A284">
        <v>283</v>
      </c>
      <c r="B284">
        <v>283</v>
      </c>
      <c r="C284" t="s">
        <v>283</v>
      </c>
      <c r="D284" t="s">
        <v>56</v>
      </c>
      <c r="E284" t="s">
        <v>100</v>
      </c>
      <c r="F284" t="s">
        <v>24</v>
      </c>
      <c r="G284" t="s">
        <v>17</v>
      </c>
      <c r="H284" t="s">
        <v>78</v>
      </c>
      <c r="I284" t="s">
        <v>65</v>
      </c>
      <c r="J284" t="s">
        <v>79</v>
      </c>
      <c r="K284" t="s">
        <v>80</v>
      </c>
      <c r="L284" t="s">
        <v>81</v>
      </c>
      <c r="M284">
        <v>9</v>
      </c>
      <c r="N284">
        <v>23766.719999999998</v>
      </c>
      <c r="O284">
        <v>213900.47999999998</v>
      </c>
      <c r="P284" t="s">
        <v>62</v>
      </c>
    </row>
    <row r="285" spans="1:16" x14ac:dyDescent="0.35">
      <c r="A285">
        <v>284</v>
      </c>
      <c r="B285">
        <v>284</v>
      </c>
      <c r="C285" t="s">
        <v>200</v>
      </c>
      <c r="D285" t="s">
        <v>56</v>
      </c>
      <c r="E285" t="s">
        <v>100</v>
      </c>
      <c r="F285" t="s">
        <v>19</v>
      </c>
      <c r="G285" t="s">
        <v>18</v>
      </c>
      <c r="H285" t="s">
        <v>177</v>
      </c>
      <c r="I285" t="s">
        <v>50</v>
      </c>
      <c r="J285" t="s">
        <v>51</v>
      </c>
      <c r="K285" t="s">
        <v>178</v>
      </c>
      <c r="L285" t="s">
        <v>179</v>
      </c>
      <c r="M285">
        <v>8</v>
      </c>
      <c r="N285">
        <v>8944.4699999999993</v>
      </c>
      <c r="O285">
        <v>71555.759999999995</v>
      </c>
      <c r="P285" t="s">
        <v>54</v>
      </c>
    </row>
    <row r="286" spans="1:16" x14ac:dyDescent="0.35">
      <c r="A286">
        <v>285</v>
      </c>
      <c r="B286">
        <v>285</v>
      </c>
      <c r="C286" t="s">
        <v>224</v>
      </c>
      <c r="D286" t="s">
        <v>38</v>
      </c>
      <c r="E286" t="s">
        <v>71</v>
      </c>
      <c r="F286" t="s">
        <v>20</v>
      </c>
      <c r="G286" t="s">
        <v>16</v>
      </c>
      <c r="H286" t="s">
        <v>113</v>
      </c>
      <c r="I286" t="s">
        <v>65</v>
      </c>
      <c r="J286" t="s">
        <v>51</v>
      </c>
      <c r="K286" t="s">
        <v>114</v>
      </c>
      <c r="L286" t="s">
        <v>115</v>
      </c>
      <c r="M286">
        <v>1</v>
      </c>
      <c r="N286">
        <v>10364.48</v>
      </c>
      <c r="O286">
        <v>10364.48</v>
      </c>
      <c r="P286" t="s">
        <v>130</v>
      </c>
    </row>
    <row r="287" spans="1:16" x14ac:dyDescent="0.35">
      <c r="A287">
        <v>286</v>
      </c>
      <c r="B287">
        <v>286</v>
      </c>
      <c r="C287" t="s">
        <v>157</v>
      </c>
      <c r="D287" t="s">
        <v>38</v>
      </c>
      <c r="E287" t="s">
        <v>39</v>
      </c>
      <c r="F287" t="s">
        <v>72</v>
      </c>
      <c r="G287" t="s">
        <v>16</v>
      </c>
      <c r="H287" t="s">
        <v>113</v>
      </c>
      <c r="I287" t="s">
        <v>65</v>
      </c>
      <c r="J287" t="s">
        <v>51</v>
      </c>
      <c r="K287" t="s">
        <v>114</v>
      </c>
      <c r="L287" t="s">
        <v>115</v>
      </c>
      <c r="M287">
        <v>5</v>
      </c>
      <c r="N287">
        <v>9729.92</v>
      </c>
      <c r="O287">
        <v>48649.599999999999</v>
      </c>
      <c r="P287" t="s">
        <v>105</v>
      </c>
    </row>
    <row r="288" spans="1:16" x14ac:dyDescent="0.35">
      <c r="A288">
        <v>287</v>
      </c>
      <c r="B288">
        <v>287</v>
      </c>
      <c r="C288" t="s">
        <v>284</v>
      </c>
      <c r="D288" t="s">
        <v>38</v>
      </c>
      <c r="E288" t="s">
        <v>100</v>
      </c>
      <c r="F288" t="s">
        <v>20</v>
      </c>
      <c r="G288" t="s">
        <v>17</v>
      </c>
      <c r="H288" t="s">
        <v>73</v>
      </c>
      <c r="I288" t="s">
        <v>42</v>
      </c>
      <c r="J288" t="s">
        <v>74</v>
      </c>
      <c r="K288" t="s">
        <v>75</v>
      </c>
      <c r="L288" t="s">
        <v>76</v>
      </c>
      <c r="M288">
        <v>5</v>
      </c>
      <c r="N288">
        <v>24443.16</v>
      </c>
      <c r="O288">
        <v>122215.8</v>
      </c>
      <c r="P288" t="s">
        <v>54</v>
      </c>
    </row>
    <row r="289" spans="1:16" x14ac:dyDescent="0.35">
      <c r="A289">
        <v>288</v>
      </c>
      <c r="B289">
        <v>288</v>
      </c>
      <c r="C289" t="s">
        <v>285</v>
      </c>
      <c r="D289" t="s">
        <v>56</v>
      </c>
      <c r="E289" t="s">
        <v>57</v>
      </c>
      <c r="F289" t="s">
        <v>72</v>
      </c>
      <c r="G289" t="s">
        <v>15</v>
      </c>
      <c r="H289" t="s">
        <v>49</v>
      </c>
      <c r="I289" t="s">
        <v>50</v>
      </c>
      <c r="J289" t="s">
        <v>51</v>
      </c>
      <c r="K289" t="s">
        <v>52</v>
      </c>
      <c r="L289" t="s">
        <v>53</v>
      </c>
      <c r="M289">
        <v>3</v>
      </c>
      <c r="N289">
        <v>3453.12</v>
      </c>
      <c r="O289">
        <v>10359.36</v>
      </c>
      <c r="P289" t="s">
        <v>130</v>
      </c>
    </row>
    <row r="290" spans="1:16" x14ac:dyDescent="0.35">
      <c r="A290">
        <v>289</v>
      </c>
      <c r="B290">
        <v>289</v>
      </c>
      <c r="C290" t="s">
        <v>212</v>
      </c>
      <c r="D290" t="s">
        <v>38</v>
      </c>
      <c r="E290" t="s">
        <v>57</v>
      </c>
      <c r="F290" t="s">
        <v>19</v>
      </c>
      <c r="G290" t="s">
        <v>15</v>
      </c>
      <c r="H290" t="s">
        <v>117</v>
      </c>
      <c r="I290" t="s">
        <v>65</v>
      </c>
      <c r="J290" t="s">
        <v>86</v>
      </c>
      <c r="K290" t="s">
        <v>118</v>
      </c>
      <c r="L290" t="s">
        <v>119</v>
      </c>
      <c r="M290">
        <v>4</v>
      </c>
      <c r="N290">
        <v>18098.259999999998</v>
      </c>
      <c r="O290">
        <v>72393.039999999994</v>
      </c>
      <c r="P290" t="s">
        <v>46</v>
      </c>
    </row>
    <row r="291" spans="1:16" x14ac:dyDescent="0.35">
      <c r="A291">
        <v>290</v>
      </c>
      <c r="B291">
        <v>290</v>
      </c>
      <c r="C291" t="s">
        <v>275</v>
      </c>
      <c r="D291" t="s">
        <v>95</v>
      </c>
      <c r="E291" t="s">
        <v>100</v>
      </c>
      <c r="F291" t="s">
        <v>22</v>
      </c>
      <c r="G291" t="s">
        <v>16</v>
      </c>
      <c r="H291" t="s">
        <v>148</v>
      </c>
      <c r="I291" t="s">
        <v>42</v>
      </c>
      <c r="J291" t="s">
        <v>74</v>
      </c>
      <c r="K291" t="s">
        <v>149</v>
      </c>
      <c r="L291" t="s">
        <v>150</v>
      </c>
      <c r="M291">
        <v>7</v>
      </c>
      <c r="N291">
        <v>7313.68</v>
      </c>
      <c r="O291">
        <v>51195.76</v>
      </c>
      <c r="P291" t="s">
        <v>105</v>
      </c>
    </row>
    <row r="292" spans="1:16" x14ac:dyDescent="0.35">
      <c r="A292">
        <v>291</v>
      </c>
      <c r="B292">
        <v>291</v>
      </c>
      <c r="C292" t="s">
        <v>224</v>
      </c>
      <c r="D292" t="s">
        <v>38</v>
      </c>
      <c r="E292" t="s">
        <v>71</v>
      </c>
      <c r="F292" t="s">
        <v>20</v>
      </c>
      <c r="G292" t="s">
        <v>17</v>
      </c>
      <c r="H292" t="s">
        <v>96</v>
      </c>
      <c r="I292" t="s">
        <v>42</v>
      </c>
      <c r="J292" t="s">
        <v>59</v>
      </c>
      <c r="K292" t="s">
        <v>97</v>
      </c>
      <c r="L292" t="s">
        <v>98</v>
      </c>
      <c r="M292">
        <v>4</v>
      </c>
      <c r="N292">
        <v>10304.4</v>
      </c>
      <c r="O292">
        <v>41217.599999999999</v>
      </c>
      <c r="P292" t="s">
        <v>62</v>
      </c>
    </row>
    <row r="293" spans="1:16" x14ac:dyDescent="0.35">
      <c r="A293">
        <v>292</v>
      </c>
      <c r="B293">
        <v>292</v>
      </c>
      <c r="C293" t="s">
        <v>231</v>
      </c>
      <c r="D293" t="s">
        <v>112</v>
      </c>
      <c r="E293" t="s">
        <v>48</v>
      </c>
      <c r="F293" t="s">
        <v>23</v>
      </c>
      <c r="G293" t="s">
        <v>15</v>
      </c>
      <c r="H293" t="s">
        <v>122</v>
      </c>
      <c r="I293" t="s">
        <v>42</v>
      </c>
      <c r="J293" t="s">
        <v>59</v>
      </c>
      <c r="K293" t="s">
        <v>123</v>
      </c>
      <c r="L293" t="s">
        <v>124</v>
      </c>
      <c r="M293">
        <v>7</v>
      </c>
      <c r="N293">
        <v>18958.440000000002</v>
      </c>
      <c r="O293">
        <v>132709.08000000002</v>
      </c>
      <c r="P293" t="s">
        <v>82</v>
      </c>
    </row>
    <row r="294" spans="1:16" x14ac:dyDescent="0.35">
      <c r="A294">
        <v>293</v>
      </c>
      <c r="B294">
        <v>293</v>
      </c>
      <c r="C294" t="s">
        <v>142</v>
      </c>
      <c r="D294" t="s">
        <v>38</v>
      </c>
      <c r="E294" t="s">
        <v>71</v>
      </c>
      <c r="F294" t="s">
        <v>24</v>
      </c>
      <c r="G294" t="s">
        <v>16</v>
      </c>
      <c r="H294" t="s">
        <v>85</v>
      </c>
      <c r="I294" t="s">
        <v>50</v>
      </c>
      <c r="J294" t="s">
        <v>86</v>
      </c>
      <c r="K294" t="s">
        <v>87</v>
      </c>
      <c r="L294" t="s">
        <v>88</v>
      </c>
      <c r="M294">
        <v>1</v>
      </c>
      <c r="N294">
        <v>7831.7999999999993</v>
      </c>
      <c r="O294">
        <v>7831.7999999999993</v>
      </c>
      <c r="P294" t="s">
        <v>54</v>
      </c>
    </row>
    <row r="295" spans="1:16" x14ac:dyDescent="0.35">
      <c r="A295">
        <v>294</v>
      </c>
      <c r="B295">
        <v>294</v>
      </c>
      <c r="C295" t="s">
        <v>286</v>
      </c>
      <c r="D295" t="s">
        <v>38</v>
      </c>
      <c r="E295" t="s">
        <v>39</v>
      </c>
      <c r="F295" t="s">
        <v>40</v>
      </c>
      <c r="G295" t="s">
        <v>15</v>
      </c>
      <c r="H295" t="s">
        <v>169</v>
      </c>
      <c r="I295" t="s">
        <v>42</v>
      </c>
      <c r="J295" t="s">
        <v>43</v>
      </c>
      <c r="K295" t="s">
        <v>170</v>
      </c>
      <c r="L295" t="s">
        <v>171</v>
      </c>
      <c r="M295">
        <v>1</v>
      </c>
      <c r="N295">
        <v>6695.0999999999995</v>
      </c>
      <c r="O295">
        <v>6695.0999999999995</v>
      </c>
      <c r="P295" t="s">
        <v>69</v>
      </c>
    </row>
    <row r="296" spans="1:16" x14ac:dyDescent="0.35">
      <c r="A296">
        <v>295</v>
      </c>
      <c r="B296">
        <v>295</v>
      </c>
      <c r="C296" t="s">
        <v>234</v>
      </c>
      <c r="D296" t="s">
        <v>112</v>
      </c>
      <c r="E296" t="s">
        <v>71</v>
      </c>
      <c r="F296" t="s">
        <v>24</v>
      </c>
      <c r="G296" t="s">
        <v>16</v>
      </c>
      <c r="H296" t="s">
        <v>138</v>
      </c>
      <c r="I296" t="s">
        <v>65</v>
      </c>
      <c r="J296" t="s">
        <v>51</v>
      </c>
      <c r="K296" t="s">
        <v>139</v>
      </c>
      <c r="L296" t="s">
        <v>140</v>
      </c>
      <c r="M296">
        <v>1</v>
      </c>
      <c r="N296">
        <v>18563.73</v>
      </c>
      <c r="O296">
        <v>18563.73</v>
      </c>
      <c r="P296" t="s">
        <v>130</v>
      </c>
    </row>
    <row r="297" spans="1:16" x14ac:dyDescent="0.35">
      <c r="A297">
        <v>296</v>
      </c>
      <c r="B297">
        <v>296</v>
      </c>
      <c r="C297" t="s">
        <v>164</v>
      </c>
      <c r="D297" t="s">
        <v>38</v>
      </c>
      <c r="E297" t="s">
        <v>100</v>
      </c>
      <c r="F297" t="s">
        <v>20</v>
      </c>
      <c r="G297" t="s">
        <v>17</v>
      </c>
      <c r="H297" t="s">
        <v>73</v>
      </c>
      <c r="I297" t="s">
        <v>42</v>
      </c>
      <c r="J297" t="s">
        <v>74</v>
      </c>
      <c r="K297" t="s">
        <v>75</v>
      </c>
      <c r="L297" t="s">
        <v>76</v>
      </c>
      <c r="M297">
        <v>3</v>
      </c>
      <c r="N297">
        <v>22198.38</v>
      </c>
      <c r="O297">
        <v>66595.14</v>
      </c>
      <c r="P297" t="s">
        <v>46</v>
      </c>
    </row>
    <row r="298" spans="1:16" x14ac:dyDescent="0.35">
      <c r="A298">
        <v>297</v>
      </c>
      <c r="B298">
        <v>297</v>
      </c>
      <c r="C298" t="s">
        <v>249</v>
      </c>
      <c r="D298" t="s">
        <v>38</v>
      </c>
      <c r="E298" t="s">
        <v>39</v>
      </c>
      <c r="F298" t="s">
        <v>40</v>
      </c>
      <c r="G298" t="s">
        <v>17</v>
      </c>
      <c r="H298" t="s">
        <v>113</v>
      </c>
      <c r="I298" t="s">
        <v>65</v>
      </c>
      <c r="J298" t="s">
        <v>51</v>
      </c>
      <c r="K298" t="s">
        <v>114</v>
      </c>
      <c r="L298" t="s">
        <v>115</v>
      </c>
      <c r="M298">
        <v>3</v>
      </c>
      <c r="N298">
        <v>10152.959999999999</v>
      </c>
      <c r="O298">
        <v>30458.879999999997</v>
      </c>
      <c r="P298" t="s">
        <v>89</v>
      </c>
    </row>
    <row r="299" spans="1:16" x14ac:dyDescent="0.35">
      <c r="A299">
        <v>298</v>
      </c>
      <c r="B299">
        <v>298</v>
      </c>
      <c r="C299" t="s">
        <v>203</v>
      </c>
      <c r="D299" t="s">
        <v>84</v>
      </c>
      <c r="E299" t="s">
        <v>57</v>
      </c>
      <c r="F299" t="s">
        <v>23</v>
      </c>
      <c r="G299" t="s">
        <v>15</v>
      </c>
      <c r="H299" t="s">
        <v>159</v>
      </c>
      <c r="I299" t="s">
        <v>50</v>
      </c>
      <c r="J299" t="s">
        <v>79</v>
      </c>
      <c r="K299" t="s">
        <v>160</v>
      </c>
      <c r="L299" t="s">
        <v>161</v>
      </c>
      <c r="M299">
        <v>5</v>
      </c>
      <c r="N299">
        <v>19956.199999999997</v>
      </c>
      <c r="O299">
        <v>99780.999999999985</v>
      </c>
      <c r="P299" t="s">
        <v>82</v>
      </c>
    </row>
    <row r="300" spans="1:16" x14ac:dyDescent="0.35">
      <c r="A300">
        <v>299</v>
      </c>
      <c r="B300">
        <v>299</v>
      </c>
      <c r="C300" t="s">
        <v>283</v>
      </c>
      <c r="D300" t="s">
        <v>56</v>
      </c>
      <c r="E300" t="s">
        <v>100</v>
      </c>
      <c r="F300" t="s">
        <v>24</v>
      </c>
      <c r="G300" t="s">
        <v>16</v>
      </c>
      <c r="H300" t="s">
        <v>169</v>
      </c>
      <c r="I300" t="s">
        <v>42</v>
      </c>
      <c r="J300" t="s">
        <v>43</v>
      </c>
      <c r="K300" t="s">
        <v>170</v>
      </c>
      <c r="L300" t="s">
        <v>171</v>
      </c>
      <c r="M300">
        <v>8</v>
      </c>
      <c r="N300">
        <v>7006.5</v>
      </c>
      <c r="O300">
        <v>56052</v>
      </c>
      <c r="P300" t="s">
        <v>46</v>
      </c>
    </row>
    <row r="301" spans="1:16" x14ac:dyDescent="0.35">
      <c r="A301">
        <v>300</v>
      </c>
      <c r="B301">
        <v>300</v>
      </c>
      <c r="C301" t="s">
        <v>287</v>
      </c>
      <c r="D301" t="s">
        <v>95</v>
      </c>
      <c r="E301" t="s">
        <v>100</v>
      </c>
      <c r="F301" t="s">
        <v>20</v>
      </c>
      <c r="G301" t="s">
        <v>16</v>
      </c>
      <c r="H301" t="s">
        <v>101</v>
      </c>
      <c r="I301" t="s">
        <v>50</v>
      </c>
      <c r="J301" t="s">
        <v>86</v>
      </c>
      <c r="K301" t="s">
        <v>102</v>
      </c>
      <c r="L301" t="s">
        <v>103</v>
      </c>
      <c r="M301">
        <v>5</v>
      </c>
      <c r="N301">
        <v>16174.9</v>
      </c>
      <c r="O301">
        <v>80874.5</v>
      </c>
      <c r="P301" t="s">
        <v>89</v>
      </c>
    </row>
    <row r="302" spans="1:16" x14ac:dyDescent="0.35">
      <c r="A302">
        <v>301</v>
      </c>
      <c r="B302">
        <v>301</v>
      </c>
      <c r="C302" t="s">
        <v>146</v>
      </c>
      <c r="D302" t="s">
        <v>38</v>
      </c>
      <c r="E302" t="s">
        <v>57</v>
      </c>
      <c r="F302" t="s">
        <v>21</v>
      </c>
      <c r="G302" t="s">
        <v>17</v>
      </c>
      <c r="H302" t="s">
        <v>177</v>
      </c>
      <c r="I302" t="s">
        <v>50</v>
      </c>
      <c r="J302" t="s">
        <v>51</v>
      </c>
      <c r="K302" t="s">
        <v>178</v>
      </c>
      <c r="L302" t="s">
        <v>179</v>
      </c>
      <c r="M302">
        <v>8</v>
      </c>
      <c r="N302">
        <v>9561.33</v>
      </c>
      <c r="O302">
        <v>76490.64</v>
      </c>
      <c r="P302" t="s">
        <v>130</v>
      </c>
    </row>
    <row r="303" spans="1:16" x14ac:dyDescent="0.35">
      <c r="A303">
        <v>302</v>
      </c>
      <c r="B303">
        <v>302</v>
      </c>
      <c r="C303" t="s">
        <v>288</v>
      </c>
      <c r="D303" t="s">
        <v>38</v>
      </c>
      <c r="E303" t="s">
        <v>100</v>
      </c>
      <c r="F303" t="s">
        <v>19</v>
      </c>
      <c r="G303" t="s">
        <v>18</v>
      </c>
      <c r="H303" t="s">
        <v>148</v>
      </c>
      <c r="I303" t="s">
        <v>42</v>
      </c>
      <c r="J303" t="s">
        <v>74</v>
      </c>
      <c r="K303" t="s">
        <v>149</v>
      </c>
      <c r="L303" t="s">
        <v>150</v>
      </c>
      <c r="M303">
        <v>2</v>
      </c>
      <c r="N303">
        <v>7230.57</v>
      </c>
      <c r="O303">
        <v>14461.14</v>
      </c>
      <c r="P303" t="s">
        <v>105</v>
      </c>
    </row>
    <row r="304" spans="1:16" x14ac:dyDescent="0.35">
      <c r="A304">
        <v>303</v>
      </c>
      <c r="B304">
        <v>303</v>
      </c>
      <c r="C304" t="s">
        <v>136</v>
      </c>
      <c r="D304" t="s">
        <v>56</v>
      </c>
      <c r="E304" t="s">
        <v>57</v>
      </c>
      <c r="F304" t="s">
        <v>24</v>
      </c>
      <c r="G304" t="s">
        <v>17</v>
      </c>
      <c r="H304" t="s">
        <v>148</v>
      </c>
      <c r="I304" t="s">
        <v>42</v>
      </c>
      <c r="J304" t="s">
        <v>74</v>
      </c>
      <c r="K304" t="s">
        <v>149</v>
      </c>
      <c r="L304" t="s">
        <v>150</v>
      </c>
      <c r="M304">
        <v>5</v>
      </c>
      <c r="N304">
        <v>7064.3499999999995</v>
      </c>
      <c r="O304">
        <v>35321.75</v>
      </c>
      <c r="P304" t="s">
        <v>62</v>
      </c>
    </row>
    <row r="305" spans="1:16" x14ac:dyDescent="0.35">
      <c r="A305">
        <v>304</v>
      </c>
      <c r="B305">
        <v>304</v>
      </c>
      <c r="C305" t="s">
        <v>283</v>
      </c>
      <c r="D305" t="s">
        <v>56</v>
      </c>
      <c r="E305" t="s">
        <v>100</v>
      </c>
      <c r="F305" t="s">
        <v>24</v>
      </c>
      <c r="G305" t="s">
        <v>18</v>
      </c>
      <c r="H305" t="s">
        <v>126</v>
      </c>
      <c r="I305" t="s">
        <v>65</v>
      </c>
      <c r="J305" t="s">
        <v>43</v>
      </c>
      <c r="K305" t="s">
        <v>127</v>
      </c>
      <c r="L305" t="s">
        <v>128</v>
      </c>
      <c r="M305">
        <v>6</v>
      </c>
      <c r="N305">
        <v>12027.16</v>
      </c>
      <c r="O305">
        <v>72162.959999999992</v>
      </c>
      <c r="P305" t="s">
        <v>54</v>
      </c>
    </row>
    <row r="306" spans="1:16" x14ac:dyDescent="0.35">
      <c r="A306">
        <v>305</v>
      </c>
      <c r="B306">
        <v>305</v>
      </c>
      <c r="C306" t="s">
        <v>229</v>
      </c>
      <c r="D306" t="s">
        <v>95</v>
      </c>
      <c r="E306" t="s">
        <v>100</v>
      </c>
      <c r="F306" t="s">
        <v>24</v>
      </c>
      <c r="G306" t="s">
        <v>15</v>
      </c>
      <c r="H306" t="s">
        <v>169</v>
      </c>
      <c r="I306" t="s">
        <v>42</v>
      </c>
      <c r="J306" t="s">
        <v>43</v>
      </c>
      <c r="K306" t="s">
        <v>170</v>
      </c>
      <c r="L306" t="s">
        <v>171</v>
      </c>
      <c r="M306">
        <v>2</v>
      </c>
      <c r="N306">
        <v>7162.2000000000007</v>
      </c>
      <c r="O306">
        <v>14324.400000000001</v>
      </c>
      <c r="P306" t="s">
        <v>54</v>
      </c>
    </row>
    <row r="307" spans="1:16" x14ac:dyDescent="0.35">
      <c r="A307">
        <v>306</v>
      </c>
      <c r="B307">
        <v>306</v>
      </c>
      <c r="C307" t="s">
        <v>172</v>
      </c>
      <c r="D307" t="s">
        <v>56</v>
      </c>
      <c r="E307" t="s">
        <v>100</v>
      </c>
      <c r="F307" t="s">
        <v>21</v>
      </c>
      <c r="G307" t="s">
        <v>16</v>
      </c>
      <c r="H307" t="s">
        <v>138</v>
      </c>
      <c r="I307" t="s">
        <v>65</v>
      </c>
      <c r="J307" t="s">
        <v>51</v>
      </c>
      <c r="K307" t="s">
        <v>139</v>
      </c>
      <c r="L307" t="s">
        <v>140</v>
      </c>
      <c r="M307">
        <v>8</v>
      </c>
      <c r="N307">
        <v>16966.849999999999</v>
      </c>
      <c r="O307">
        <v>135734.79999999999</v>
      </c>
      <c r="P307" t="s">
        <v>54</v>
      </c>
    </row>
    <row r="308" spans="1:16" x14ac:dyDescent="0.35">
      <c r="A308">
        <v>307</v>
      </c>
      <c r="B308">
        <v>307</v>
      </c>
      <c r="C308" t="s">
        <v>197</v>
      </c>
      <c r="D308" t="s">
        <v>95</v>
      </c>
      <c r="E308" t="s">
        <v>71</v>
      </c>
      <c r="F308" t="s">
        <v>24</v>
      </c>
      <c r="G308" t="s">
        <v>17</v>
      </c>
      <c r="H308" t="s">
        <v>169</v>
      </c>
      <c r="I308" t="s">
        <v>42</v>
      </c>
      <c r="J308" t="s">
        <v>43</v>
      </c>
      <c r="K308" t="s">
        <v>170</v>
      </c>
      <c r="L308" t="s">
        <v>171</v>
      </c>
      <c r="M308">
        <v>7</v>
      </c>
      <c r="N308">
        <v>7551.45</v>
      </c>
      <c r="O308">
        <v>52860.15</v>
      </c>
      <c r="P308" t="s">
        <v>105</v>
      </c>
    </row>
    <row r="309" spans="1:16" x14ac:dyDescent="0.35">
      <c r="A309">
        <v>308</v>
      </c>
      <c r="B309">
        <v>308</v>
      </c>
      <c r="C309" t="s">
        <v>186</v>
      </c>
      <c r="D309" t="s">
        <v>84</v>
      </c>
      <c r="E309" t="s">
        <v>48</v>
      </c>
      <c r="F309" t="s">
        <v>19</v>
      </c>
      <c r="G309" t="s">
        <v>18</v>
      </c>
      <c r="H309" t="s">
        <v>169</v>
      </c>
      <c r="I309" t="s">
        <v>42</v>
      </c>
      <c r="J309" t="s">
        <v>43</v>
      </c>
      <c r="K309" t="s">
        <v>170</v>
      </c>
      <c r="L309" t="s">
        <v>171</v>
      </c>
      <c r="M309">
        <v>4</v>
      </c>
      <c r="N309">
        <v>6772.95</v>
      </c>
      <c r="O309">
        <v>27091.8</v>
      </c>
      <c r="P309" t="s">
        <v>69</v>
      </c>
    </row>
    <row r="310" spans="1:16" x14ac:dyDescent="0.35">
      <c r="A310">
        <v>309</v>
      </c>
      <c r="B310">
        <v>309</v>
      </c>
      <c r="C310" t="s">
        <v>217</v>
      </c>
      <c r="D310" t="s">
        <v>84</v>
      </c>
      <c r="E310" t="s">
        <v>39</v>
      </c>
      <c r="F310" t="s">
        <v>21</v>
      </c>
      <c r="G310" t="s">
        <v>16</v>
      </c>
      <c r="H310" t="s">
        <v>58</v>
      </c>
      <c r="I310" t="s">
        <v>42</v>
      </c>
      <c r="J310" t="s">
        <v>59</v>
      </c>
      <c r="K310" t="s">
        <v>60</v>
      </c>
      <c r="L310" t="s">
        <v>61</v>
      </c>
      <c r="M310">
        <v>9</v>
      </c>
      <c r="N310">
        <v>4719.2</v>
      </c>
      <c r="O310">
        <v>42472.799999999996</v>
      </c>
      <c r="P310" t="s">
        <v>130</v>
      </c>
    </row>
    <row r="311" spans="1:16" x14ac:dyDescent="0.35">
      <c r="A311">
        <v>310</v>
      </c>
      <c r="B311">
        <v>310</v>
      </c>
      <c r="C311" t="s">
        <v>187</v>
      </c>
      <c r="D311" t="s">
        <v>38</v>
      </c>
      <c r="E311" t="s">
        <v>48</v>
      </c>
      <c r="F311" t="s">
        <v>22</v>
      </c>
      <c r="G311" t="s">
        <v>17</v>
      </c>
      <c r="H311" t="s">
        <v>159</v>
      </c>
      <c r="I311" t="s">
        <v>50</v>
      </c>
      <c r="J311" t="s">
        <v>79</v>
      </c>
      <c r="K311" t="s">
        <v>160</v>
      </c>
      <c r="L311" t="s">
        <v>161</v>
      </c>
      <c r="M311">
        <v>8</v>
      </c>
      <c r="N311">
        <v>19531.600000000002</v>
      </c>
      <c r="O311">
        <v>156252.80000000002</v>
      </c>
      <c r="P311" t="s">
        <v>89</v>
      </c>
    </row>
    <row r="312" spans="1:16" x14ac:dyDescent="0.35">
      <c r="A312">
        <v>311</v>
      </c>
      <c r="B312">
        <v>311</v>
      </c>
      <c r="C312" t="s">
        <v>238</v>
      </c>
      <c r="D312" t="s">
        <v>112</v>
      </c>
      <c r="E312" t="s">
        <v>71</v>
      </c>
      <c r="F312" t="s">
        <v>40</v>
      </c>
      <c r="G312" t="s">
        <v>18</v>
      </c>
      <c r="H312" t="s">
        <v>122</v>
      </c>
      <c r="I312" t="s">
        <v>42</v>
      </c>
      <c r="J312" t="s">
        <v>59</v>
      </c>
      <c r="K312" t="s">
        <v>123</v>
      </c>
      <c r="L312" t="s">
        <v>124</v>
      </c>
      <c r="M312">
        <v>3</v>
      </c>
      <c r="N312">
        <v>18958.440000000002</v>
      </c>
      <c r="O312">
        <v>56875.320000000007</v>
      </c>
      <c r="P312" t="s">
        <v>46</v>
      </c>
    </row>
    <row r="313" spans="1:16" x14ac:dyDescent="0.35">
      <c r="A313">
        <v>312</v>
      </c>
      <c r="B313">
        <v>312</v>
      </c>
      <c r="C313" t="s">
        <v>106</v>
      </c>
      <c r="D313" t="s">
        <v>84</v>
      </c>
      <c r="E313" t="s">
        <v>48</v>
      </c>
      <c r="F313" t="s">
        <v>19</v>
      </c>
      <c r="G313" t="s">
        <v>16</v>
      </c>
      <c r="H313" t="s">
        <v>177</v>
      </c>
      <c r="I313" t="s">
        <v>50</v>
      </c>
      <c r="J313" t="s">
        <v>51</v>
      </c>
      <c r="K313" t="s">
        <v>178</v>
      </c>
      <c r="L313" t="s">
        <v>179</v>
      </c>
      <c r="M313">
        <v>1</v>
      </c>
      <c r="N313">
        <v>10178.19</v>
      </c>
      <c r="O313">
        <v>10178.19</v>
      </c>
      <c r="P313" t="s">
        <v>62</v>
      </c>
    </row>
    <row r="314" spans="1:16" x14ac:dyDescent="0.35">
      <c r="A314">
        <v>313</v>
      </c>
      <c r="B314">
        <v>313</v>
      </c>
      <c r="C314" t="s">
        <v>211</v>
      </c>
      <c r="D314" t="s">
        <v>95</v>
      </c>
      <c r="E314" t="s">
        <v>57</v>
      </c>
      <c r="F314" t="s">
        <v>20</v>
      </c>
      <c r="G314" t="s">
        <v>16</v>
      </c>
      <c r="H314" t="s">
        <v>41</v>
      </c>
      <c r="I314" t="s">
        <v>42</v>
      </c>
      <c r="J314" t="s">
        <v>43</v>
      </c>
      <c r="K314" t="s">
        <v>44</v>
      </c>
      <c r="L314" t="s">
        <v>45</v>
      </c>
      <c r="M314">
        <v>1</v>
      </c>
      <c r="N314">
        <v>19212.66</v>
      </c>
      <c r="O314">
        <v>19212.66</v>
      </c>
      <c r="P314" t="s">
        <v>69</v>
      </c>
    </row>
    <row r="315" spans="1:16" x14ac:dyDescent="0.35">
      <c r="A315">
        <v>314</v>
      </c>
      <c r="B315">
        <v>314</v>
      </c>
      <c r="C315" t="s">
        <v>220</v>
      </c>
      <c r="D315" t="s">
        <v>56</v>
      </c>
      <c r="E315" t="s">
        <v>48</v>
      </c>
      <c r="F315" t="s">
        <v>40</v>
      </c>
      <c r="G315" t="s">
        <v>16</v>
      </c>
      <c r="H315" t="s">
        <v>91</v>
      </c>
      <c r="I315" t="s">
        <v>42</v>
      </c>
      <c r="J315" t="s">
        <v>79</v>
      </c>
      <c r="K315" t="s">
        <v>92</v>
      </c>
      <c r="L315" t="s">
        <v>93</v>
      </c>
      <c r="M315">
        <v>4</v>
      </c>
      <c r="N315">
        <v>18971.82</v>
      </c>
      <c r="O315">
        <v>75887.28</v>
      </c>
      <c r="P315" t="s">
        <v>89</v>
      </c>
    </row>
    <row r="316" spans="1:16" x14ac:dyDescent="0.35">
      <c r="A316">
        <v>315</v>
      </c>
      <c r="B316">
        <v>315</v>
      </c>
      <c r="C316" t="s">
        <v>268</v>
      </c>
      <c r="D316" t="s">
        <v>38</v>
      </c>
      <c r="E316" t="s">
        <v>100</v>
      </c>
      <c r="F316" t="s">
        <v>23</v>
      </c>
      <c r="G316" t="s">
        <v>17</v>
      </c>
      <c r="H316" t="s">
        <v>64</v>
      </c>
      <c r="I316" t="s">
        <v>65</v>
      </c>
      <c r="J316" t="s">
        <v>66</v>
      </c>
      <c r="K316" t="s">
        <v>67</v>
      </c>
      <c r="L316" t="s">
        <v>68</v>
      </c>
      <c r="M316">
        <v>3</v>
      </c>
      <c r="N316">
        <v>17800.149999999998</v>
      </c>
      <c r="O316">
        <v>53400.45</v>
      </c>
      <c r="P316" t="s">
        <v>82</v>
      </c>
    </row>
    <row r="317" spans="1:16" x14ac:dyDescent="0.35">
      <c r="A317">
        <v>316</v>
      </c>
      <c r="B317">
        <v>316</v>
      </c>
      <c r="C317" t="s">
        <v>247</v>
      </c>
      <c r="D317" t="s">
        <v>112</v>
      </c>
      <c r="E317" t="s">
        <v>100</v>
      </c>
      <c r="F317" t="s">
        <v>22</v>
      </c>
      <c r="G317" t="s">
        <v>17</v>
      </c>
      <c r="H317" t="s">
        <v>73</v>
      </c>
      <c r="I317" t="s">
        <v>42</v>
      </c>
      <c r="J317" t="s">
        <v>74</v>
      </c>
      <c r="K317" t="s">
        <v>75</v>
      </c>
      <c r="L317" t="s">
        <v>76</v>
      </c>
      <c r="M317">
        <v>7</v>
      </c>
      <c r="N317">
        <v>23445.48</v>
      </c>
      <c r="O317">
        <v>164118.35999999999</v>
      </c>
      <c r="P317" t="s">
        <v>130</v>
      </c>
    </row>
    <row r="318" spans="1:16" x14ac:dyDescent="0.35">
      <c r="A318">
        <v>317</v>
      </c>
      <c r="B318">
        <v>317</v>
      </c>
      <c r="C318" t="s">
        <v>223</v>
      </c>
      <c r="D318" t="s">
        <v>112</v>
      </c>
      <c r="E318" t="s">
        <v>100</v>
      </c>
      <c r="F318" t="s">
        <v>23</v>
      </c>
      <c r="G318" t="s">
        <v>18</v>
      </c>
      <c r="H318" t="s">
        <v>169</v>
      </c>
      <c r="I318" t="s">
        <v>42</v>
      </c>
      <c r="J318" t="s">
        <v>43</v>
      </c>
      <c r="K318" t="s">
        <v>170</v>
      </c>
      <c r="L318" t="s">
        <v>171</v>
      </c>
      <c r="M318">
        <v>7</v>
      </c>
      <c r="N318">
        <v>7395.75</v>
      </c>
      <c r="O318">
        <v>51770.25</v>
      </c>
      <c r="P318" t="s">
        <v>54</v>
      </c>
    </row>
    <row r="319" spans="1:16" x14ac:dyDescent="0.35">
      <c r="A319">
        <v>318</v>
      </c>
      <c r="B319">
        <v>318</v>
      </c>
      <c r="C319" t="s">
        <v>260</v>
      </c>
      <c r="D319" t="s">
        <v>38</v>
      </c>
      <c r="E319" t="s">
        <v>57</v>
      </c>
      <c r="F319" t="s">
        <v>22</v>
      </c>
      <c r="G319" t="s">
        <v>15</v>
      </c>
      <c r="H319" t="s">
        <v>49</v>
      </c>
      <c r="I319" t="s">
        <v>50</v>
      </c>
      <c r="J319" t="s">
        <v>51</v>
      </c>
      <c r="K319" t="s">
        <v>52</v>
      </c>
      <c r="L319" t="s">
        <v>53</v>
      </c>
      <c r="M319">
        <v>7</v>
      </c>
      <c r="N319">
        <v>3034.56</v>
      </c>
      <c r="O319">
        <v>21241.919999999998</v>
      </c>
      <c r="P319" t="s">
        <v>82</v>
      </c>
    </row>
    <row r="320" spans="1:16" x14ac:dyDescent="0.35">
      <c r="A320">
        <v>319</v>
      </c>
      <c r="B320">
        <v>319</v>
      </c>
      <c r="C320" t="s">
        <v>289</v>
      </c>
      <c r="D320" t="s">
        <v>112</v>
      </c>
      <c r="E320" t="s">
        <v>48</v>
      </c>
      <c r="F320" t="s">
        <v>40</v>
      </c>
      <c r="G320" t="s">
        <v>16</v>
      </c>
      <c r="H320" t="s">
        <v>101</v>
      </c>
      <c r="I320" t="s">
        <v>50</v>
      </c>
      <c r="J320" t="s">
        <v>86</v>
      </c>
      <c r="K320" t="s">
        <v>102</v>
      </c>
      <c r="L320" t="s">
        <v>103</v>
      </c>
      <c r="M320">
        <v>7</v>
      </c>
      <c r="N320">
        <v>14194.3</v>
      </c>
      <c r="O320">
        <v>99360.099999999991</v>
      </c>
      <c r="P320" t="s">
        <v>89</v>
      </c>
    </row>
    <row r="321" spans="1:16" x14ac:dyDescent="0.35">
      <c r="A321">
        <v>320</v>
      </c>
      <c r="B321">
        <v>320</v>
      </c>
      <c r="C321" t="s">
        <v>200</v>
      </c>
      <c r="D321" t="s">
        <v>56</v>
      </c>
      <c r="E321" t="s">
        <v>100</v>
      </c>
      <c r="F321" t="s">
        <v>19</v>
      </c>
      <c r="G321" t="s">
        <v>17</v>
      </c>
      <c r="H321" t="s">
        <v>41</v>
      </c>
      <c r="I321" t="s">
        <v>42</v>
      </c>
      <c r="J321" t="s">
        <v>43</v>
      </c>
      <c r="K321" t="s">
        <v>44</v>
      </c>
      <c r="L321" t="s">
        <v>45</v>
      </c>
      <c r="M321">
        <v>8</v>
      </c>
      <c r="N321">
        <v>19008.27</v>
      </c>
      <c r="O321">
        <v>152066.16</v>
      </c>
      <c r="P321" t="s">
        <v>82</v>
      </c>
    </row>
    <row r="322" spans="1:16" x14ac:dyDescent="0.35">
      <c r="A322">
        <v>321</v>
      </c>
      <c r="B322">
        <v>321</v>
      </c>
      <c r="C322" t="s">
        <v>135</v>
      </c>
      <c r="D322" t="s">
        <v>112</v>
      </c>
      <c r="E322" t="s">
        <v>71</v>
      </c>
      <c r="F322" t="s">
        <v>72</v>
      </c>
      <c r="G322" t="s">
        <v>15</v>
      </c>
      <c r="H322" t="s">
        <v>101</v>
      </c>
      <c r="I322" t="s">
        <v>50</v>
      </c>
      <c r="J322" t="s">
        <v>86</v>
      </c>
      <c r="K322" t="s">
        <v>102</v>
      </c>
      <c r="L322" t="s">
        <v>103</v>
      </c>
      <c r="M322">
        <v>4</v>
      </c>
      <c r="N322">
        <v>15514.699999999999</v>
      </c>
      <c r="O322">
        <v>62058.799999999996</v>
      </c>
      <c r="P322" t="s">
        <v>82</v>
      </c>
    </row>
    <row r="323" spans="1:16" x14ac:dyDescent="0.35">
      <c r="A323">
        <v>322</v>
      </c>
      <c r="B323">
        <v>322</v>
      </c>
      <c r="C323" t="s">
        <v>287</v>
      </c>
      <c r="D323" t="s">
        <v>95</v>
      </c>
      <c r="E323" t="s">
        <v>100</v>
      </c>
      <c r="F323" t="s">
        <v>20</v>
      </c>
      <c r="G323" t="s">
        <v>15</v>
      </c>
      <c r="H323" t="s">
        <v>101</v>
      </c>
      <c r="I323" t="s">
        <v>50</v>
      </c>
      <c r="J323" t="s">
        <v>86</v>
      </c>
      <c r="K323" t="s">
        <v>102</v>
      </c>
      <c r="L323" t="s">
        <v>103</v>
      </c>
      <c r="M323">
        <v>7</v>
      </c>
      <c r="N323">
        <v>15184.6</v>
      </c>
      <c r="O323">
        <v>106292.2</v>
      </c>
      <c r="P323" t="s">
        <v>62</v>
      </c>
    </row>
    <row r="324" spans="1:16" x14ac:dyDescent="0.35">
      <c r="A324">
        <v>323</v>
      </c>
      <c r="B324">
        <v>323</v>
      </c>
      <c r="C324" t="s">
        <v>199</v>
      </c>
      <c r="D324" t="s">
        <v>84</v>
      </c>
      <c r="E324" t="s">
        <v>39</v>
      </c>
      <c r="F324" t="s">
        <v>22</v>
      </c>
      <c r="G324" t="s">
        <v>16</v>
      </c>
      <c r="H324" t="s">
        <v>138</v>
      </c>
      <c r="I324" t="s">
        <v>65</v>
      </c>
      <c r="J324" t="s">
        <v>51</v>
      </c>
      <c r="K324" t="s">
        <v>139</v>
      </c>
      <c r="L324" t="s">
        <v>140</v>
      </c>
      <c r="M324">
        <v>4</v>
      </c>
      <c r="N324">
        <v>19162.559999999998</v>
      </c>
      <c r="O324">
        <v>76650.239999999991</v>
      </c>
      <c r="P324" t="s">
        <v>54</v>
      </c>
    </row>
    <row r="325" spans="1:16" x14ac:dyDescent="0.35">
      <c r="A325">
        <v>324</v>
      </c>
      <c r="B325">
        <v>324</v>
      </c>
      <c r="C325" t="s">
        <v>290</v>
      </c>
      <c r="D325" t="s">
        <v>38</v>
      </c>
      <c r="E325" t="s">
        <v>39</v>
      </c>
      <c r="F325" t="s">
        <v>22</v>
      </c>
      <c r="G325" t="s">
        <v>18</v>
      </c>
      <c r="H325" t="s">
        <v>41</v>
      </c>
      <c r="I325" t="s">
        <v>42</v>
      </c>
      <c r="J325" t="s">
        <v>43</v>
      </c>
      <c r="K325" t="s">
        <v>44</v>
      </c>
      <c r="L325" t="s">
        <v>45</v>
      </c>
      <c r="M325">
        <v>6</v>
      </c>
      <c r="N325">
        <v>18803.88</v>
      </c>
      <c r="O325">
        <v>112823.28</v>
      </c>
      <c r="P325" t="s">
        <v>130</v>
      </c>
    </row>
    <row r="326" spans="1:16" x14ac:dyDescent="0.35">
      <c r="A326">
        <v>325</v>
      </c>
      <c r="B326">
        <v>325</v>
      </c>
      <c r="C326" t="s">
        <v>203</v>
      </c>
      <c r="D326" t="s">
        <v>84</v>
      </c>
      <c r="E326" t="s">
        <v>57</v>
      </c>
      <c r="F326" t="s">
        <v>23</v>
      </c>
      <c r="G326" t="s">
        <v>17</v>
      </c>
      <c r="H326" t="s">
        <v>96</v>
      </c>
      <c r="I326" t="s">
        <v>42</v>
      </c>
      <c r="J326" t="s">
        <v>59</v>
      </c>
      <c r="K326" t="s">
        <v>97</v>
      </c>
      <c r="L326" t="s">
        <v>98</v>
      </c>
      <c r="M326">
        <v>4</v>
      </c>
      <c r="N326">
        <v>10969.2</v>
      </c>
      <c r="O326">
        <v>43876.800000000003</v>
      </c>
      <c r="P326" t="s">
        <v>69</v>
      </c>
    </row>
    <row r="327" spans="1:16" x14ac:dyDescent="0.35">
      <c r="A327">
        <v>326</v>
      </c>
      <c r="B327">
        <v>326</v>
      </c>
      <c r="C327" t="s">
        <v>222</v>
      </c>
      <c r="D327" t="s">
        <v>56</v>
      </c>
      <c r="E327" t="s">
        <v>48</v>
      </c>
      <c r="F327" t="s">
        <v>23</v>
      </c>
      <c r="G327" t="s">
        <v>16</v>
      </c>
      <c r="H327" t="s">
        <v>73</v>
      </c>
      <c r="I327" t="s">
        <v>42</v>
      </c>
      <c r="J327" t="s">
        <v>74</v>
      </c>
      <c r="K327" t="s">
        <v>75</v>
      </c>
      <c r="L327" t="s">
        <v>76</v>
      </c>
      <c r="M327">
        <v>9</v>
      </c>
      <c r="N327">
        <v>22198.38</v>
      </c>
      <c r="O327">
        <v>199785.42</v>
      </c>
      <c r="P327" t="s">
        <v>89</v>
      </c>
    </row>
    <row r="328" spans="1:16" x14ac:dyDescent="0.35">
      <c r="A328">
        <v>327</v>
      </c>
      <c r="B328">
        <v>327</v>
      </c>
      <c r="C328" t="s">
        <v>291</v>
      </c>
      <c r="D328" t="s">
        <v>38</v>
      </c>
      <c r="E328" t="s">
        <v>100</v>
      </c>
      <c r="F328" t="s">
        <v>19</v>
      </c>
      <c r="G328" t="s">
        <v>18</v>
      </c>
      <c r="H328" t="s">
        <v>73</v>
      </c>
      <c r="I328" t="s">
        <v>42</v>
      </c>
      <c r="J328" t="s">
        <v>74</v>
      </c>
      <c r="K328" t="s">
        <v>75</v>
      </c>
      <c r="L328" t="s">
        <v>76</v>
      </c>
      <c r="M328">
        <v>8</v>
      </c>
      <c r="N328">
        <v>24193.739999999998</v>
      </c>
      <c r="O328">
        <v>193549.91999999998</v>
      </c>
      <c r="P328" t="s">
        <v>69</v>
      </c>
    </row>
    <row r="329" spans="1:16" x14ac:dyDescent="0.35">
      <c r="A329">
        <v>328</v>
      </c>
      <c r="B329">
        <v>328</v>
      </c>
      <c r="C329" t="s">
        <v>292</v>
      </c>
      <c r="D329" t="s">
        <v>56</v>
      </c>
      <c r="E329" t="s">
        <v>100</v>
      </c>
      <c r="F329" t="s">
        <v>40</v>
      </c>
      <c r="G329" t="s">
        <v>16</v>
      </c>
      <c r="H329" t="s">
        <v>126</v>
      </c>
      <c r="I329" t="s">
        <v>65</v>
      </c>
      <c r="J329" t="s">
        <v>43</v>
      </c>
      <c r="K329" t="s">
        <v>127</v>
      </c>
      <c r="L329" t="s">
        <v>128</v>
      </c>
      <c r="M329">
        <v>6</v>
      </c>
      <c r="N329">
        <v>12419.349999999999</v>
      </c>
      <c r="O329">
        <v>74516.099999999991</v>
      </c>
      <c r="P329" t="s">
        <v>62</v>
      </c>
    </row>
    <row r="330" spans="1:16" x14ac:dyDescent="0.35">
      <c r="A330">
        <v>329</v>
      </c>
      <c r="B330">
        <v>329</v>
      </c>
      <c r="C330" t="s">
        <v>174</v>
      </c>
      <c r="D330" t="s">
        <v>95</v>
      </c>
      <c r="E330" t="s">
        <v>57</v>
      </c>
      <c r="F330" t="s">
        <v>21</v>
      </c>
      <c r="G330" t="s">
        <v>17</v>
      </c>
      <c r="H330" t="s">
        <v>177</v>
      </c>
      <c r="I330" t="s">
        <v>50</v>
      </c>
      <c r="J330" t="s">
        <v>51</v>
      </c>
      <c r="K330" t="s">
        <v>178</v>
      </c>
      <c r="L330" t="s">
        <v>179</v>
      </c>
      <c r="M330">
        <v>6</v>
      </c>
      <c r="N330">
        <v>8738.85</v>
      </c>
      <c r="O330">
        <v>52433.100000000006</v>
      </c>
      <c r="P330" t="s">
        <v>69</v>
      </c>
    </row>
    <row r="331" spans="1:16" x14ac:dyDescent="0.35">
      <c r="A331">
        <v>330</v>
      </c>
      <c r="B331">
        <v>330</v>
      </c>
      <c r="C331" t="s">
        <v>228</v>
      </c>
      <c r="D331" t="s">
        <v>38</v>
      </c>
      <c r="E331" t="s">
        <v>39</v>
      </c>
      <c r="F331" t="s">
        <v>20</v>
      </c>
      <c r="G331" t="s">
        <v>16</v>
      </c>
      <c r="H331" t="s">
        <v>101</v>
      </c>
      <c r="I331" t="s">
        <v>50</v>
      </c>
      <c r="J331" t="s">
        <v>86</v>
      </c>
      <c r="K331" t="s">
        <v>102</v>
      </c>
      <c r="L331" t="s">
        <v>103</v>
      </c>
      <c r="M331">
        <v>3</v>
      </c>
      <c r="N331">
        <v>16009.85</v>
      </c>
      <c r="O331">
        <v>48029.55</v>
      </c>
      <c r="P331" t="s">
        <v>82</v>
      </c>
    </row>
    <row r="332" spans="1:16" x14ac:dyDescent="0.35">
      <c r="A332">
        <v>331</v>
      </c>
      <c r="B332">
        <v>331</v>
      </c>
      <c r="C332" t="s">
        <v>232</v>
      </c>
      <c r="D332" t="s">
        <v>84</v>
      </c>
      <c r="E332" t="s">
        <v>39</v>
      </c>
      <c r="F332" t="s">
        <v>22</v>
      </c>
      <c r="G332" t="s">
        <v>15</v>
      </c>
      <c r="H332" t="s">
        <v>49</v>
      </c>
      <c r="I332" t="s">
        <v>50</v>
      </c>
      <c r="J332" t="s">
        <v>51</v>
      </c>
      <c r="K332" t="s">
        <v>52</v>
      </c>
      <c r="L332" t="s">
        <v>53</v>
      </c>
      <c r="M332">
        <v>6</v>
      </c>
      <c r="N332">
        <v>3243.8399999999997</v>
      </c>
      <c r="O332">
        <v>19463.039999999997</v>
      </c>
      <c r="P332" t="s">
        <v>89</v>
      </c>
    </row>
    <row r="333" spans="1:16" x14ac:dyDescent="0.35">
      <c r="A333">
        <v>332</v>
      </c>
      <c r="B333">
        <v>332</v>
      </c>
      <c r="C333" t="s">
        <v>253</v>
      </c>
      <c r="D333" t="s">
        <v>95</v>
      </c>
      <c r="E333" t="s">
        <v>57</v>
      </c>
      <c r="F333" t="s">
        <v>72</v>
      </c>
      <c r="G333" t="s">
        <v>17</v>
      </c>
      <c r="H333" t="s">
        <v>159</v>
      </c>
      <c r="I333" t="s">
        <v>50</v>
      </c>
      <c r="J333" t="s">
        <v>79</v>
      </c>
      <c r="K333" t="s">
        <v>160</v>
      </c>
      <c r="L333" t="s">
        <v>161</v>
      </c>
      <c r="M333">
        <v>8</v>
      </c>
      <c r="N333">
        <v>18470.099999999999</v>
      </c>
      <c r="O333">
        <v>147760.79999999999</v>
      </c>
      <c r="P333" t="s">
        <v>46</v>
      </c>
    </row>
    <row r="334" spans="1:16" x14ac:dyDescent="0.35">
      <c r="A334">
        <v>333</v>
      </c>
      <c r="B334">
        <v>333</v>
      </c>
      <c r="C334" t="s">
        <v>202</v>
      </c>
      <c r="D334" t="s">
        <v>84</v>
      </c>
      <c r="E334" t="s">
        <v>57</v>
      </c>
      <c r="F334" t="s">
        <v>20</v>
      </c>
      <c r="G334" t="s">
        <v>18</v>
      </c>
      <c r="H334" t="s">
        <v>49</v>
      </c>
      <c r="I334" t="s">
        <v>50</v>
      </c>
      <c r="J334" t="s">
        <v>51</v>
      </c>
      <c r="K334" t="s">
        <v>52</v>
      </c>
      <c r="L334" t="s">
        <v>53</v>
      </c>
      <c r="M334">
        <v>2</v>
      </c>
      <c r="N334">
        <v>3453.12</v>
      </c>
      <c r="O334">
        <v>6906.24</v>
      </c>
      <c r="P334" t="s">
        <v>105</v>
      </c>
    </row>
    <row r="335" spans="1:16" x14ac:dyDescent="0.35">
      <c r="A335">
        <v>334</v>
      </c>
      <c r="B335">
        <v>334</v>
      </c>
      <c r="C335" t="s">
        <v>157</v>
      </c>
      <c r="D335" t="s">
        <v>38</v>
      </c>
      <c r="E335" t="s">
        <v>39</v>
      </c>
      <c r="F335" t="s">
        <v>72</v>
      </c>
      <c r="G335" t="s">
        <v>15</v>
      </c>
      <c r="H335" t="s">
        <v>177</v>
      </c>
      <c r="I335" t="s">
        <v>50</v>
      </c>
      <c r="J335" t="s">
        <v>51</v>
      </c>
      <c r="K335" t="s">
        <v>178</v>
      </c>
      <c r="L335" t="s">
        <v>179</v>
      </c>
      <c r="M335">
        <v>1</v>
      </c>
      <c r="N335">
        <v>9458.52</v>
      </c>
      <c r="O335">
        <v>9458.52</v>
      </c>
      <c r="P335" t="s">
        <v>46</v>
      </c>
    </row>
    <row r="336" spans="1:16" x14ac:dyDescent="0.35">
      <c r="A336">
        <v>335</v>
      </c>
      <c r="B336">
        <v>335</v>
      </c>
      <c r="C336" t="s">
        <v>166</v>
      </c>
      <c r="D336" t="s">
        <v>95</v>
      </c>
      <c r="E336" t="s">
        <v>100</v>
      </c>
      <c r="F336" t="s">
        <v>72</v>
      </c>
      <c r="G336" t="s">
        <v>16</v>
      </c>
      <c r="H336" t="s">
        <v>49</v>
      </c>
      <c r="I336" t="s">
        <v>50</v>
      </c>
      <c r="J336" t="s">
        <v>51</v>
      </c>
      <c r="K336" t="s">
        <v>52</v>
      </c>
      <c r="L336" t="s">
        <v>53</v>
      </c>
      <c r="M336">
        <v>7</v>
      </c>
      <c r="N336">
        <v>2964.7999999999997</v>
      </c>
      <c r="O336">
        <v>20753.599999999999</v>
      </c>
      <c r="P336" t="s">
        <v>130</v>
      </c>
    </row>
    <row r="337" spans="1:16" x14ac:dyDescent="0.35">
      <c r="A337">
        <v>336</v>
      </c>
      <c r="B337">
        <v>336</v>
      </c>
      <c r="C337" t="s">
        <v>225</v>
      </c>
      <c r="D337" t="s">
        <v>112</v>
      </c>
      <c r="E337" t="s">
        <v>71</v>
      </c>
      <c r="F337" t="s">
        <v>20</v>
      </c>
      <c r="G337" t="s">
        <v>15</v>
      </c>
      <c r="H337" t="s">
        <v>91</v>
      </c>
      <c r="I337" t="s">
        <v>42</v>
      </c>
      <c r="J337" t="s">
        <v>79</v>
      </c>
      <c r="K337" t="s">
        <v>92</v>
      </c>
      <c r="L337" t="s">
        <v>93</v>
      </c>
      <c r="M337">
        <v>5</v>
      </c>
      <c r="N337">
        <v>16455.149999999998</v>
      </c>
      <c r="O337">
        <v>82275.749999999985</v>
      </c>
      <c r="P337" t="s">
        <v>89</v>
      </c>
    </row>
    <row r="338" spans="1:16" x14ac:dyDescent="0.35">
      <c r="A338">
        <v>337</v>
      </c>
      <c r="B338">
        <v>337</v>
      </c>
      <c r="C338" t="s">
        <v>240</v>
      </c>
      <c r="D338" t="s">
        <v>112</v>
      </c>
      <c r="E338" t="s">
        <v>100</v>
      </c>
      <c r="F338" t="s">
        <v>24</v>
      </c>
      <c r="G338" t="s">
        <v>16</v>
      </c>
      <c r="H338" t="s">
        <v>117</v>
      </c>
      <c r="I338" t="s">
        <v>65</v>
      </c>
      <c r="J338" t="s">
        <v>86</v>
      </c>
      <c r="K338" t="s">
        <v>118</v>
      </c>
      <c r="L338" t="s">
        <v>119</v>
      </c>
      <c r="M338">
        <v>8</v>
      </c>
      <c r="N338">
        <v>16232.46</v>
      </c>
      <c r="O338">
        <v>129859.68</v>
      </c>
      <c r="P338" t="s">
        <v>54</v>
      </c>
    </row>
    <row r="339" spans="1:16" x14ac:dyDescent="0.35">
      <c r="A339">
        <v>338</v>
      </c>
      <c r="B339">
        <v>338</v>
      </c>
      <c r="C339" t="s">
        <v>216</v>
      </c>
      <c r="D339" t="s">
        <v>112</v>
      </c>
      <c r="E339" t="s">
        <v>57</v>
      </c>
      <c r="F339" t="s">
        <v>24</v>
      </c>
      <c r="G339" t="s">
        <v>17</v>
      </c>
      <c r="H339" t="s">
        <v>177</v>
      </c>
      <c r="I339" t="s">
        <v>50</v>
      </c>
      <c r="J339" t="s">
        <v>51</v>
      </c>
      <c r="K339" t="s">
        <v>178</v>
      </c>
      <c r="L339" t="s">
        <v>179</v>
      </c>
      <c r="M339">
        <v>4</v>
      </c>
      <c r="N339">
        <v>9972.57</v>
      </c>
      <c r="O339">
        <v>39890.28</v>
      </c>
      <c r="P339" t="s">
        <v>69</v>
      </c>
    </row>
    <row r="340" spans="1:16" x14ac:dyDescent="0.35">
      <c r="A340">
        <v>339</v>
      </c>
      <c r="B340">
        <v>339</v>
      </c>
      <c r="C340" t="s">
        <v>211</v>
      </c>
      <c r="D340" t="s">
        <v>95</v>
      </c>
      <c r="E340" t="s">
        <v>57</v>
      </c>
      <c r="F340" t="s">
        <v>20</v>
      </c>
      <c r="G340" t="s">
        <v>18</v>
      </c>
      <c r="H340" t="s">
        <v>49</v>
      </c>
      <c r="I340" t="s">
        <v>50</v>
      </c>
      <c r="J340" t="s">
        <v>51</v>
      </c>
      <c r="K340" t="s">
        <v>52</v>
      </c>
      <c r="L340" t="s">
        <v>53</v>
      </c>
      <c r="M340">
        <v>3</v>
      </c>
      <c r="N340">
        <v>3069.44</v>
      </c>
      <c r="O340">
        <v>9208.32</v>
      </c>
      <c r="P340" t="s">
        <v>46</v>
      </c>
    </row>
    <row r="341" spans="1:16" x14ac:dyDescent="0.35">
      <c r="A341">
        <v>340</v>
      </c>
      <c r="B341">
        <v>340</v>
      </c>
      <c r="C341" t="s">
        <v>227</v>
      </c>
      <c r="D341" t="s">
        <v>38</v>
      </c>
      <c r="E341" t="s">
        <v>39</v>
      </c>
      <c r="F341" t="s">
        <v>21</v>
      </c>
      <c r="G341" t="s">
        <v>17</v>
      </c>
      <c r="H341" t="s">
        <v>64</v>
      </c>
      <c r="I341" t="s">
        <v>65</v>
      </c>
      <c r="J341" t="s">
        <v>66</v>
      </c>
      <c r="K341" t="s">
        <v>67</v>
      </c>
      <c r="L341" t="s">
        <v>68</v>
      </c>
      <c r="M341">
        <v>6</v>
      </c>
      <c r="N341">
        <v>17050.670000000002</v>
      </c>
      <c r="O341">
        <v>102304.02000000002</v>
      </c>
      <c r="P341" t="s">
        <v>82</v>
      </c>
    </row>
    <row r="342" spans="1:16" x14ac:dyDescent="0.35">
      <c r="A342">
        <v>341</v>
      </c>
      <c r="B342">
        <v>341</v>
      </c>
      <c r="C342" t="s">
        <v>137</v>
      </c>
      <c r="D342" t="s">
        <v>84</v>
      </c>
      <c r="E342" t="s">
        <v>57</v>
      </c>
      <c r="F342" t="s">
        <v>19</v>
      </c>
      <c r="G342" t="s">
        <v>15</v>
      </c>
      <c r="H342" t="s">
        <v>117</v>
      </c>
      <c r="I342" t="s">
        <v>65</v>
      </c>
      <c r="J342" t="s">
        <v>86</v>
      </c>
      <c r="K342" t="s">
        <v>118</v>
      </c>
      <c r="L342" t="s">
        <v>119</v>
      </c>
      <c r="M342">
        <v>7</v>
      </c>
      <c r="N342">
        <v>15859.3</v>
      </c>
      <c r="O342">
        <v>111015.09999999999</v>
      </c>
      <c r="P342" t="s">
        <v>69</v>
      </c>
    </row>
    <row r="343" spans="1:16" x14ac:dyDescent="0.35">
      <c r="A343">
        <v>342</v>
      </c>
      <c r="B343">
        <v>342</v>
      </c>
      <c r="C343" t="s">
        <v>207</v>
      </c>
      <c r="D343" t="s">
        <v>112</v>
      </c>
      <c r="E343" t="s">
        <v>39</v>
      </c>
      <c r="F343" t="s">
        <v>23</v>
      </c>
      <c r="G343" t="s">
        <v>17</v>
      </c>
      <c r="H343" t="s">
        <v>85</v>
      </c>
      <c r="I343" t="s">
        <v>50</v>
      </c>
      <c r="J343" t="s">
        <v>86</v>
      </c>
      <c r="K343" t="s">
        <v>87</v>
      </c>
      <c r="L343" t="s">
        <v>88</v>
      </c>
      <c r="M343">
        <v>3</v>
      </c>
      <c r="N343">
        <v>7666.9199999999992</v>
      </c>
      <c r="O343">
        <v>23000.76</v>
      </c>
      <c r="P343" t="s">
        <v>46</v>
      </c>
    </row>
    <row r="344" spans="1:16" x14ac:dyDescent="0.35">
      <c r="A344">
        <v>343</v>
      </c>
      <c r="B344">
        <v>343</v>
      </c>
      <c r="C344" t="s">
        <v>225</v>
      </c>
      <c r="D344" t="s">
        <v>112</v>
      </c>
      <c r="E344" t="s">
        <v>71</v>
      </c>
      <c r="F344" t="s">
        <v>20</v>
      </c>
      <c r="G344" t="s">
        <v>17</v>
      </c>
      <c r="H344" t="s">
        <v>126</v>
      </c>
      <c r="I344" t="s">
        <v>65</v>
      </c>
      <c r="J344" t="s">
        <v>43</v>
      </c>
      <c r="K344" t="s">
        <v>127</v>
      </c>
      <c r="L344" t="s">
        <v>128</v>
      </c>
      <c r="M344">
        <v>9</v>
      </c>
      <c r="N344">
        <v>12680.81</v>
      </c>
      <c r="O344">
        <v>114127.29</v>
      </c>
      <c r="P344" t="s">
        <v>69</v>
      </c>
    </row>
    <row r="345" spans="1:16" x14ac:dyDescent="0.35">
      <c r="A345">
        <v>344</v>
      </c>
      <c r="B345">
        <v>344</v>
      </c>
      <c r="C345" t="s">
        <v>293</v>
      </c>
      <c r="D345" t="s">
        <v>56</v>
      </c>
      <c r="E345" t="s">
        <v>39</v>
      </c>
      <c r="F345" t="s">
        <v>19</v>
      </c>
      <c r="G345" t="s">
        <v>18</v>
      </c>
      <c r="H345" t="s">
        <v>107</v>
      </c>
      <c r="I345" t="s">
        <v>65</v>
      </c>
      <c r="J345" t="s">
        <v>66</v>
      </c>
      <c r="K345" t="s">
        <v>108</v>
      </c>
      <c r="L345" t="s">
        <v>109</v>
      </c>
      <c r="M345">
        <v>3</v>
      </c>
      <c r="N345">
        <v>10695</v>
      </c>
      <c r="O345">
        <v>32085</v>
      </c>
      <c r="P345" t="s">
        <v>105</v>
      </c>
    </row>
    <row r="346" spans="1:16" x14ac:dyDescent="0.35">
      <c r="A346">
        <v>345</v>
      </c>
      <c r="B346">
        <v>345</v>
      </c>
      <c r="C346" t="s">
        <v>204</v>
      </c>
      <c r="D346" t="s">
        <v>112</v>
      </c>
      <c r="E346" t="s">
        <v>48</v>
      </c>
      <c r="F346" t="s">
        <v>40</v>
      </c>
      <c r="G346" t="s">
        <v>18</v>
      </c>
      <c r="H346" t="s">
        <v>148</v>
      </c>
      <c r="I346" t="s">
        <v>42</v>
      </c>
      <c r="J346" t="s">
        <v>74</v>
      </c>
      <c r="K346" t="s">
        <v>149</v>
      </c>
      <c r="L346" t="s">
        <v>150</v>
      </c>
      <c r="M346">
        <v>2</v>
      </c>
      <c r="N346">
        <v>7147.46</v>
      </c>
      <c r="O346">
        <v>14294.92</v>
      </c>
      <c r="P346" t="s">
        <v>46</v>
      </c>
    </row>
    <row r="347" spans="1:16" x14ac:dyDescent="0.35">
      <c r="A347">
        <v>346</v>
      </c>
      <c r="B347">
        <v>346</v>
      </c>
      <c r="C347" t="s">
        <v>142</v>
      </c>
      <c r="D347" t="s">
        <v>38</v>
      </c>
      <c r="E347" t="s">
        <v>71</v>
      </c>
      <c r="F347" t="s">
        <v>24</v>
      </c>
      <c r="G347" t="s">
        <v>15</v>
      </c>
      <c r="H347" t="s">
        <v>101</v>
      </c>
      <c r="I347" t="s">
        <v>50</v>
      </c>
      <c r="J347" t="s">
        <v>86</v>
      </c>
      <c r="K347" t="s">
        <v>102</v>
      </c>
      <c r="L347" t="s">
        <v>103</v>
      </c>
      <c r="M347">
        <v>4</v>
      </c>
      <c r="N347">
        <v>14359.35</v>
      </c>
      <c r="O347">
        <v>57437.4</v>
      </c>
      <c r="P347" t="s">
        <v>130</v>
      </c>
    </row>
    <row r="348" spans="1:16" x14ac:dyDescent="0.35">
      <c r="A348">
        <v>347</v>
      </c>
      <c r="B348">
        <v>347</v>
      </c>
      <c r="C348" t="s">
        <v>265</v>
      </c>
      <c r="D348" t="s">
        <v>84</v>
      </c>
      <c r="E348" t="s">
        <v>48</v>
      </c>
      <c r="F348" t="s">
        <v>22</v>
      </c>
      <c r="G348" t="s">
        <v>17</v>
      </c>
      <c r="H348" t="s">
        <v>49</v>
      </c>
      <c r="I348" t="s">
        <v>50</v>
      </c>
      <c r="J348" t="s">
        <v>51</v>
      </c>
      <c r="K348" t="s">
        <v>52</v>
      </c>
      <c r="L348" t="s">
        <v>53</v>
      </c>
      <c r="M348">
        <v>5</v>
      </c>
      <c r="N348">
        <v>3034.56</v>
      </c>
      <c r="O348">
        <v>15172.8</v>
      </c>
      <c r="P348" t="s">
        <v>46</v>
      </c>
    </row>
    <row r="349" spans="1:16" x14ac:dyDescent="0.35">
      <c r="A349">
        <v>348</v>
      </c>
      <c r="B349">
        <v>348</v>
      </c>
      <c r="C349" t="s">
        <v>90</v>
      </c>
      <c r="D349" t="s">
        <v>38</v>
      </c>
      <c r="E349" t="s">
        <v>39</v>
      </c>
      <c r="F349" t="s">
        <v>22</v>
      </c>
      <c r="G349" t="s">
        <v>17</v>
      </c>
      <c r="H349" t="s">
        <v>101</v>
      </c>
      <c r="I349" t="s">
        <v>50</v>
      </c>
      <c r="J349" t="s">
        <v>86</v>
      </c>
      <c r="K349" t="s">
        <v>102</v>
      </c>
      <c r="L349" t="s">
        <v>103</v>
      </c>
      <c r="M349">
        <v>7</v>
      </c>
      <c r="N349">
        <v>15679.75</v>
      </c>
      <c r="O349">
        <v>109758.25</v>
      </c>
      <c r="P349" t="s">
        <v>105</v>
      </c>
    </row>
    <row r="350" spans="1:16" x14ac:dyDescent="0.35">
      <c r="A350">
        <v>349</v>
      </c>
      <c r="B350">
        <v>349</v>
      </c>
      <c r="C350" t="s">
        <v>202</v>
      </c>
      <c r="D350" t="s">
        <v>84</v>
      </c>
      <c r="E350" t="s">
        <v>57</v>
      </c>
      <c r="F350" t="s">
        <v>20</v>
      </c>
      <c r="G350" t="s">
        <v>18</v>
      </c>
      <c r="H350" t="s">
        <v>138</v>
      </c>
      <c r="I350" t="s">
        <v>65</v>
      </c>
      <c r="J350" t="s">
        <v>51</v>
      </c>
      <c r="K350" t="s">
        <v>139</v>
      </c>
      <c r="L350" t="s">
        <v>140</v>
      </c>
      <c r="M350">
        <v>6</v>
      </c>
      <c r="N350">
        <v>16966.849999999999</v>
      </c>
      <c r="O350">
        <v>101801.09999999999</v>
      </c>
      <c r="P350" t="s">
        <v>130</v>
      </c>
    </row>
    <row r="351" spans="1:16" x14ac:dyDescent="0.35">
      <c r="A351">
        <v>350</v>
      </c>
      <c r="B351">
        <v>350</v>
      </c>
      <c r="C351" t="s">
        <v>77</v>
      </c>
      <c r="D351" t="s">
        <v>38</v>
      </c>
      <c r="E351" t="s">
        <v>39</v>
      </c>
      <c r="F351" t="s">
        <v>40</v>
      </c>
      <c r="G351" t="s">
        <v>17</v>
      </c>
      <c r="H351" t="s">
        <v>64</v>
      </c>
      <c r="I351" t="s">
        <v>65</v>
      </c>
      <c r="J351" t="s">
        <v>66</v>
      </c>
      <c r="K351" t="s">
        <v>67</v>
      </c>
      <c r="L351" t="s">
        <v>68</v>
      </c>
      <c r="M351">
        <v>7</v>
      </c>
      <c r="N351">
        <v>18362.259999999998</v>
      </c>
      <c r="O351">
        <v>128535.81999999999</v>
      </c>
      <c r="P351" t="s">
        <v>62</v>
      </c>
    </row>
    <row r="352" spans="1:16" x14ac:dyDescent="0.35">
      <c r="A352">
        <v>351</v>
      </c>
      <c r="B352">
        <v>351</v>
      </c>
      <c r="C352" t="s">
        <v>294</v>
      </c>
      <c r="D352" t="s">
        <v>38</v>
      </c>
      <c r="E352" t="s">
        <v>48</v>
      </c>
      <c r="F352" t="s">
        <v>20</v>
      </c>
      <c r="G352" t="s">
        <v>15</v>
      </c>
      <c r="H352" t="s">
        <v>73</v>
      </c>
      <c r="I352" t="s">
        <v>42</v>
      </c>
      <c r="J352" t="s">
        <v>74</v>
      </c>
      <c r="K352" t="s">
        <v>75</v>
      </c>
      <c r="L352" t="s">
        <v>76</v>
      </c>
      <c r="M352">
        <v>6</v>
      </c>
      <c r="N352">
        <v>24193.739999999998</v>
      </c>
      <c r="O352">
        <v>145162.44</v>
      </c>
      <c r="P352" t="s">
        <v>130</v>
      </c>
    </row>
    <row r="353" spans="1:16" x14ac:dyDescent="0.35">
      <c r="A353">
        <v>352</v>
      </c>
      <c r="B353">
        <v>352</v>
      </c>
      <c r="C353" t="s">
        <v>164</v>
      </c>
      <c r="D353" t="s">
        <v>38</v>
      </c>
      <c r="E353" t="s">
        <v>100</v>
      </c>
      <c r="F353" t="s">
        <v>20</v>
      </c>
      <c r="G353" t="s">
        <v>18</v>
      </c>
      <c r="H353" t="s">
        <v>159</v>
      </c>
      <c r="I353" t="s">
        <v>50</v>
      </c>
      <c r="J353" t="s">
        <v>79</v>
      </c>
      <c r="K353" t="s">
        <v>160</v>
      </c>
      <c r="L353" t="s">
        <v>161</v>
      </c>
      <c r="M353">
        <v>3</v>
      </c>
      <c r="N353">
        <v>19956.199999999997</v>
      </c>
      <c r="O353">
        <v>59868.599999999991</v>
      </c>
      <c r="P353" t="s">
        <v>69</v>
      </c>
    </row>
    <row r="354" spans="1:16" x14ac:dyDescent="0.35">
      <c r="A354">
        <v>353</v>
      </c>
      <c r="B354">
        <v>353</v>
      </c>
      <c r="C354" t="s">
        <v>247</v>
      </c>
      <c r="D354" t="s">
        <v>112</v>
      </c>
      <c r="E354" t="s">
        <v>100</v>
      </c>
      <c r="F354" t="s">
        <v>22</v>
      </c>
      <c r="G354" t="s">
        <v>17</v>
      </c>
      <c r="H354" t="s">
        <v>78</v>
      </c>
      <c r="I354" t="s">
        <v>65</v>
      </c>
      <c r="J354" t="s">
        <v>79</v>
      </c>
      <c r="K354" t="s">
        <v>80</v>
      </c>
      <c r="L354" t="s">
        <v>81</v>
      </c>
      <c r="M354">
        <v>9</v>
      </c>
      <c r="N354">
        <v>23519.149999999998</v>
      </c>
      <c r="O354">
        <v>211672.34999999998</v>
      </c>
      <c r="P354" t="s">
        <v>69</v>
      </c>
    </row>
    <row r="355" spans="1:16" x14ac:dyDescent="0.35">
      <c r="A355">
        <v>354</v>
      </c>
      <c r="B355">
        <v>354</v>
      </c>
      <c r="C355" t="s">
        <v>202</v>
      </c>
      <c r="D355" t="s">
        <v>84</v>
      </c>
      <c r="E355" t="s">
        <v>57</v>
      </c>
      <c r="F355" t="s">
        <v>20</v>
      </c>
      <c r="G355" t="s">
        <v>17</v>
      </c>
      <c r="H355" t="s">
        <v>117</v>
      </c>
      <c r="I355" t="s">
        <v>65</v>
      </c>
      <c r="J355" t="s">
        <v>86</v>
      </c>
      <c r="K355" t="s">
        <v>118</v>
      </c>
      <c r="L355" t="s">
        <v>119</v>
      </c>
      <c r="M355">
        <v>5</v>
      </c>
      <c r="N355">
        <v>16978.78</v>
      </c>
      <c r="O355">
        <v>84893.9</v>
      </c>
      <c r="P355" t="s">
        <v>82</v>
      </c>
    </row>
    <row r="356" spans="1:16" x14ac:dyDescent="0.35">
      <c r="A356">
        <v>355</v>
      </c>
      <c r="B356">
        <v>355</v>
      </c>
      <c r="C356" t="s">
        <v>77</v>
      </c>
      <c r="D356" t="s">
        <v>38</v>
      </c>
      <c r="E356" t="s">
        <v>39</v>
      </c>
      <c r="F356" t="s">
        <v>40</v>
      </c>
      <c r="G356" t="s">
        <v>15</v>
      </c>
      <c r="H356" t="s">
        <v>159</v>
      </c>
      <c r="I356" t="s">
        <v>50</v>
      </c>
      <c r="J356" t="s">
        <v>79</v>
      </c>
      <c r="K356" t="s">
        <v>160</v>
      </c>
      <c r="L356" t="s">
        <v>161</v>
      </c>
      <c r="M356">
        <v>9</v>
      </c>
      <c r="N356">
        <v>18682.400000000001</v>
      </c>
      <c r="O356">
        <v>168141.6</v>
      </c>
      <c r="P356" t="s">
        <v>62</v>
      </c>
    </row>
    <row r="357" spans="1:16" x14ac:dyDescent="0.35">
      <c r="A357">
        <v>356</v>
      </c>
      <c r="B357">
        <v>356</v>
      </c>
      <c r="C357" t="s">
        <v>295</v>
      </c>
      <c r="D357" t="s">
        <v>56</v>
      </c>
      <c r="E357" t="s">
        <v>48</v>
      </c>
      <c r="F357" t="s">
        <v>22</v>
      </c>
      <c r="G357" t="s">
        <v>16</v>
      </c>
      <c r="H357" t="s">
        <v>58</v>
      </c>
      <c r="I357" t="s">
        <v>42</v>
      </c>
      <c r="J357" t="s">
        <v>59</v>
      </c>
      <c r="K357" t="s">
        <v>60</v>
      </c>
      <c r="L357" t="s">
        <v>61</v>
      </c>
      <c r="M357">
        <v>2</v>
      </c>
      <c r="N357">
        <v>5218.88</v>
      </c>
      <c r="O357">
        <v>10437.76</v>
      </c>
      <c r="P357" t="s">
        <v>89</v>
      </c>
    </row>
    <row r="358" spans="1:16" x14ac:dyDescent="0.35">
      <c r="A358">
        <v>357</v>
      </c>
      <c r="B358">
        <v>357</v>
      </c>
      <c r="C358" t="s">
        <v>185</v>
      </c>
      <c r="D358" t="s">
        <v>56</v>
      </c>
      <c r="E358" t="s">
        <v>57</v>
      </c>
      <c r="F358" t="s">
        <v>22</v>
      </c>
      <c r="G358" t="s">
        <v>15</v>
      </c>
      <c r="H358" t="s">
        <v>126</v>
      </c>
      <c r="I358" t="s">
        <v>65</v>
      </c>
      <c r="J358" t="s">
        <v>43</v>
      </c>
      <c r="K358" t="s">
        <v>127</v>
      </c>
      <c r="L358" t="s">
        <v>128</v>
      </c>
      <c r="M358">
        <v>9</v>
      </c>
      <c r="N358">
        <v>11634.97</v>
      </c>
      <c r="O358">
        <v>104714.73</v>
      </c>
      <c r="P358" t="s">
        <v>82</v>
      </c>
    </row>
    <row r="359" spans="1:16" x14ac:dyDescent="0.35">
      <c r="A359">
        <v>358</v>
      </c>
      <c r="B359">
        <v>358</v>
      </c>
      <c r="C359" t="s">
        <v>296</v>
      </c>
      <c r="D359" t="s">
        <v>56</v>
      </c>
      <c r="E359" t="s">
        <v>48</v>
      </c>
      <c r="F359" t="s">
        <v>24</v>
      </c>
      <c r="G359" t="s">
        <v>18</v>
      </c>
      <c r="H359" t="s">
        <v>78</v>
      </c>
      <c r="I359" t="s">
        <v>65</v>
      </c>
      <c r="J359" t="s">
        <v>79</v>
      </c>
      <c r="K359" t="s">
        <v>80</v>
      </c>
      <c r="L359" t="s">
        <v>81</v>
      </c>
      <c r="M359">
        <v>7</v>
      </c>
      <c r="N359">
        <v>22033.73</v>
      </c>
      <c r="O359">
        <v>154236.10999999999</v>
      </c>
      <c r="P359" t="s">
        <v>130</v>
      </c>
    </row>
    <row r="360" spans="1:16" x14ac:dyDescent="0.35">
      <c r="A360">
        <v>359</v>
      </c>
      <c r="B360">
        <v>359</v>
      </c>
      <c r="C360" t="s">
        <v>230</v>
      </c>
      <c r="D360" t="s">
        <v>112</v>
      </c>
      <c r="E360" t="s">
        <v>39</v>
      </c>
      <c r="F360" t="s">
        <v>19</v>
      </c>
      <c r="G360" t="s">
        <v>18</v>
      </c>
      <c r="H360" t="s">
        <v>73</v>
      </c>
      <c r="I360" t="s">
        <v>42</v>
      </c>
      <c r="J360" t="s">
        <v>74</v>
      </c>
      <c r="K360" t="s">
        <v>75</v>
      </c>
      <c r="L360" t="s">
        <v>76</v>
      </c>
      <c r="M360">
        <v>7</v>
      </c>
      <c r="N360">
        <v>24692.579999999998</v>
      </c>
      <c r="O360">
        <v>172848.06</v>
      </c>
      <c r="P360" t="s">
        <v>130</v>
      </c>
    </row>
    <row r="361" spans="1:16" x14ac:dyDescent="0.35">
      <c r="A361">
        <v>360</v>
      </c>
      <c r="B361">
        <v>360</v>
      </c>
      <c r="C361" t="s">
        <v>245</v>
      </c>
      <c r="D361" t="s">
        <v>56</v>
      </c>
      <c r="E361" t="s">
        <v>71</v>
      </c>
      <c r="F361" t="s">
        <v>72</v>
      </c>
      <c r="G361" t="s">
        <v>18</v>
      </c>
      <c r="H361" t="s">
        <v>138</v>
      </c>
      <c r="I361" t="s">
        <v>65</v>
      </c>
      <c r="J361" t="s">
        <v>51</v>
      </c>
      <c r="K361" t="s">
        <v>139</v>
      </c>
      <c r="L361" t="s">
        <v>140</v>
      </c>
      <c r="M361">
        <v>1</v>
      </c>
      <c r="N361">
        <v>17565.68</v>
      </c>
      <c r="O361">
        <v>17565.68</v>
      </c>
      <c r="P361" t="s">
        <v>89</v>
      </c>
    </row>
    <row r="362" spans="1:16" x14ac:dyDescent="0.35">
      <c r="A362">
        <v>361</v>
      </c>
      <c r="B362">
        <v>361</v>
      </c>
      <c r="C362" t="s">
        <v>255</v>
      </c>
      <c r="D362" t="s">
        <v>95</v>
      </c>
      <c r="E362" t="s">
        <v>48</v>
      </c>
      <c r="F362" t="s">
        <v>72</v>
      </c>
      <c r="G362" t="s">
        <v>16</v>
      </c>
      <c r="H362" t="s">
        <v>107</v>
      </c>
      <c r="I362" t="s">
        <v>65</v>
      </c>
      <c r="J362" t="s">
        <v>66</v>
      </c>
      <c r="K362" t="s">
        <v>108</v>
      </c>
      <c r="L362" t="s">
        <v>109</v>
      </c>
      <c r="M362">
        <v>7</v>
      </c>
      <c r="N362">
        <v>10811.25</v>
      </c>
      <c r="O362">
        <v>75678.75</v>
      </c>
      <c r="P362" t="s">
        <v>46</v>
      </c>
    </row>
    <row r="363" spans="1:16" x14ac:dyDescent="0.35">
      <c r="A363">
        <v>362</v>
      </c>
      <c r="B363">
        <v>362</v>
      </c>
      <c r="C363" t="s">
        <v>255</v>
      </c>
      <c r="D363" t="s">
        <v>95</v>
      </c>
      <c r="E363" t="s">
        <v>48</v>
      </c>
      <c r="F363" t="s">
        <v>72</v>
      </c>
      <c r="G363" t="s">
        <v>17</v>
      </c>
      <c r="H363" t="s">
        <v>64</v>
      </c>
      <c r="I363" t="s">
        <v>65</v>
      </c>
      <c r="J363" t="s">
        <v>66</v>
      </c>
      <c r="K363" t="s">
        <v>67</v>
      </c>
      <c r="L363" t="s">
        <v>68</v>
      </c>
      <c r="M363">
        <v>6</v>
      </c>
      <c r="N363">
        <v>17425.41</v>
      </c>
      <c r="O363">
        <v>104552.45999999999</v>
      </c>
      <c r="P363" t="s">
        <v>105</v>
      </c>
    </row>
    <row r="364" spans="1:16" x14ac:dyDescent="0.35">
      <c r="A364">
        <v>363</v>
      </c>
      <c r="B364">
        <v>363</v>
      </c>
      <c r="C364" t="s">
        <v>297</v>
      </c>
      <c r="D364" t="s">
        <v>95</v>
      </c>
      <c r="E364" t="s">
        <v>71</v>
      </c>
      <c r="F364" t="s">
        <v>40</v>
      </c>
      <c r="G364" t="s">
        <v>17</v>
      </c>
      <c r="H364" t="s">
        <v>107</v>
      </c>
      <c r="I364" t="s">
        <v>65</v>
      </c>
      <c r="J364" t="s">
        <v>66</v>
      </c>
      <c r="K364" t="s">
        <v>108</v>
      </c>
      <c r="L364" t="s">
        <v>109</v>
      </c>
      <c r="M364">
        <v>8</v>
      </c>
      <c r="N364">
        <v>9881.25</v>
      </c>
      <c r="O364">
        <v>79050</v>
      </c>
      <c r="P364" t="s">
        <v>62</v>
      </c>
    </row>
    <row r="365" spans="1:16" x14ac:dyDescent="0.35">
      <c r="A365">
        <v>364</v>
      </c>
      <c r="B365">
        <v>364</v>
      </c>
      <c r="C365" t="s">
        <v>253</v>
      </c>
      <c r="D365" t="s">
        <v>95</v>
      </c>
      <c r="E365" t="s">
        <v>57</v>
      </c>
      <c r="F365" t="s">
        <v>72</v>
      </c>
      <c r="G365" t="s">
        <v>16</v>
      </c>
      <c r="H365" t="s">
        <v>113</v>
      </c>
      <c r="I365" t="s">
        <v>65</v>
      </c>
      <c r="J365" t="s">
        <v>51</v>
      </c>
      <c r="K365" t="s">
        <v>114</v>
      </c>
      <c r="L365" t="s">
        <v>115</v>
      </c>
      <c r="M365">
        <v>1</v>
      </c>
      <c r="N365">
        <v>9835.6799999999985</v>
      </c>
      <c r="O365">
        <v>9835.6799999999985</v>
      </c>
      <c r="P365" t="s">
        <v>62</v>
      </c>
    </row>
    <row r="366" spans="1:16" x14ac:dyDescent="0.35">
      <c r="A366">
        <v>365</v>
      </c>
      <c r="B366">
        <v>365</v>
      </c>
      <c r="C366" t="s">
        <v>266</v>
      </c>
      <c r="D366" t="s">
        <v>112</v>
      </c>
      <c r="E366" t="s">
        <v>100</v>
      </c>
      <c r="F366" t="s">
        <v>23</v>
      </c>
      <c r="G366" t="s">
        <v>18</v>
      </c>
      <c r="H366" t="s">
        <v>58</v>
      </c>
      <c r="I366" t="s">
        <v>42</v>
      </c>
      <c r="J366" t="s">
        <v>59</v>
      </c>
      <c r="K366" t="s">
        <v>60</v>
      </c>
      <c r="L366" t="s">
        <v>61</v>
      </c>
      <c r="M366">
        <v>6</v>
      </c>
      <c r="N366">
        <v>5052.3200000000006</v>
      </c>
      <c r="O366">
        <v>30313.920000000006</v>
      </c>
      <c r="P366" t="s">
        <v>130</v>
      </c>
    </row>
    <row r="367" spans="1:16" x14ac:dyDescent="0.35">
      <c r="A367">
        <v>366</v>
      </c>
      <c r="B367">
        <v>366</v>
      </c>
      <c r="C367" t="s">
        <v>269</v>
      </c>
      <c r="D367" t="s">
        <v>95</v>
      </c>
      <c r="E367" t="s">
        <v>48</v>
      </c>
      <c r="F367" t="s">
        <v>23</v>
      </c>
      <c r="G367" t="s">
        <v>15</v>
      </c>
      <c r="H367" t="s">
        <v>177</v>
      </c>
      <c r="I367" t="s">
        <v>50</v>
      </c>
      <c r="J367" t="s">
        <v>51</v>
      </c>
      <c r="K367" t="s">
        <v>178</v>
      </c>
      <c r="L367" t="s">
        <v>179</v>
      </c>
      <c r="M367">
        <v>7</v>
      </c>
      <c r="N367">
        <v>8738.85</v>
      </c>
      <c r="O367">
        <v>61171.950000000004</v>
      </c>
      <c r="P367" t="s">
        <v>54</v>
      </c>
    </row>
    <row r="368" spans="1:16" x14ac:dyDescent="0.35">
      <c r="A368">
        <v>367</v>
      </c>
      <c r="B368">
        <v>367</v>
      </c>
      <c r="C368" t="s">
        <v>298</v>
      </c>
      <c r="D368" t="s">
        <v>112</v>
      </c>
      <c r="E368" t="s">
        <v>48</v>
      </c>
      <c r="F368" t="s">
        <v>23</v>
      </c>
      <c r="G368" t="s">
        <v>17</v>
      </c>
      <c r="H368" t="s">
        <v>85</v>
      </c>
      <c r="I368" t="s">
        <v>50</v>
      </c>
      <c r="J368" t="s">
        <v>86</v>
      </c>
      <c r="K368" t="s">
        <v>87</v>
      </c>
      <c r="L368" t="s">
        <v>88</v>
      </c>
      <c r="M368">
        <v>7</v>
      </c>
      <c r="N368">
        <v>7089.84</v>
      </c>
      <c r="O368">
        <v>49628.880000000005</v>
      </c>
      <c r="P368" t="s">
        <v>54</v>
      </c>
    </row>
    <row r="369" spans="1:16" x14ac:dyDescent="0.35">
      <c r="A369">
        <v>368</v>
      </c>
      <c r="B369">
        <v>368</v>
      </c>
      <c r="C369" t="s">
        <v>94</v>
      </c>
      <c r="D369" t="s">
        <v>95</v>
      </c>
      <c r="E369" t="s">
        <v>39</v>
      </c>
      <c r="F369" t="s">
        <v>23</v>
      </c>
      <c r="G369" t="s">
        <v>15</v>
      </c>
      <c r="H369" t="s">
        <v>148</v>
      </c>
      <c r="I369" t="s">
        <v>42</v>
      </c>
      <c r="J369" t="s">
        <v>74</v>
      </c>
      <c r="K369" t="s">
        <v>149</v>
      </c>
      <c r="L369" t="s">
        <v>150</v>
      </c>
      <c r="M369">
        <v>5</v>
      </c>
      <c r="N369">
        <v>8061.67</v>
      </c>
      <c r="O369">
        <v>40308.35</v>
      </c>
      <c r="P369" t="s">
        <v>54</v>
      </c>
    </row>
    <row r="370" spans="1:16" x14ac:dyDescent="0.35">
      <c r="A370">
        <v>369</v>
      </c>
      <c r="B370">
        <v>369</v>
      </c>
      <c r="C370" t="s">
        <v>250</v>
      </c>
      <c r="D370" t="s">
        <v>56</v>
      </c>
      <c r="E370" t="s">
        <v>57</v>
      </c>
      <c r="F370" t="s">
        <v>21</v>
      </c>
      <c r="G370" t="s">
        <v>16</v>
      </c>
      <c r="H370" t="s">
        <v>49</v>
      </c>
      <c r="I370" t="s">
        <v>50</v>
      </c>
      <c r="J370" t="s">
        <v>51</v>
      </c>
      <c r="K370" t="s">
        <v>52</v>
      </c>
      <c r="L370" t="s">
        <v>53</v>
      </c>
      <c r="M370">
        <v>9</v>
      </c>
      <c r="N370">
        <v>3139.2000000000003</v>
      </c>
      <c r="O370">
        <v>28252.800000000003</v>
      </c>
      <c r="P370" t="s">
        <v>62</v>
      </c>
    </row>
    <row r="371" spans="1:16" x14ac:dyDescent="0.35">
      <c r="A371">
        <v>370</v>
      </c>
      <c r="B371">
        <v>370</v>
      </c>
      <c r="C371" t="s">
        <v>299</v>
      </c>
      <c r="D371" t="s">
        <v>95</v>
      </c>
      <c r="E371" t="s">
        <v>57</v>
      </c>
      <c r="F371" t="s">
        <v>24</v>
      </c>
      <c r="G371" t="s">
        <v>18</v>
      </c>
      <c r="H371" t="s">
        <v>101</v>
      </c>
      <c r="I371" t="s">
        <v>50</v>
      </c>
      <c r="J371" t="s">
        <v>86</v>
      </c>
      <c r="K371" t="s">
        <v>102</v>
      </c>
      <c r="L371" t="s">
        <v>103</v>
      </c>
      <c r="M371">
        <v>9</v>
      </c>
      <c r="N371">
        <v>16174.9</v>
      </c>
      <c r="O371">
        <v>145574.1</v>
      </c>
      <c r="P371" t="s">
        <v>69</v>
      </c>
    </row>
    <row r="372" spans="1:16" x14ac:dyDescent="0.35">
      <c r="A372">
        <v>371</v>
      </c>
      <c r="B372">
        <v>371</v>
      </c>
      <c r="C372" t="s">
        <v>224</v>
      </c>
      <c r="D372" t="s">
        <v>38</v>
      </c>
      <c r="E372" t="s">
        <v>71</v>
      </c>
      <c r="F372" t="s">
        <v>20</v>
      </c>
      <c r="G372" t="s">
        <v>16</v>
      </c>
      <c r="H372" t="s">
        <v>148</v>
      </c>
      <c r="I372" t="s">
        <v>42</v>
      </c>
      <c r="J372" t="s">
        <v>74</v>
      </c>
      <c r="K372" t="s">
        <v>149</v>
      </c>
      <c r="L372" t="s">
        <v>150</v>
      </c>
      <c r="M372">
        <v>2</v>
      </c>
      <c r="N372">
        <v>7978.5599999999995</v>
      </c>
      <c r="O372">
        <v>15957.119999999999</v>
      </c>
      <c r="P372" t="s">
        <v>62</v>
      </c>
    </row>
    <row r="373" spans="1:16" x14ac:dyDescent="0.35">
      <c r="A373">
        <v>372</v>
      </c>
      <c r="B373">
        <v>372</v>
      </c>
      <c r="C373" t="s">
        <v>260</v>
      </c>
      <c r="D373" t="s">
        <v>38</v>
      </c>
      <c r="E373" t="s">
        <v>57</v>
      </c>
      <c r="F373" t="s">
        <v>22</v>
      </c>
      <c r="G373" t="s">
        <v>18</v>
      </c>
      <c r="H373" t="s">
        <v>148</v>
      </c>
      <c r="I373" t="s">
        <v>42</v>
      </c>
      <c r="J373" t="s">
        <v>74</v>
      </c>
      <c r="K373" t="s">
        <v>149</v>
      </c>
      <c r="L373" t="s">
        <v>150</v>
      </c>
      <c r="M373">
        <v>3</v>
      </c>
      <c r="N373">
        <v>7895.45</v>
      </c>
      <c r="O373">
        <v>23686.35</v>
      </c>
      <c r="P373" t="s">
        <v>130</v>
      </c>
    </row>
    <row r="374" spans="1:16" x14ac:dyDescent="0.35">
      <c r="A374">
        <v>373</v>
      </c>
      <c r="B374">
        <v>373</v>
      </c>
      <c r="C374" t="s">
        <v>237</v>
      </c>
      <c r="D374" t="s">
        <v>95</v>
      </c>
      <c r="E374" t="s">
        <v>39</v>
      </c>
      <c r="F374" t="s">
        <v>21</v>
      </c>
      <c r="G374" t="s">
        <v>15</v>
      </c>
      <c r="H374" t="s">
        <v>49</v>
      </c>
      <c r="I374" t="s">
        <v>50</v>
      </c>
      <c r="J374" t="s">
        <v>51</v>
      </c>
      <c r="K374" t="s">
        <v>52</v>
      </c>
      <c r="L374" t="s">
        <v>53</v>
      </c>
      <c r="M374">
        <v>7</v>
      </c>
      <c r="N374">
        <v>3069.44</v>
      </c>
      <c r="O374">
        <v>21486.080000000002</v>
      </c>
      <c r="P374" t="s">
        <v>130</v>
      </c>
    </row>
    <row r="375" spans="1:16" x14ac:dyDescent="0.35">
      <c r="A375">
        <v>374</v>
      </c>
      <c r="B375">
        <v>374</v>
      </c>
      <c r="C375" t="s">
        <v>254</v>
      </c>
      <c r="D375" t="s">
        <v>112</v>
      </c>
      <c r="E375" t="s">
        <v>100</v>
      </c>
      <c r="F375" t="s">
        <v>40</v>
      </c>
      <c r="G375" t="s">
        <v>15</v>
      </c>
      <c r="H375" t="s">
        <v>96</v>
      </c>
      <c r="I375" t="s">
        <v>42</v>
      </c>
      <c r="J375" t="s">
        <v>59</v>
      </c>
      <c r="K375" t="s">
        <v>97</v>
      </c>
      <c r="L375" t="s">
        <v>98</v>
      </c>
      <c r="M375">
        <v>1</v>
      </c>
      <c r="N375">
        <v>10747.6</v>
      </c>
      <c r="O375">
        <v>10747.6</v>
      </c>
      <c r="P375" t="s">
        <v>62</v>
      </c>
    </row>
    <row r="376" spans="1:16" x14ac:dyDescent="0.35">
      <c r="A376">
        <v>375</v>
      </c>
      <c r="B376">
        <v>375</v>
      </c>
      <c r="C376" t="s">
        <v>285</v>
      </c>
      <c r="D376" t="s">
        <v>56</v>
      </c>
      <c r="E376" t="s">
        <v>57</v>
      </c>
      <c r="F376" t="s">
        <v>72</v>
      </c>
      <c r="G376" t="s">
        <v>16</v>
      </c>
      <c r="H376" t="s">
        <v>58</v>
      </c>
      <c r="I376" t="s">
        <v>42</v>
      </c>
      <c r="J376" t="s">
        <v>59</v>
      </c>
      <c r="K376" t="s">
        <v>60</v>
      </c>
      <c r="L376" t="s">
        <v>61</v>
      </c>
      <c r="M376">
        <v>6</v>
      </c>
      <c r="N376">
        <v>5218.88</v>
      </c>
      <c r="O376">
        <v>31313.279999999999</v>
      </c>
      <c r="P376" t="s">
        <v>46</v>
      </c>
    </row>
    <row r="377" spans="1:16" x14ac:dyDescent="0.35">
      <c r="A377">
        <v>376</v>
      </c>
      <c r="B377">
        <v>376</v>
      </c>
      <c r="C377" t="s">
        <v>300</v>
      </c>
      <c r="D377" t="s">
        <v>56</v>
      </c>
      <c r="E377" t="s">
        <v>100</v>
      </c>
      <c r="F377" t="s">
        <v>19</v>
      </c>
      <c r="G377" t="s">
        <v>16</v>
      </c>
      <c r="H377" t="s">
        <v>78</v>
      </c>
      <c r="I377" t="s">
        <v>65</v>
      </c>
      <c r="J377" t="s">
        <v>79</v>
      </c>
      <c r="K377" t="s">
        <v>80</v>
      </c>
      <c r="L377" t="s">
        <v>81</v>
      </c>
      <c r="M377">
        <v>3</v>
      </c>
      <c r="N377">
        <v>24509.43</v>
      </c>
      <c r="O377">
        <v>73528.290000000008</v>
      </c>
      <c r="P377" t="s">
        <v>89</v>
      </c>
    </row>
    <row r="378" spans="1:16" x14ac:dyDescent="0.35">
      <c r="A378">
        <v>377</v>
      </c>
      <c r="B378">
        <v>377</v>
      </c>
      <c r="C378" t="s">
        <v>132</v>
      </c>
      <c r="D378" t="s">
        <v>38</v>
      </c>
      <c r="E378" t="s">
        <v>48</v>
      </c>
      <c r="F378" t="s">
        <v>20</v>
      </c>
      <c r="G378" t="s">
        <v>15</v>
      </c>
      <c r="H378" t="s">
        <v>41</v>
      </c>
      <c r="I378" t="s">
        <v>42</v>
      </c>
      <c r="J378" t="s">
        <v>43</v>
      </c>
      <c r="K378" t="s">
        <v>44</v>
      </c>
      <c r="L378" t="s">
        <v>45</v>
      </c>
      <c r="M378">
        <v>2</v>
      </c>
      <c r="N378">
        <v>18190.71</v>
      </c>
      <c r="O378">
        <v>36381.42</v>
      </c>
      <c r="P378" t="s">
        <v>69</v>
      </c>
    </row>
    <row r="379" spans="1:16" x14ac:dyDescent="0.35">
      <c r="A379">
        <v>378</v>
      </c>
      <c r="B379">
        <v>378</v>
      </c>
      <c r="C379" t="s">
        <v>190</v>
      </c>
      <c r="D379" t="s">
        <v>56</v>
      </c>
      <c r="E379" t="s">
        <v>100</v>
      </c>
      <c r="F379" t="s">
        <v>19</v>
      </c>
      <c r="G379" t="s">
        <v>16</v>
      </c>
      <c r="H379" t="s">
        <v>177</v>
      </c>
      <c r="I379" t="s">
        <v>50</v>
      </c>
      <c r="J379" t="s">
        <v>51</v>
      </c>
      <c r="K379" t="s">
        <v>178</v>
      </c>
      <c r="L379" t="s">
        <v>179</v>
      </c>
      <c r="M379">
        <v>6</v>
      </c>
      <c r="N379">
        <v>10075.379999999999</v>
      </c>
      <c r="O379">
        <v>60452.28</v>
      </c>
      <c r="P379" t="s">
        <v>130</v>
      </c>
    </row>
    <row r="380" spans="1:16" x14ac:dyDescent="0.35">
      <c r="A380">
        <v>379</v>
      </c>
      <c r="B380">
        <v>379</v>
      </c>
      <c r="C380" t="s">
        <v>269</v>
      </c>
      <c r="D380" t="s">
        <v>95</v>
      </c>
      <c r="E380" t="s">
        <v>48</v>
      </c>
      <c r="F380" t="s">
        <v>23</v>
      </c>
      <c r="G380" t="s">
        <v>16</v>
      </c>
      <c r="H380" t="s">
        <v>159</v>
      </c>
      <c r="I380" t="s">
        <v>50</v>
      </c>
      <c r="J380" t="s">
        <v>79</v>
      </c>
      <c r="K380" t="s">
        <v>160</v>
      </c>
      <c r="L380" t="s">
        <v>161</v>
      </c>
      <c r="M380">
        <v>4</v>
      </c>
      <c r="N380">
        <v>18682.400000000001</v>
      </c>
      <c r="O380">
        <v>74729.600000000006</v>
      </c>
      <c r="P380" t="s">
        <v>62</v>
      </c>
    </row>
    <row r="381" spans="1:16" x14ac:dyDescent="0.35">
      <c r="A381">
        <v>380</v>
      </c>
      <c r="B381">
        <v>380</v>
      </c>
      <c r="C381" t="s">
        <v>199</v>
      </c>
      <c r="D381" t="s">
        <v>84</v>
      </c>
      <c r="E381" t="s">
        <v>39</v>
      </c>
      <c r="F381" t="s">
        <v>22</v>
      </c>
      <c r="G381" t="s">
        <v>18</v>
      </c>
      <c r="H381" t="s">
        <v>73</v>
      </c>
      <c r="I381" t="s">
        <v>42</v>
      </c>
      <c r="J381" t="s">
        <v>74</v>
      </c>
      <c r="K381" t="s">
        <v>75</v>
      </c>
      <c r="L381" t="s">
        <v>76</v>
      </c>
      <c r="M381">
        <v>8</v>
      </c>
      <c r="N381">
        <v>22946.639999999999</v>
      </c>
      <c r="O381">
        <v>183573.12</v>
      </c>
      <c r="P381" t="s">
        <v>69</v>
      </c>
    </row>
    <row r="382" spans="1:16" x14ac:dyDescent="0.35">
      <c r="A382">
        <v>381</v>
      </c>
      <c r="B382">
        <v>381</v>
      </c>
      <c r="C382" t="s">
        <v>291</v>
      </c>
      <c r="D382" t="s">
        <v>38</v>
      </c>
      <c r="E382" t="s">
        <v>100</v>
      </c>
      <c r="F382" t="s">
        <v>19</v>
      </c>
      <c r="G382" t="s">
        <v>17</v>
      </c>
      <c r="H382" t="s">
        <v>148</v>
      </c>
      <c r="I382" t="s">
        <v>42</v>
      </c>
      <c r="J382" t="s">
        <v>74</v>
      </c>
      <c r="K382" t="s">
        <v>149</v>
      </c>
      <c r="L382" t="s">
        <v>150</v>
      </c>
      <c r="M382">
        <v>3</v>
      </c>
      <c r="N382">
        <v>7729.23</v>
      </c>
      <c r="O382">
        <v>23187.69</v>
      </c>
      <c r="P382" t="s">
        <v>46</v>
      </c>
    </row>
    <row r="383" spans="1:16" x14ac:dyDescent="0.35">
      <c r="A383">
        <v>382</v>
      </c>
      <c r="B383">
        <v>382</v>
      </c>
      <c r="C383" t="s">
        <v>55</v>
      </c>
      <c r="D383" t="s">
        <v>56</v>
      </c>
      <c r="E383" t="s">
        <v>57</v>
      </c>
      <c r="F383" t="s">
        <v>20</v>
      </c>
      <c r="G383" t="s">
        <v>17</v>
      </c>
      <c r="H383" t="s">
        <v>49</v>
      </c>
      <c r="I383" t="s">
        <v>50</v>
      </c>
      <c r="J383" t="s">
        <v>51</v>
      </c>
      <c r="K383" t="s">
        <v>52</v>
      </c>
      <c r="L383" t="s">
        <v>53</v>
      </c>
      <c r="M383">
        <v>8</v>
      </c>
      <c r="N383">
        <v>3034.56</v>
      </c>
      <c r="O383">
        <v>24276.48</v>
      </c>
      <c r="P383" t="s">
        <v>54</v>
      </c>
    </row>
    <row r="384" spans="1:16" x14ac:dyDescent="0.35">
      <c r="A384">
        <v>383</v>
      </c>
      <c r="B384">
        <v>383</v>
      </c>
      <c r="C384" t="s">
        <v>301</v>
      </c>
      <c r="D384" t="s">
        <v>95</v>
      </c>
      <c r="E384" t="s">
        <v>39</v>
      </c>
      <c r="F384" t="s">
        <v>20</v>
      </c>
      <c r="G384" t="s">
        <v>17</v>
      </c>
      <c r="H384" t="s">
        <v>91</v>
      </c>
      <c r="I384" t="s">
        <v>42</v>
      </c>
      <c r="J384" t="s">
        <v>79</v>
      </c>
      <c r="K384" t="s">
        <v>92</v>
      </c>
      <c r="L384" t="s">
        <v>93</v>
      </c>
      <c r="M384">
        <v>2</v>
      </c>
      <c r="N384">
        <v>16648.739999999998</v>
      </c>
      <c r="O384">
        <v>33297.479999999996</v>
      </c>
      <c r="P384" t="s">
        <v>62</v>
      </c>
    </row>
    <row r="385" spans="1:16" x14ac:dyDescent="0.35">
      <c r="A385">
        <v>384</v>
      </c>
      <c r="B385">
        <v>384</v>
      </c>
      <c r="C385" t="s">
        <v>192</v>
      </c>
      <c r="D385" t="s">
        <v>38</v>
      </c>
      <c r="E385" t="s">
        <v>57</v>
      </c>
      <c r="F385" t="s">
        <v>72</v>
      </c>
      <c r="G385" t="s">
        <v>15</v>
      </c>
      <c r="H385" t="s">
        <v>101</v>
      </c>
      <c r="I385" t="s">
        <v>50</v>
      </c>
      <c r="J385" t="s">
        <v>86</v>
      </c>
      <c r="K385" t="s">
        <v>102</v>
      </c>
      <c r="L385" t="s">
        <v>103</v>
      </c>
      <c r="M385">
        <v>3</v>
      </c>
      <c r="N385">
        <v>16174.9</v>
      </c>
      <c r="O385">
        <v>48524.7</v>
      </c>
      <c r="P385" t="s">
        <v>105</v>
      </c>
    </row>
    <row r="386" spans="1:16" x14ac:dyDescent="0.35">
      <c r="A386">
        <v>385</v>
      </c>
      <c r="B386">
        <v>385</v>
      </c>
      <c r="C386" t="s">
        <v>136</v>
      </c>
      <c r="D386" t="s">
        <v>56</v>
      </c>
      <c r="E386" t="s">
        <v>57</v>
      </c>
      <c r="F386" t="s">
        <v>24</v>
      </c>
      <c r="G386" t="s">
        <v>18</v>
      </c>
      <c r="H386" t="s">
        <v>58</v>
      </c>
      <c r="I386" t="s">
        <v>42</v>
      </c>
      <c r="J386" t="s">
        <v>59</v>
      </c>
      <c r="K386" t="s">
        <v>60</v>
      </c>
      <c r="L386" t="s">
        <v>61</v>
      </c>
      <c r="M386">
        <v>6</v>
      </c>
      <c r="N386">
        <v>4941.28</v>
      </c>
      <c r="O386">
        <v>29647.68</v>
      </c>
      <c r="P386" t="s">
        <v>46</v>
      </c>
    </row>
    <row r="387" spans="1:16" x14ac:dyDescent="0.35">
      <c r="A387">
        <v>386</v>
      </c>
      <c r="B387">
        <v>386</v>
      </c>
      <c r="C387" t="s">
        <v>83</v>
      </c>
      <c r="D387" t="s">
        <v>84</v>
      </c>
      <c r="E387" t="s">
        <v>48</v>
      </c>
      <c r="F387" t="s">
        <v>20</v>
      </c>
      <c r="G387" t="s">
        <v>16</v>
      </c>
      <c r="H387" t="s">
        <v>64</v>
      </c>
      <c r="I387" t="s">
        <v>65</v>
      </c>
      <c r="J387" t="s">
        <v>66</v>
      </c>
      <c r="K387" t="s">
        <v>67</v>
      </c>
      <c r="L387" t="s">
        <v>68</v>
      </c>
      <c r="M387">
        <v>6</v>
      </c>
      <c r="N387">
        <v>18174.89</v>
      </c>
      <c r="O387">
        <v>109049.34</v>
      </c>
      <c r="P387" t="s">
        <v>62</v>
      </c>
    </row>
    <row r="388" spans="1:16" x14ac:dyDescent="0.35">
      <c r="A388">
        <v>387</v>
      </c>
      <c r="B388">
        <v>387</v>
      </c>
      <c r="C388" t="s">
        <v>275</v>
      </c>
      <c r="D388" t="s">
        <v>95</v>
      </c>
      <c r="E388" t="s">
        <v>100</v>
      </c>
      <c r="F388" t="s">
        <v>22</v>
      </c>
      <c r="G388" t="s">
        <v>16</v>
      </c>
      <c r="H388" t="s">
        <v>138</v>
      </c>
      <c r="I388" t="s">
        <v>65</v>
      </c>
      <c r="J388" t="s">
        <v>51</v>
      </c>
      <c r="K388" t="s">
        <v>139</v>
      </c>
      <c r="L388" t="s">
        <v>140</v>
      </c>
      <c r="M388">
        <v>4</v>
      </c>
      <c r="N388">
        <v>16966.849999999999</v>
      </c>
      <c r="O388">
        <v>67867.399999999994</v>
      </c>
      <c r="P388" t="s">
        <v>105</v>
      </c>
    </row>
    <row r="389" spans="1:16" x14ac:dyDescent="0.35">
      <c r="A389">
        <v>388</v>
      </c>
      <c r="B389">
        <v>388</v>
      </c>
      <c r="C389" t="s">
        <v>252</v>
      </c>
      <c r="D389" t="s">
        <v>95</v>
      </c>
      <c r="E389" t="s">
        <v>39</v>
      </c>
      <c r="F389" t="s">
        <v>72</v>
      </c>
      <c r="G389" t="s">
        <v>18</v>
      </c>
      <c r="H389" t="s">
        <v>49</v>
      </c>
      <c r="I389" t="s">
        <v>50</v>
      </c>
      <c r="J389" t="s">
        <v>51</v>
      </c>
      <c r="K389" t="s">
        <v>52</v>
      </c>
      <c r="L389" t="s">
        <v>53</v>
      </c>
      <c r="M389">
        <v>4</v>
      </c>
      <c r="N389">
        <v>3278.72</v>
      </c>
      <c r="O389">
        <v>13114.88</v>
      </c>
      <c r="P389" t="s">
        <v>105</v>
      </c>
    </row>
    <row r="390" spans="1:16" x14ac:dyDescent="0.35">
      <c r="A390">
        <v>389</v>
      </c>
      <c r="B390">
        <v>389</v>
      </c>
      <c r="C390" t="s">
        <v>227</v>
      </c>
      <c r="D390" t="s">
        <v>38</v>
      </c>
      <c r="E390" t="s">
        <v>39</v>
      </c>
      <c r="F390" t="s">
        <v>21</v>
      </c>
      <c r="G390" t="s">
        <v>16</v>
      </c>
      <c r="H390" t="s">
        <v>78</v>
      </c>
      <c r="I390" t="s">
        <v>65</v>
      </c>
      <c r="J390" t="s">
        <v>79</v>
      </c>
      <c r="K390" t="s">
        <v>80</v>
      </c>
      <c r="L390" t="s">
        <v>81</v>
      </c>
      <c r="M390">
        <v>1</v>
      </c>
      <c r="N390">
        <v>23519.149999999998</v>
      </c>
      <c r="O390">
        <v>23519.149999999998</v>
      </c>
      <c r="P390" t="s">
        <v>89</v>
      </c>
    </row>
    <row r="391" spans="1:16" x14ac:dyDescent="0.35">
      <c r="A391">
        <v>390</v>
      </c>
      <c r="B391">
        <v>390</v>
      </c>
      <c r="C391" t="s">
        <v>302</v>
      </c>
      <c r="D391" t="s">
        <v>112</v>
      </c>
      <c r="E391" t="s">
        <v>100</v>
      </c>
      <c r="F391" t="s">
        <v>21</v>
      </c>
      <c r="G391" t="s">
        <v>16</v>
      </c>
      <c r="H391" t="s">
        <v>159</v>
      </c>
      <c r="I391" t="s">
        <v>50</v>
      </c>
      <c r="J391" t="s">
        <v>79</v>
      </c>
      <c r="K391" t="s">
        <v>160</v>
      </c>
      <c r="L391" t="s">
        <v>161</v>
      </c>
      <c r="M391">
        <v>4</v>
      </c>
      <c r="N391">
        <v>20805.399999999998</v>
      </c>
      <c r="O391">
        <v>83221.599999999991</v>
      </c>
      <c r="P391" t="s">
        <v>82</v>
      </c>
    </row>
    <row r="392" spans="1:16" x14ac:dyDescent="0.35">
      <c r="A392">
        <v>391</v>
      </c>
      <c r="B392">
        <v>391</v>
      </c>
      <c r="C392" t="s">
        <v>228</v>
      </c>
      <c r="D392" t="s">
        <v>38</v>
      </c>
      <c r="E392" t="s">
        <v>39</v>
      </c>
      <c r="F392" t="s">
        <v>20</v>
      </c>
      <c r="G392" t="s">
        <v>18</v>
      </c>
      <c r="H392" t="s">
        <v>107</v>
      </c>
      <c r="I392" t="s">
        <v>65</v>
      </c>
      <c r="J392" t="s">
        <v>66</v>
      </c>
      <c r="K392" t="s">
        <v>108</v>
      </c>
      <c r="L392" t="s">
        <v>109</v>
      </c>
      <c r="M392">
        <v>9</v>
      </c>
      <c r="N392">
        <v>11508.75</v>
      </c>
      <c r="O392">
        <v>103578.75</v>
      </c>
      <c r="P392" t="s">
        <v>62</v>
      </c>
    </row>
    <row r="393" spans="1:16" x14ac:dyDescent="0.35">
      <c r="A393">
        <v>392</v>
      </c>
      <c r="B393">
        <v>392</v>
      </c>
      <c r="C393" t="s">
        <v>181</v>
      </c>
      <c r="D393" t="s">
        <v>38</v>
      </c>
      <c r="E393" t="s">
        <v>39</v>
      </c>
      <c r="F393" t="s">
        <v>40</v>
      </c>
      <c r="G393" t="s">
        <v>18</v>
      </c>
      <c r="H393" t="s">
        <v>78</v>
      </c>
      <c r="I393" t="s">
        <v>65</v>
      </c>
      <c r="J393" t="s">
        <v>79</v>
      </c>
      <c r="K393" t="s">
        <v>80</v>
      </c>
      <c r="L393" t="s">
        <v>81</v>
      </c>
      <c r="M393">
        <v>3</v>
      </c>
      <c r="N393">
        <v>21043.45</v>
      </c>
      <c r="O393">
        <v>63130.350000000006</v>
      </c>
      <c r="P393" t="s">
        <v>130</v>
      </c>
    </row>
    <row r="394" spans="1:16" x14ac:dyDescent="0.35">
      <c r="A394">
        <v>393</v>
      </c>
      <c r="B394">
        <v>393</v>
      </c>
      <c r="C394" t="s">
        <v>110</v>
      </c>
      <c r="D394" t="s">
        <v>95</v>
      </c>
      <c r="E394" t="s">
        <v>57</v>
      </c>
      <c r="F394" t="s">
        <v>24</v>
      </c>
      <c r="G394" t="s">
        <v>16</v>
      </c>
      <c r="H394" t="s">
        <v>41</v>
      </c>
      <c r="I394" t="s">
        <v>42</v>
      </c>
      <c r="J394" t="s">
        <v>43</v>
      </c>
      <c r="K394" t="s">
        <v>44</v>
      </c>
      <c r="L394" t="s">
        <v>45</v>
      </c>
      <c r="M394">
        <v>9</v>
      </c>
      <c r="N394">
        <v>18190.71</v>
      </c>
      <c r="O394">
        <v>163716.38999999998</v>
      </c>
      <c r="P394" t="s">
        <v>46</v>
      </c>
    </row>
    <row r="395" spans="1:16" x14ac:dyDescent="0.35">
      <c r="A395">
        <v>394</v>
      </c>
      <c r="B395">
        <v>394</v>
      </c>
      <c r="C395" t="s">
        <v>254</v>
      </c>
      <c r="D395" t="s">
        <v>112</v>
      </c>
      <c r="E395" t="s">
        <v>100</v>
      </c>
      <c r="F395" t="s">
        <v>40</v>
      </c>
      <c r="G395" t="s">
        <v>17</v>
      </c>
      <c r="H395" t="s">
        <v>148</v>
      </c>
      <c r="I395" t="s">
        <v>42</v>
      </c>
      <c r="J395" t="s">
        <v>74</v>
      </c>
      <c r="K395" t="s">
        <v>149</v>
      </c>
      <c r="L395" t="s">
        <v>150</v>
      </c>
      <c r="M395">
        <v>3</v>
      </c>
      <c r="N395">
        <v>7729.23</v>
      </c>
      <c r="O395">
        <v>23187.69</v>
      </c>
      <c r="P395" t="s">
        <v>62</v>
      </c>
    </row>
    <row r="396" spans="1:16" x14ac:dyDescent="0.35">
      <c r="A396">
        <v>395</v>
      </c>
      <c r="B396">
        <v>395</v>
      </c>
      <c r="C396" t="s">
        <v>266</v>
      </c>
      <c r="D396" t="s">
        <v>112</v>
      </c>
      <c r="E396" t="s">
        <v>100</v>
      </c>
      <c r="F396" t="s">
        <v>23</v>
      </c>
      <c r="G396" t="s">
        <v>16</v>
      </c>
      <c r="H396" t="s">
        <v>49</v>
      </c>
      <c r="I396" t="s">
        <v>50</v>
      </c>
      <c r="J396" t="s">
        <v>51</v>
      </c>
      <c r="K396" t="s">
        <v>52</v>
      </c>
      <c r="L396" t="s">
        <v>53</v>
      </c>
      <c r="M396">
        <v>3</v>
      </c>
      <c r="N396">
        <v>3069.44</v>
      </c>
      <c r="O396">
        <v>9208.32</v>
      </c>
      <c r="P396" t="s">
        <v>82</v>
      </c>
    </row>
    <row r="397" spans="1:16" x14ac:dyDescent="0.35">
      <c r="A397">
        <v>396</v>
      </c>
      <c r="B397">
        <v>396</v>
      </c>
      <c r="C397" t="s">
        <v>163</v>
      </c>
      <c r="D397" t="s">
        <v>84</v>
      </c>
      <c r="E397" t="s">
        <v>48</v>
      </c>
      <c r="F397" t="s">
        <v>72</v>
      </c>
      <c r="G397" t="s">
        <v>17</v>
      </c>
      <c r="H397" t="s">
        <v>113</v>
      </c>
      <c r="I397" t="s">
        <v>65</v>
      </c>
      <c r="J397" t="s">
        <v>51</v>
      </c>
      <c r="K397" t="s">
        <v>114</v>
      </c>
      <c r="L397" t="s">
        <v>115</v>
      </c>
      <c r="M397">
        <v>2</v>
      </c>
      <c r="N397">
        <v>9306.8799999999992</v>
      </c>
      <c r="O397">
        <v>18613.759999999998</v>
      </c>
      <c r="P397" t="s">
        <v>89</v>
      </c>
    </row>
    <row r="398" spans="1:16" x14ac:dyDescent="0.35">
      <c r="A398">
        <v>397</v>
      </c>
      <c r="B398">
        <v>397</v>
      </c>
      <c r="C398" t="s">
        <v>272</v>
      </c>
      <c r="D398" t="s">
        <v>84</v>
      </c>
      <c r="E398" t="s">
        <v>48</v>
      </c>
      <c r="F398" t="s">
        <v>20</v>
      </c>
      <c r="G398" t="s">
        <v>18</v>
      </c>
      <c r="H398" t="s">
        <v>101</v>
      </c>
      <c r="I398" t="s">
        <v>50</v>
      </c>
      <c r="J398" t="s">
        <v>86</v>
      </c>
      <c r="K398" t="s">
        <v>102</v>
      </c>
      <c r="L398" t="s">
        <v>103</v>
      </c>
      <c r="M398">
        <v>9</v>
      </c>
      <c r="N398">
        <v>14689.45</v>
      </c>
      <c r="O398">
        <v>132205.05000000002</v>
      </c>
      <c r="P398" t="s">
        <v>54</v>
      </c>
    </row>
    <row r="399" spans="1:16" x14ac:dyDescent="0.35">
      <c r="A399">
        <v>398</v>
      </c>
      <c r="B399">
        <v>398</v>
      </c>
      <c r="C399" t="s">
        <v>198</v>
      </c>
      <c r="D399" t="s">
        <v>84</v>
      </c>
      <c r="E399" t="s">
        <v>39</v>
      </c>
      <c r="F399" t="s">
        <v>23</v>
      </c>
      <c r="G399" t="s">
        <v>18</v>
      </c>
      <c r="H399" t="s">
        <v>169</v>
      </c>
      <c r="I399" t="s">
        <v>42</v>
      </c>
      <c r="J399" t="s">
        <v>43</v>
      </c>
      <c r="K399" t="s">
        <v>170</v>
      </c>
      <c r="L399" t="s">
        <v>171</v>
      </c>
      <c r="M399">
        <v>3</v>
      </c>
      <c r="N399">
        <v>7006.5</v>
      </c>
      <c r="O399">
        <v>21019.5</v>
      </c>
      <c r="P399" t="s">
        <v>69</v>
      </c>
    </row>
    <row r="400" spans="1:16" x14ac:dyDescent="0.35">
      <c r="A400">
        <v>399</v>
      </c>
      <c r="B400">
        <v>399</v>
      </c>
      <c r="C400" t="s">
        <v>162</v>
      </c>
      <c r="D400" t="s">
        <v>84</v>
      </c>
      <c r="E400" t="s">
        <v>39</v>
      </c>
      <c r="F400" t="s">
        <v>40</v>
      </c>
      <c r="G400" t="s">
        <v>15</v>
      </c>
      <c r="H400" t="s">
        <v>148</v>
      </c>
      <c r="I400" t="s">
        <v>42</v>
      </c>
      <c r="J400" t="s">
        <v>74</v>
      </c>
      <c r="K400" t="s">
        <v>149</v>
      </c>
      <c r="L400" t="s">
        <v>150</v>
      </c>
      <c r="M400">
        <v>8</v>
      </c>
      <c r="N400">
        <v>7396.79</v>
      </c>
      <c r="O400">
        <v>59174.32</v>
      </c>
      <c r="P400" t="s">
        <v>89</v>
      </c>
    </row>
    <row r="401" spans="1:16" x14ac:dyDescent="0.35">
      <c r="A401">
        <v>400</v>
      </c>
      <c r="B401">
        <v>400</v>
      </c>
      <c r="C401" t="s">
        <v>201</v>
      </c>
      <c r="D401" t="s">
        <v>112</v>
      </c>
      <c r="E401" t="s">
        <v>48</v>
      </c>
      <c r="F401" t="s">
        <v>20</v>
      </c>
      <c r="G401" t="s">
        <v>18</v>
      </c>
      <c r="H401" t="s">
        <v>126</v>
      </c>
      <c r="I401" t="s">
        <v>65</v>
      </c>
      <c r="J401" t="s">
        <v>43</v>
      </c>
      <c r="K401" t="s">
        <v>127</v>
      </c>
      <c r="L401" t="s">
        <v>128</v>
      </c>
      <c r="M401">
        <v>2</v>
      </c>
      <c r="N401">
        <v>12811.539999999999</v>
      </c>
      <c r="O401">
        <v>25623.079999999998</v>
      </c>
      <c r="P401" t="s">
        <v>54</v>
      </c>
    </row>
    <row r="402" spans="1:16" x14ac:dyDescent="0.35">
      <c r="A402">
        <v>401</v>
      </c>
      <c r="B402">
        <v>401</v>
      </c>
      <c r="C402" t="s">
        <v>110</v>
      </c>
      <c r="D402" t="s">
        <v>95</v>
      </c>
      <c r="E402" t="s">
        <v>57</v>
      </c>
      <c r="F402" t="s">
        <v>24</v>
      </c>
      <c r="G402" t="s">
        <v>18</v>
      </c>
      <c r="H402" t="s">
        <v>58</v>
      </c>
      <c r="I402" t="s">
        <v>42</v>
      </c>
      <c r="J402" t="s">
        <v>59</v>
      </c>
      <c r="K402" t="s">
        <v>60</v>
      </c>
      <c r="L402" t="s">
        <v>61</v>
      </c>
      <c r="M402">
        <v>1</v>
      </c>
      <c r="N402">
        <v>5440.96</v>
      </c>
      <c r="O402">
        <v>5440.96</v>
      </c>
      <c r="P402" t="s">
        <v>62</v>
      </c>
    </row>
    <row r="403" spans="1:16" x14ac:dyDescent="0.35">
      <c r="A403">
        <v>402</v>
      </c>
      <c r="B403">
        <v>402</v>
      </c>
      <c r="C403" t="s">
        <v>226</v>
      </c>
      <c r="D403" t="s">
        <v>112</v>
      </c>
      <c r="E403" t="s">
        <v>48</v>
      </c>
      <c r="F403" t="s">
        <v>72</v>
      </c>
      <c r="G403" t="s">
        <v>17</v>
      </c>
      <c r="H403" t="s">
        <v>91</v>
      </c>
      <c r="I403" t="s">
        <v>42</v>
      </c>
      <c r="J403" t="s">
        <v>79</v>
      </c>
      <c r="K403" t="s">
        <v>92</v>
      </c>
      <c r="L403" t="s">
        <v>93</v>
      </c>
      <c r="M403">
        <v>8</v>
      </c>
      <c r="N403">
        <v>16842.329999999998</v>
      </c>
      <c r="O403">
        <v>134738.63999999998</v>
      </c>
      <c r="P403" t="s">
        <v>46</v>
      </c>
    </row>
    <row r="404" spans="1:16" x14ac:dyDescent="0.35">
      <c r="A404">
        <v>403</v>
      </c>
      <c r="B404">
        <v>403</v>
      </c>
      <c r="C404" t="s">
        <v>259</v>
      </c>
      <c r="D404" t="s">
        <v>95</v>
      </c>
      <c r="E404" t="s">
        <v>71</v>
      </c>
      <c r="F404" t="s">
        <v>21</v>
      </c>
      <c r="G404" t="s">
        <v>15</v>
      </c>
      <c r="H404" t="s">
        <v>49</v>
      </c>
      <c r="I404" t="s">
        <v>50</v>
      </c>
      <c r="J404" t="s">
        <v>51</v>
      </c>
      <c r="K404" t="s">
        <v>52</v>
      </c>
      <c r="L404" t="s">
        <v>53</v>
      </c>
      <c r="M404">
        <v>2</v>
      </c>
      <c r="N404">
        <v>2964.7999999999997</v>
      </c>
      <c r="O404">
        <v>5929.5999999999995</v>
      </c>
      <c r="P404" t="s">
        <v>130</v>
      </c>
    </row>
    <row r="405" spans="1:16" x14ac:dyDescent="0.35">
      <c r="A405">
        <v>404</v>
      </c>
      <c r="B405">
        <v>404</v>
      </c>
      <c r="C405" t="s">
        <v>99</v>
      </c>
      <c r="D405" t="s">
        <v>38</v>
      </c>
      <c r="E405" t="s">
        <v>100</v>
      </c>
      <c r="F405" t="s">
        <v>23</v>
      </c>
      <c r="G405" t="s">
        <v>15</v>
      </c>
      <c r="H405" t="s">
        <v>117</v>
      </c>
      <c r="I405" t="s">
        <v>65</v>
      </c>
      <c r="J405" t="s">
        <v>86</v>
      </c>
      <c r="K405" t="s">
        <v>118</v>
      </c>
      <c r="L405" t="s">
        <v>119</v>
      </c>
      <c r="M405">
        <v>9</v>
      </c>
      <c r="N405">
        <v>16419.04</v>
      </c>
      <c r="O405">
        <v>147771.36000000002</v>
      </c>
      <c r="P405" t="s">
        <v>130</v>
      </c>
    </row>
    <row r="406" spans="1:16" x14ac:dyDescent="0.35">
      <c r="A406">
        <v>405</v>
      </c>
      <c r="B406">
        <v>405</v>
      </c>
      <c r="C406" t="s">
        <v>274</v>
      </c>
      <c r="D406" t="s">
        <v>56</v>
      </c>
      <c r="E406" t="s">
        <v>71</v>
      </c>
      <c r="F406" t="s">
        <v>23</v>
      </c>
      <c r="G406" t="s">
        <v>16</v>
      </c>
      <c r="H406" t="s">
        <v>117</v>
      </c>
      <c r="I406" t="s">
        <v>65</v>
      </c>
      <c r="J406" t="s">
        <v>86</v>
      </c>
      <c r="K406" t="s">
        <v>118</v>
      </c>
      <c r="L406" t="s">
        <v>119</v>
      </c>
      <c r="M406">
        <v>4</v>
      </c>
      <c r="N406">
        <v>17725.099999999999</v>
      </c>
      <c r="O406">
        <v>70900.399999999994</v>
      </c>
      <c r="P406" t="s">
        <v>62</v>
      </c>
    </row>
    <row r="407" spans="1:16" x14ac:dyDescent="0.35">
      <c r="A407">
        <v>406</v>
      </c>
      <c r="B407">
        <v>406</v>
      </c>
      <c r="C407" t="s">
        <v>303</v>
      </c>
      <c r="D407" t="s">
        <v>56</v>
      </c>
      <c r="E407" t="s">
        <v>48</v>
      </c>
      <c r="F407" t="s">
        <v>24</v>
      </c>
      <c r="G407" t="s">
        <v>16</v>
      </c>
      <c r="H407" t="s">
        <v>113</v>
      </c>
      <c r="I407" t="s">
        <v>65</v>
      </c>
      <c r="J407" t="s">
        <v>51</v>
      </c>
      <c r="K407" t="s">
        <v>114</v>
      </c>
      <c r="L407" t="s">
        <v>115</v>
      </c>
      <c r="M407">
        <v>5</v>
      </c>
      <c r="N407">
        <v>10152.959999999999</v>
      </c>
      <c r="O407">
        <v>50764.799999999996</v>
      </c>
      <c r="P407" t="s">
        <v>54</v>
      </c>
    </row>
    <row r="408" spans="1:16" x14ac:dyDescent="0.35">
      <c r="A408">
        <v>407</v>
      </c>
      <c r="B408">
        <v>407</v>
      </c>
      <c r="C408" t="s">
        <v>183</v>
      </c>
      <c r="D408" t="s">
        <v>84</v>
      </c>
      <c r="E408" t="s">
        <v>39</v>
      </c>
      <c r="F408" t="s">
        <v>72</v>
      </c>
      <c r="G408" t="s">
        <v>16</v>
      </c>
      <c r="H408" t="s">
        <v>122</v>
      </c>
      <c r="I408" t="s">
        <v>42</v>
      </c>
      <c r="J408" t="s">
        <v>59</v>
      </c>
      <c r="K408" t="s">
        <v>123</v>
      </c>
      <c r="L408" t="s">
        <v>124</v>
      </c>
      <c r="M408">
        <v>7</v>
      </c>
      <c r="N408">
        <v>18134.16</v>
      </c>
      <c r="O408">
        <v>126939.12</v>
      </c>
      <c r="P408" t="s">
        <v>69</v>
      </c>
    </row>
    <row r="409" spans="1:16" x14ac:dyDescent="0.35">
      <c r="A409">
        <v>408</v>
      </c>
      <c r="B409">
        <v>408</v>
      </c>
      <c r="C409" t="s">
        <v>94</v>
      </c>
      <c r="D409" t="s">
        <v>95</v>
      </c>
      <c r="E409" t="s">
        <v>39</v>
      </c>
      <c r="F409" t="s">
        <v>23</v>
      </c>
      <c r="G409" t="s">
        <v>17</v>
      </c>
      <c r="H409" t="s">
        <v>78</v>
      </c>
      <c r="I409" t="s">
        <v>65</v>
      </c>
      <c r="J409" t="s">
        <v>79</v>
      </c>
      <c r="K409" t="s">
        <v>80</v>
      </c>
      <c r="L409" t="s">
        <v>81</v>
      </c>
      <c r="M409">
        <v>1</v>
      </c>
      <c r="N409">
        <v>21538.59</v>
      </c>
      <c r="O409">
        <v>21538.59</v>
      </c>
      <c r="P409" t="s">
        <v>69</v>
      </c>
    </row>
    <row r="410" spans="1:16" x14ac:dyDescent="0.35">
      <c r="A410">
        <v>409</v>
      </c>
      <c r="B410">
        <v>409</v>
      </c>
      <c r="C410" t="s">
        <v>172</v>
      </c>
      <c r="D410" t="s">
        <v>56</v>
      </c>
      <c r="E410" t="s">
        <v>100</v>
      </c>
      <c r="F410" t="s">
        <v>21</v>
      </c>
      <c r="G410" t="s">
        <v>15</v>
      </c>
      <c r="H410" t="s">
        <v>148</v>
      </c>
      <c r="I410" t="s">
        <v>42</v>
      </c>
      <c r="J410" t="s">
        <v>74</v>
      </c>
      <c r="K410" t="s">
        <v>149</v>
      </c>
      <c r="L410" t="s">
        <v>150</v>
      </c>
      <c r="M410">
        <v>4</v>
      </c>
      <c r="N410">
        <v>7396.79</v>
      </c>
      <c r="O410">
        <v>29587.16</v>
      </c>
      <c r="P410" t="s">
        <v>82</v>
      </c>
    </row>
    <row r="411" spans="1:16" x14ac:dyDescent="0.35">
      <c r="A411">
        <v>410</v>
      </c>
      <c r="B411">
        <v>410</v>
      </c>
      <c r="C411" t="s">
        <v>135</v>
      </c>
      <c r="D411" t="s">
        <v>112</v>
      </c>
      <c r="E411" t="s">
        <v>71</v>
      </c>
      <c r="F411" t="s">
        <v>72</v>
      </c>
      <c r="G411" t="s">
        <v>17</v>
      </c>
      <c r="H411" t="s">
        <v>85</v>
      </c>
      <c r="I411" t="s">
        <v>50</v>
      </c>
      <c r="J411" t="s">
        <v>86</v>
      </c>
      <c r="K411" t="s">
        <v>87</v>
      </c>
      <c r="L411" t="s">
        <v>88</v>
      </c>
      <c r="M411">
        <v>4</v>
      </c>
      <c r="N411">
        <v>7914.24</v>
      </c>
      <c r="O411">
        <v>31656.959999999999</v>
      </c>
      <c r="P411" t="s">
        <v>89</v>
      </c>
    </row>
    <row r="412" spans="1:16" x14ac:dyDescent="0.35">
      <c r="A412">
        <v>411</v>
      </c>
      <c r="B412">
        <v>411</v>
      </c>
      <c r="C412" t="s">
        <v>266</v>
      </c>
      <c r="D412" t="s">
        <v>112</v>
      </c>
      <c r="E412" t="s">
        <v>100</v>
      </c>
      <c r="F412" t="s">
        <v>23</v>
      </c>
      <c r="G412" t="s">
        <v>18</v>
      </c>
      <c r="H412" t="s">
        <v>73</v>
      </c>
      <c r="I412" t="s">
        <v>42</v>
      </c>
      <c r="J412" t="s">
        <v>74</v>
      </c>
      <c r="K412" t="s">
        <v>75</v>
      </c>
      <c r="L412" t="s">
        <v>76</v>
      </c>
      <c r="M412">
        <v>5</v>
      </c>
      <c r="N412">
        <v>23445.48</v>
      </c>
      <c r="O412">
        <v>117227.4</v>
      </c>
      <c r="P412" t="s">
        <v>54</v>
      </c>
    </row>
    <row r="413" spans="1:16" x14ac:dyDescent="0.35">
      <c r="A413">
        <v>412</v>
      </c>
      <c r="B413">
        <v>412</v>
      </c>
      <c r="C413" t="s">
        <v>158</v>
      </c>
      <c r="D413" t="s">
        <v>38</v>
      </c>
      <c r="E413" t="s">
        <v>39</v>
      </c>
      <c r="F413" t="s">
        <v>23</v>
      </c>
      <c r="G413" t="s">
        <v>17</v>
      </c>
      <c r="H413" t="s">
        <v>41</v>
      </c>
      <c r="I413" t="s">
        <v>42</v>
      </c>
      <c r="J413" t="s">
        <v>43</v>
      </c>
      <c r="K413" t="s">
        <v>44</v>
      </c>
      <c r="L413" t="s">
        <v>45</v>
      </c>
      <c r="M413">
        <v>7</v>
      </c>
      <c r="N413">
        <v>19825.829999999998</v>
      </c>
      <c r="O413">
        <v>138780.81</v>
      </c>
      <c r="P413" t="s">
        <v>105</v>
      </c>
    </row>
    <row r="414" spans="1:16" x14ac:dyDescent="0.35">
      <c r="A414">
        <v>413</v>
      </c>
      <c r="B414">
        <v>413</v>
      </c>
      <c r="C414" t="s">
        <v>241</v>
      </c>
      <c r="D414" t="s">
        <v>84</v>
      </c>
      <c r="E414" t="s">
        <v>100</v>
      </c>
      <c r="F414" t="s">
        <v>24</v>
      </c>
      <c r="G414" t="s">
        <v>18</v>
      </c>
      <c r="H414" t="s">
        <v>177</v>
      </c>
      <c r="I414" t="s">
        <v>50</v>
      </c>
      <c r="J414" t="s">
        <v>51</v>
      </c>
      <c r="K414" t="s">
        <v>178</v>
      </c>
      <c r="L414" t="s">
        <v>179</v>
      </c>
      <c r="M414">
        <v>9</v>
      </c>
      <c r="N414">
        <v>9047.2800000000007</v>
      </c>
      <c r="O414">
        <v>81425.52</v>
      </c>
      <c r="P414" t="s">
        <v>82</v>
      </c>
    </row>
    <row r="415" spans="1:16" x14ac:dyDescent="0.35">
      <c r="A415">
        <v>414</v>
      </c>
      <c r="B415">
        <v>414</v>
      </c>
      <c r="C415" t="s">
        <v>145</v>
      </c>
      <c r="D415" t="s">
        <v>95</v>
      </c>
      <c r="E415" t="s">
        <v>100</v>
      </c>
      <c r="F415" t="s">
        <v>20</v>
      </c>
      <c r="G415" t="s">
        <v>18</v>
      </c>
      <c r="H415" t="s">
        <v>73</v>
      </c>
      <c r="I415" t="s">
        <v>42</v>
      </c>
      <c r="J415" t="s">
        <v>74</v>
      </c>
      <c r="K415" t="s">
        <v>75</v>
      </c>
      <c r="L415" t="s">
        <v>76</v>
      </c>
      <c r="M415">
        <v>7</v>
      </c>
      <c r="N415">
        <v>23944.32</v>
      </c>
      <c r="O415">
        <v>167610.23999999999</v>
      </c>
      <c r="P415" t="s">
        <v>46</v>
      </c>
    </row>
    <row r="416" spans="1:16" x14ac:dyDescent="0.35">
      <c r="A416">
        <v>415</v>
      </c>
      <c r="B416">
        <v>415</v>
      </c>
      <c r="C416" t="s">
        <v>259</v>
      </c>
      <c r="D416" t="s">
        <v>95</v>
      </c>
      <c r="E416" t="s">
        <v>71</v>
      </c>
      <c r="F416" t="s">
        <v>21</v>
      </c>
      <c r="G416" t="s">
        <v>16</v>
      </c>
      <c r="H416" t="s">
        <v>117</v>
      </c>
      <c r="I416" t="s">
        <v>65</v>
      </c>
      <c r="J416" t="s">
        <v>86</v>
      </c>
      <c r="K416" t="s">
        <v>118</v>
      </c>
      <c r="L416" t="s">
        <v>119</v>
      </c>
      <c r="M416">
        <v>1</v>
      </c>
      <c r="N416">
        <v>17165.36</v>
      </c>
      <c r="O416">
        <v>17165.36</v>
      </c>
      <c r="P416" t="s">
        <v>62</v>
      </c>
    </row>
    <row r="417" spans="1:16" x14ac:dyDescent="0.35">
      <c r="A417">
        <v>416</v>
      </c>
      <c r="B417">
        <v>416</v>
      </c>
      <c r="C417" t="s">
        <v>262</v>
      </c>
      <c r="D417" t="s">
        <v>38</v>
      </c>
      <c r="E417" t="s">
        <v>48</v>
      </c>
      <c r="F417" t="s">
        <v>22</v>
      </c>
      <c r="G417" t="s">
        <v>15</v>
      </c>
      <c r="H417" t="s">
        <v>126</v>
      </c>
      <c r="I417" t="s">
        <v>65</v>
      </c>
      <c r="J417" t="s">
        <v>43</v>
      </c>
      <c r="K417" t="s">
        <v>127</v>
      </c>
      <c r="L417" t="s">
        <v>128</v>
      </c>
      <c r="M417">
        <v>5</v>
      </c>
      <c r="N417">
        <v>11504.24</v>
      </c>
      <c r="O417">
        <v>57521.2</v>
      </c>
      <c r="P417" t="s">
        <v>46</v>
      </c>
    </row>
    <row r="418" spans="1:16" x14ac:dyDescent="0.35">
      <c r="A418">
        <v>417</v>
      </c>
      <c r="B418">
        <v>417</v>
      </c>
      <c r="C418" t="s">
        <v>116</v>
      </c>
      <c r="D418" t="s">
        <v>84</v>
      </c>
      <c r="E418" t="s">
        <v>39</v>
      </c>
      <c r="F418" t="s">
        <v>20</v>
      </c>
      <c r="G418" t="s">
        <v>18</v>
      </c>
      <c r="H418" t="s">
        <v>169</v>
      </c>
      <c r="I418" t="s">
        <v>42</v>
      </c>
      <c r="J418" t="s">
        <v>43</v>
      </c>
      <c r="K418" t="s">
        <v>170</v>
      </c>
      <c r="L418" t="s">
        <v>171</v>
      </c>
      <c r="M418">
        <v>7</v>
      </c>
      <c r="N418">
        <v>6928.6500000000005</v>
      </c>
      <c r="O418">
        <v>48500.55</v>
      </c>
      <c r="P418" t="s">
        <v>89</v>
      </c>
    </row>
    <row r="419" spans="1:16" x14ac:dyDescent="0.35">
      <c r="A419">
        <v>418</v>
      </c>
      <c r="B419">
        <v>418</v>
      </c>
      <c r="C419" t="s">
        <v>287</v>
      </c>
      <c r="D419" t="s">
        <v>95</v>
      </c>
      <c r="E419" t="s">
        <v>100</v>
      </c>
      <c r="F419" t="s">
        <v>20</v>
      </c>
      <c r="G419" t="s">
        <v>17</v>
      </c>
      <c r="H419" t="s">
        <v>169</v>
      </c>
      <c r="I419" t="s">
        <v>42</v>
      </c>
      <c r="J419" t="s">
        <v>43</v>
      </c>
      <c r="K419" t="s">
        <v>170</v>
      </c>
      <c r="L419" t="s">
        <v>171</v>
      </c>
      <c r="M419">
        <v>7</v>
      </c>
      <c r="N419">
        <v>7395.75</v>
      </c>
      <c r="O419">
        <v>51770.25</v>
      </c>
      <c r="P419" t="s">
        <v>62</v>
      </c>
    </row>
    <row r="420" spans="1:16" x14ac:dyDescent="0.35">
      <c r="A420">
        <v>419</v>
      </c>
      <c r="B420">
        <v>419</v>
      </c>
      <c r="C420" t="s">
        <v>186</v>
      </c>
      <c r="D420" t="s">
        <v>84</v>
      </c>
      <c r="E420" t="s">
        <v>48</v>
      </c>
      <c r="F420" t="s">
        <v>19</v>
      </c>
      <c r="G420" t="s">
        <v>16</v>
      </c>
      <c r="H420" t="s">
        <v>41</v>
      </c>
      <c r="I420" t="s">
        <v>42</v>
      </c>
      <c r="J420" t="s">
        <v>43</v>
      </c>
      <c r="K420" t="s">
        <v>44</v>
      </c>
      <c r="L420" t="s">
        <v>45</v>
      </c>
      <c r="M420">
        <v>1</v>
      </c>
      <c r="N420">
        <v>17781.93</v>
      </c>
      <c r="O420">
        <v>17781.93</v>
      </c>
      <c r="P420" t="s">
        <v>130</v>
      </c>
    </row>
    <row r="421" spans="1:16" x14ac:dyDescent="0.35">
      <c r="A421">
        <v>420</v>
      </c>
      <c r="B421">
        <v>420</v>
      </c>
      <c r="C421" t="s">
        <v>168</v>
      </c>
      <c r="D421" t="s">
        <v>38</v>
      </c>
      <c r="E421" t="s">
        <v>100</v>
      </c>
      <c r="F421" t="s">
        <v>21</v>
      </c>
      <c r="G421" t="s">
        <v>15</v>
      </c>
      <c r="H421" t="s">
        <v>49</v>
      </c>
      <c r="I421" t="s">
        <v>50</v>
      </c>
      <c r="J421" t="s">
        <v>51</v>
      </c>
      <c r="K421" t="s">
        <v>52</v>
      </c>
      <c r="L421" t="s">
        <v>53</v>
      </c>
      <c r="M421">
        <v>9</v>
      </c>
      <c r="N421">
        <v>3348.48</v>
      </c>
      <c r="O421">
        <v>30136.32</v>
      </c>
      <c r="P421" t="s">
        <v>54</v>
      </c>
    </row>
    <row r="422" spans="1:16" x14ac:dyDescent="0.35">
      <c r="A422">
        <v>421</v>
      </c>
      <c r="B422">
        <v>421</v>
      </c>
      <c r="C422" t="s">
        <v>211</v>
      </c>
      <c r="D422" t="s">
        <v>95</v>
      </c>
      <c r="E422" t="s">
        <v>57</v>
      </c>
      <c r="F422" t="s">
        <v>20</v>
      </c>
      <c r="G422" t="s">
        <v>15</v>
      </c>
      <c r="H422" t="s">
        <v>41</v>
      </c>
      <c r="I422" t="s">
        <v>42</v>
      </c>
      <c r="J422" t="s">
        <v>43</v>
      </c>
      <c r="K422" t="s">
        <v>44</v>
      </c>
      <c r="L422" t="s">
        <v>45</v>
      </c>
      <c r="M422">
        <v>6</v>
      </c>
      <c r="N422">
        <v>19417.05</v>
      </c>
      <c r="O422">
        <v>116502.29999999999</v>
      </c>
      <c r="P422" t="s">
        <v>69</v>
      </c>
    </row>
    <row r="423" spans="1:16" x14ac:dyDescent="0.35">
      <c r="A423">
        <v>422</v>
      </c>
      <c r="B423">
        <v>422</v>
      </c>
      <c r="C423" t="s">
        <v>304</v>
      </c>
      <c r="D423" t="s">
        <v>56</v>
      </c>
      <c r="E423" t="s">
        <v>57</v>
      </c>
      <c r="F423" t="s">
        <v>19</v>
      </c>
      <c r="G423" t="s">
        <v>17</v>
      </c>
      <c r="H423" t="s">
        <v>91</v>
      </c>
      <c r="I423" t="s">
        <v>42</v>
      </c>
      <c r="J423" t="s">
        <v>79</v>
      </c>
      <c r="K423" t="s">
        <v>92</v>
      </c>
      <c r="L423" t="s">
        <v>93</v>
      </c>
      <c r="M423">
        <v>8</v>
      </c>
      <c r="N423">
        <v>18391.05</v>
      </c>
      <c r="O423">
        <v>147128.4</v>
      </c>
      <c r="P423" t="s">
        <v>69</v>
      </c>
    </row>
    <row r="424" spans="1:16" x14ac:dyDescent="0.35">
      <c r="A424">
        <v>423</v>
      </c>
      <c r="B424">
        <v>423</v>
      </c>
      <c r="C424" t="s">
        <v>300</v>
      </c>
      <c r="D424" t="s">
        <v>56</v>
      </c>
      <c r="E424" t="s">
        <v>100</v>
      </c>
      <c r="F424" t="s">
        <v>19</v>
      </c>
      <c r="G424" t="s">
        <v>18</v>
      </c>
      <c r="H424" t="s">
        <v>148</v>
      </c>
      <c r="I424" t="s">
        <v>42</v>
      </c>
      <c r="J424" t="s">
        <v>74</v>
      </c>
      <c r="K424" t="s">
        <v>149</v>
      </c>
      <c r="L424" t="s">
        <v>150</v>
      </c>
      <c r="M424">
        <v>9</v>
      </c>
      <c r="N424">
        <v>7646.12</v>
      </c>
      <c r="O424">
        <v>68815.08</v>
      </c>
      <c r="P424" t="s">
        <v>62</v>
      </c>
    </row>
    <row r="425" spans="1:16" x14ac:dyDescent="0.35">
      <c r="A425">
        <v>424</v>
      </c>
      <c r="B425">
        <v>424</v>
      </c>
      <c r="C425" t="s">
        <v>200</v>
      </c>
      <c r="D425" t="s">
        <v>56</v>
      </c>
      <c r="E425" t="s">
        <v>100</v>
      </c>
      <c r="F425" t="s">
        <v>19</v>
      </c>
      <c r="G425" t="s">
        <v>16</v>
      </c>
      <c r="H425" t="s">
        <v>91</v>
      </c>
      <c r="I425" t="s">
        <v>42</v>
      </c>
      <c r="J425" t="s">
        <v>79</v>
      </c>
      <c r="K425" t="s">
        <v>92</v>
      </c>
      <c r="L425" t="s">
        <v>93</v>
      </c>
      <c r="M425">
        <v>1</v>
      </c>
      <c r="N425">
        <v>18391.05</v>
      </c>
      <c r="O425">
        <v>18391.05</v>
      </c>
      <c r="P425" t="s">
        <v>69</v>
      </c>
    </row>
    <row r="426" spans="1:16" x14ac:dyDescent="0.35">
      <c r="A426">
        <v>425</v>
      </c>
      <c r="B426">
        <v>425</v>
      </c>
      <c r="C426" t="s">
        <v>210</v>
      </c>
      <c r="D426" t="s">
        <v>84</v>
      </c>
      <c r="E426" t="s">
        <v>57</v>
      </c>
      <c r="F426" t="s">
        <v>22</v>
      </c>
      <c r="G426" t="s">
        <v>17</v>
      </c>
      <c r="H426" t="s">
        <v>49</v>
      </c>
      <c r="I426" t="s">
        <v>50</v>
      </c>
      <c r="J426" t="s">
        <v>51</v>
      </c>
      <c r="K426" t="s">
        <v>52</v>
      </c>
      <c r="L426" t="s">
        <v>53</v>
      </c>
      <c r="M426">
        <v>7</v>
      </c>
      <c r="N426">
        <v>3174.08</v>
      </c>
      <c r="O426">
        <v>22218.559999999998</v>
      </c>
      <c r="P426" t="s">
        <v>130</v>
      </c>
    </row>
    <row r="427" spans="1:16" x14ac:dyDescent="0.35">
      <c r="A427">
        <v>426</v>
      </c>
      <c r="B427">
        <v>426</v>
      </c>
      <c r="C427" t="s">
        <v>90</v>
      </c>
      <c r="D427" t="s">
        <v>38</v>
      </c>
      <c r="E427" t="s">
        <v>39</v>
      </c>
      <c r="F427" t="s">
        <v>22</v>
      </c>
      <c r="G427" t="s">
        <v>18</v>
      </c>
      <c r="H427" t="s">
        <v>85</v>
      </c>
      <c r="I427" t="s">
        <v>50</v>
      </c>
      <c r="J427" t="s">
        <v>86</v>
      </c>
      <c r="K427" t="s">
        <v>87</v>
      </c>
      <c r="L427" t="s">
        <v>88</v>
      </c>
      <c r="M427">
        <v>8</v>
      </c>
      <c r="N427">
        <v>8161.5599999999995</v>
      </c>
      <c r="O427">
        <v>65292.479999999996</v>
      </c>
      <c r="P427" t="s">
        <v>89</v>
      </c>
    </row>
    <row r="428" spans="1:16" x14ac:dyDescent="0.35">
      <c r="A428">
        <v>427</v>
      </c>
      <c r="B428">
        <v>427</v>
      </c>
      <c r="C428" t="s">
        <v>217</v>
      </c>
      <c r="D428" t="s">
        <v>84</v>
      </c>
      <c r="E428" t="s">
        <v>39</v>
      </c>
      <c r="F428" t="s">
        <v>21</v>
      </c>
      <c r="G428" t="s">
        <v>16</v>
      </c>
      <c r="H428" t="s">
        <v>91</v>
      </c>
      <c r="I428" t="s">
        <v>42</v>
      </c>
      <c r="J428" t="s">
        <v>79</v>
      </c>
      <c r="K428" t="s">
        <v>92</v>
      </c>
      <c r="L428" t="s">
        <v>93</v>
      </c>
      <c r="M428">
        <v>6</v>
      </c>
      <c r="N428">
        <v>18971.82</v>
      </c>
      <c r="O428">
        <v>113830.92</v>
      </c>
      <c r="P428" t="s">
        <v>89</v>
      </c>
    </row>
    <row r="429" spans="1:16" x14ac:dyDescent="0.35">
      <c r="A429">
        <v>428</v>
      </c>
      <c r="B429">
        <v>428</v>
      </c>
      <c r="C429" t="s">
        <v>212</v>
      </c>
      <c r="D429" t="s">
        <v>38</v>
      </c>
      <c r="E429" t="s">
        <v>57</v>
      </c>
      <c r="F429" t="s">
        <v>19</v>
      </c>
      <c r="G429" t="s">
        <v>17</v>
      </c>
      <c r="H429" t="s">
        <v>64</v>
      </c>
      <c r="I429" t="s">
        <v>65</v>
      </c>
      <c r="J429" t="s">
        <v>66</v>
      </c>
      <c r="K429" t="s">
        <v>67</v>
      </c>
      <c r="L429" t="s">
        <v>68</v>
      </c>
      <c r="M429">
        <v>9</v>
      </c>
      <c r="N429">
        <v>17800.149999999998</v>
      </c>
      <c r="O429">
        <v>160201.34999999998</v>
      </c>
      <c r="P429" t="s">
        <v>46</v>
      </c>
    </row>
    <row r="430" spans="1:16" x14ac:dyDescent="0.35">
      <c r="A430">
        <v>429</v>
      </c>
      <c r="B430">
        <v>429</v>
      </c>
      <c r="C430" t="s">
        <v>214</v>
      </c>
      <c r="D430" t="s">
        <v>112</v>
      </c>
      <c r="E430" t="s">
        <v>39</v>
      </c>
      <c r="F430" t="s">
        <v>20</v>
      </c>
      <c r="G430" t="s">
        <v>17</v>
      </c>
      <c r="H430" t="s">
        <v>126</v>
      </c>
      <c r="I430" t="s">
        <v>65</v>
      </c>
      <c r="J430" t="s">
        <v>43</v>
      </c>
      <c r="K430" t="s">
        <v>127</v>
      </c>
      <c r="L430" t="s">
        <v>128</v>
      </c>
      <c r="M430">
        <v>5</v>
      </c>
      <c r="N430">
        <v>12288.619999999999</v>
      </c>
      <c r="O430">
        <v>61443.099999999991</v>
      </c>
      <c r="P430" t="s">
        <v>89</v>
      </c>
    </row>
    <row r="431" spans="1:16" x14ac:dyDescent="0.35">
      <c r="A431">
        <v>430</v>
      </c>
      <c r="B431">
        <v>430</v>
      </c>
      <c r="C431" t="s">
        <v>250</v>
      </c>
      <c r="D431" t="s">
        <v>56</v>
      </c>
      <c r="E431" t="s">
        <v>57</v>
      </c>
      <c r="F431" t="s">
        <v>21</v>
      </c>
      <c r="G431" t="s">
        <v>18</v>
      </c>
      <c r="H431" t="s">
        <v>117</v>
      </c>
      <c r="I431" t="s">
        <v>65</v>
      </c>
      <c r="J431" t="s">
        <v>86</v>
      </c>
      <c r="K431" t="s">
        <v>118</v>
      </c>
      <c r="L431" t="s">
        <v>119</v>
      </c>
      <c r="M431">
        <v>1</v>
      </c>
      <c r="N431">
        <v>17911.68</v>
      </c>
      <c r="O431">
        <v>17911.68</v>
      </c>
      <c r="P431" t="s">
        <v>46</v>
      </c>
    </row>
    <row r="432" spans="1:16" x14ac:dyDescent="0.35">
      <c r="A432">
        <v>431</v>
      </c>
      <c r="B432">
        <v>431</v>
      </c>
      <c r="C432" t="s">
        <v>231</v>
      </c>
      <c r="D432" t="s">
        <v>112</v>
      </c>
      <c r="E432" t="s">
        <v>48</v>
      </c>
      <c r="F432" t="s">
        <v>23</v>
      </c>
      <c r="G432" t="s">
        <v>16</v>
      </c>
      <c r="H432" t="s">
        <v>159</v>
      </c>
      <c r="I432" t="s">
        <v>50</v>
      </c>
      <c r="J432" t="s">
        <v>79</v>
      </c>
      <c r="K432" t="s">
        <v>160</v>
      </c>
      <c r="L432" t="s">
        <v>161</v>
      </c>
      <c r="M432">
        <v>7</v>
      </c>
      <c r="N432">
        <v>18045.5</v>
      </c>
      <c r="O432">
        <v>126318.5</v>
      </c>
      <c r="P432" t="s">
        <v>62</v>
      </c>
    </row>
    <row r="433" spans="1:16" x14ac:dyDescent="0.35">
      <c r="A433">
        <v>432</v>
      </c>
      <c r="B433">
        <v>432</v>
      </c>
      <c r="C433" t="s">
        <v>294</v>
      </c>
      <c r="D433" t="s">
        <v>38</v>
      </c>
      <c r="E433" t="s">
        <v>48</v>
      </c>
      <c r="F433" t="s">
        <v>20</v>
      </c>
      <c r="G433" t="s">
        <v>18</v>
      </c>
      <c r="H433" t="s">
        <v>138</v>
      </c>
      <c r="I433" t="s">
        <v>65</v>
      </c>
      <c r="J433" t="s">
        <v>51</v>
      </c>
      <c r="K433" t="s">
        <v>139</v>
      </c>
      <c r="L433" t="s">
        <v>140</v>
      </c>
      <c r="M433">
        <v>6</v>
      </c>
      <c r="N433">
        <v>17565.68</v>
      </c>
      <c r="O433">
        <v>105394.08</v>
      </c>
      <c r="P433" t="s">
        <v>89</v>
      </c>
    </row>
    <row r="434" spans="1:16" x14ac:dyDescent="0.35">
      <c r="A434">
        <v>433</v>
      </c>
      <c r="B434">
        <v>433</v>
      </c>
      <c r="C434" t="s">
        <v>224</v>
      </c>
      <c r="D434" t="s">
        <v>38</v>
      </c>
      <c r="E434" t="s">
        <v>71</v>
      </c>
      <c r="F434" t="s">
        <v>20</v>
      </c>
      <c r="G434" t="s">
        <v>17</v>
      </c>
      <c r="H434" t="s">
        <v>73</v>
      </c>
      <c r="I434" t="s">
        <v>42</v>
      </c>
      <c r="J434" t="s">
        <v>74</v>
      </c>
      <c r="K434" t="s">
        <v>75</v>
      </c>
      <c r="L434" t="s">
        <v>76</v>
      </c>
      <c r="M434">
        <v>8</v>
      </c>
      <c r="N434">
        <v>23694.899999999998</v>
      </c>
      <c r="O434">
        <v>189559.19999999998</v>
      </c>
      <c r="P434" t="s">
        <v>130</v>
      </c>
    </row>
    <row r="435" spans="1:16" x14ac:dyDescent="0.35">
      <c r="A435">
        <v>434</v>
      </c>
      <c r="B435">
        <v>434</v>
      </c>
      <c r="C435" t="s">
        <v>305</v>
      </c>
      <c r="D435" t="s">
        <v>112</v>
      </c>
      <c r="E435" t="s">
        <v>71</v>
      </c>
      <c r="F435" t="s">
        <v>22</v>
      </c>
      <c r="G435" t="s">
        <v>18</v>
      </c>
      <c r="H435" t="s">
        <v>91</v>
      </c>
      <c r="I435" t="s">
        <v>42</v>
      </c>
      <c r="J435" t="s">
        <v>79</v>
      </c>
      <c r="K435" t="s">
        <v>92</v>
      </c>
      <c r="L435" t="s">
        <v>93</v>
      </c>
      <c r="M435">
        <v>1</v>
      </c>
      <c r="N435">
        <v>17035.920000000002</v>
      </c>
      <c r="O435">
        <v>17035.920000000002</v>
      </c>
      <c r="P435" t="s">
        <v>46</v>
      </c>
    </row>
    <row r="436" spans="1:16" x14ac:dyDescent="0.35">
      <c r="A436">
        <v>435</v>
      </c>
      <c r="B436">
        <v>435</v>
      </c>
      <c r="C436" t="s">
        <v>274</v>
      </c>
      <c r="D436" t="s">
        <v>56</v>
      </c>
      <c r="E436" t="s">
        <v>71</v>
      </c>
      <c r="F436" t="s">
        <v>23</v>
      </c>
      <c r="G436" t="s">
        <v>16</v>
      </c>
      <c r="H436" t="s">
        <v>159</v>
      </c>
      <c r="I436" t="s">
        <v>50</v>
      </c>
      <c r="J436" t="s">
        <v>79</v>
      </c>
      <c r="K436" t="s">
        <v>160</v>
      </c>
      <c r="L436" t="s">
        <v>161</v>
      </c>
      <c r="M436">
        <v>6</v>
      </c>
      <c r="N436">
        <v>19531.600000000002</v>
      </c>
      <c r="O436">
        <v>117189.6</v>
      </c>
      <c r="P436" t="s">
        <v>82</v>
      </c>
    </row>
    <row r="437" spans="1:16" x14ac:dyDescent="0.35">
      <c r="A437">
        <v>436</v>
      </c>
      <c r="B437">
        <v>436</v>
      </c>
      <c r="C437" t="s">
        <v>250</v>
      </c>
      <c r="D437" t="s">
        <v>56</v>
      </c>
      <c r="E437" t="s">
        <v>57</v>
      </c>
      <c r="F437" t="s">
        <v>21</v>
      </c>
      <c r="G437" t="s">
        <v>18</v>
      </c>
      <c r="H437" t="s">
        <v>126</v>
      </c>
      <c r="I437" t="s">
        <v>65</v>
      </c>
      <c r="J437" t="s">
        <v>43</v>
      </c>
      <c r="K437" t="s">
        <v>127</v>
      </c>
      <c r="L437" t="s">
        <v>128</v>
      </c>
      <c r="M437">
        <v>3</v>
      </c>
      <c r="N437">
        <v>11373.51</v>
      </c>
      <c r="O437">
        <v>34120.53</v>
      </c>
      <c r="P437" t="s">
        <v>54</v>
      </c>
    </row>
    <row r="438" spans="1:16" x14ac:dyDescent="0.35">
      <c r="A438">
        <v>437</v>
      </c>
      <c r="B438">
        <v>437</v>
      </c>
      <c r="C438" t="s">
        <v>129</v>
      </c>
      <c r="D438" t="s">
        <v>84</v>
      </c>
      <c r="E438" t="s">
        <v>71</v>
      </c>
      <c r="F438" t="s">
        <v>19</v>
      </c>
      <c r="G438" t="s">
        <v>18</v>
      </c>
      <c r="H438" t="s">
        <v>91</v>
      </c>
      <c r="I438" t="s">
        <v>42</v>
      </c>
      <c r="J438" t="s">
        <v>79</v>
      </c>
      <c r="K438" t="s">
        <v>92</v>
      </c>
      <c r="L438" t="s">
        <v>93</v>
      </c>
      <c r="M438">
        <v>4</v>
      </c>
      <c r="N438">
        <v>18971.82</v>
      </c>
      <c r="O438">
        <v>75887.28</v>
      </c>
      <c r="P438" t="s">
        <v>46</v>
      </c>
    </row>
    <row r="439" spans="1:16" x14ac:dyDescent="0.35">
      <c r="A439">
        <v>438</v>
      </c>
      <c r="B439">
        <v>438</v>
      </c>
      <c r="C439" t="s">
        <v>37</v>
      </c>
      <c r="D439" t="s">
        <v>38</v>
      </c>
      <c r="E439" t="s">
        <v>39</v>
      </c>
      <c r="F439" t="s">
        <v>40</v>
      </c>
      <c r="G439" t="s">
        <v>17</v>
      </c>
      <c r="H439" t="s">
        <v>177</v>
      </c>
      <c r="I439" t="s">
        <v>50</v>
      </c>
      <c r="J439" t="s">
        <v>51</v>
      </c>
      <c r="K439" t="s">
        <v>178</v>
      </c>
      <c r="L439" t="s">
        <v>179</v>
      </c>
      <c r="M439">
        <v>6</v>
      </c>
      <c r="N439">
        <v>9561.33</v>
      </c>
      <c r="O439">
        <v>57367.979999999996</v>
      </c>
      <c r="P439" t="s">
        <v>69</v>
      </c>
    </row>
    <row r="440" spans="1:16" x14ac:dyDescent="0.35">
      <c r="A440">
        <v>439</v>
      </c>
      <c r="B440">
        <v>439</v>
      </c>
      <c r="C440" t="s">
        <v>221</v>
      </c>
      <c r="D440" t="s">
        <v>95</v>
      </c>
      <c r="E440" t="s">
        <v>39</v>
      </c>
      <c r="F440" t="s">
        <v>40</v>
      </c>
      <c r="G440" t="s">
        <v>16</v>
      </c>
      <c r="H440" t="s">
        <v>58</v>
      </c>
      <c r="I440" t="s">
        <v>42</v>
      </c>
      <c r="J440" t="s">
        <v>59</v>
      </c>
      <c r="K440" t="s">
        <v>60</v>
      </c>
      <c r="L440" t="s">
        <v>61</v>
      </c>
      <c r="M440">
        <v>3</v>
      </c>
      <c r="N440">
        <v>4774.72</v>
      </c>
      <c r="O440">
        <v>14324.16</v>
      </c>
      <c r="P440" t="s">
        <v>69</v>
      </c>
    </row>
    <row r="441" spans="1:16" x14ac:dyDescent="0.35">
      <c r="A441">
        <v>440</v>
      </c>
      <c r="B441">
        <v>440</v>
      </c>
      <c r="C441" t="s">
        <v>204</v>
      </c>
      <c r="D441" t="s">
        <v>112</v>
      </c>
      <c r="E441" t="s">
        <v>48</v>
      </c>
      <c r="F441" t="s">
        <v>40</v>
      </c>
      <c r="G441" t="s">
        <v>15</v>
      </c>
      <c r="H441" t="s">
        <v>91</v>
      </c>
      <c r="I441" t="s">
        <v>42</v>
      </c>
      <c r="J441" t="s">
        <v>79</v>
      </c>
      <c r="K441" t="s">
        <v>92</v>
      </c>
      <c r="L441" t="s">
        <v>93</v>
      </c>
      <c r="M441">
        <v>4</v>
      </c>
      <c r="N441">
        <v>18778.23</v>
      </c>
      <c r="O441">
        <v>75112.92</v>
      </c>
      <c r="P441" t="s">
        <v>69</v>
      </c>
    </row>
    <row r="442" spans="1:16" x14ac:dyDescent="0.35">
      <c r="A442">
        <v>441</v>
      </c>
      <c r="B442">
        <v>441</v>
      </c>
      <c r="C442" t="s">
        <v>244</v>
      </c>
      <c r="D442" t="s">
        <v>112</v>
      </c>
      <c r="E442" t="s">
        <v>100</v>
      </c>
      <c r="F442" t="s">
        <v>40</v>
      </c>
      <c r="G442" t="s">
        <v>18</v>
      </c>
      <c r="H442" t="s">
        <v>49</v>
      </c>
      <c r="I442" t="s">
        <v>50</v>
      </c>
      <c r="J442" t="s">
        <v>51</v>
      </c>
      <c r="K442" t="s">
        <v>52</v>
      </c>
      <c r="L442" t="s">
        <v>53</v>
      </c>
      <c r="M442">
        <v>5</v>
      </c>
      <c r="N442">
        <v>3418.24</v>
      </c>
      <c r="O442">
        <v>17091.199999999997</v>
      </c>
      <c r="P442" t="s">
        <v>46</v>
      </c>
    </row>
    <row r="443" spans="1:16" x14ac:dyDescent="0.35">
      <c r="A443">
        <v>442</v>
      </c>
      <c r="B443">
        <v>442</v>
      </c>
      <c r="C443" t="s">
        <v>147</v>
      </c>
      <c r="D443" t="s">
        <v>95</v>
      </c>
      <c r="E443" t="s">
        <v>39</v>
      </c>
      <c r="F443" t="s">
        <v>40</v>
      </c>
      <c r="G443" t="s">
        <v>16</v>
      </c>
      <c r="H443" t="s">
        <v>122</v>
      </c>
      <c r="I443" t="s">
        <v>42</v>
      </c>
      <c r="J443" t="s">
        <v>59</v>
      </c>
      <c r="K443" t="s">
        <v>123</v>
      </c>
      <c r="L443" t="s">
        <v>124</v>
      </c>
      <c r="M443">
        <v>9</v>
      </c>
      <c r="N443">
        <v>19782.719999999998</v>
      </c>
      <c r="O443">
        <v>178044.47999999998</v>
      </c>
      <c r="P443" t="s">
        <v>46</v>
      </c>
    </row>
    <row r="444" spans="1:16" x14ac:dyDescent="0.35">
      <c r="A444">
        <v>443</v>
      </c>
      <c r="B444">
        <v>443</v>
      </c>
      <c r="C444" t="s">
        <v>146</v>
      </c>
      <c r="D444" t="s">
        <v>38</v>
      </c>
      <c r="E444" t="s">
        <v>57</v>
      </c>
      <c r="F444" t="s">
        <v>21</v>
      </c>
      <c r="G444" t="s">
        <v>15</v>
      </c>
      <c r="H444" t="s">
        <v>177</v>
      </c>
      <c r="I444" t="s">
        <v>50</v>
      </c>
      <c r="J444" t="s">
        <v>51</v>
      </c>
      <c r="K444" t="s">
        <v>178</v>
      </c>
      <c r="L444" t="s">
        <v>179</v>
      </c>
      <c r="M444">
        <v>9</v>
      </c>
      <c r="N444">
        <v>9047.2800000000007</v>
      </c>
      <c r="O444">
        <v>81425.52</v>
      </c>
      <c r="P444" t="s">
        <v>105</v>
      </c>
    </row>
    <row r="445" spans="1:16" x14ac:dyDescent="0.35">
      <c r="A445">
        <v>444</v>
      </c>
      <c r="B445">
        <v>444</v>
      </c>
      <c r="C445" t="s">
        <v>213</v>
      </c>
      <c r="D445" t="s">
        <v>95</v>
      </c>
      <c r="E445" t="s">
        <v>100</v>
      </c>
      <c r="F445" t="s">
        <v>21</v>
      </c>
      <c r="G445" t="s">
        <v>18</v>
      </c>
      <c r="H445" t="s">
        <v>138</v>
      </c>
      <c r="I445" t="s">
        <v>65</v>
      </c>
      <c r="J445" t="s">
        <v>51</v>
      </c>
      <c r="K445" t="s">
        <v>139</v>
      </c>
      <c r="L445" t="s">
        <v>140</v>
      </c>
      <c r="M445">
        <v>9</v>
      </c>
      <c r="N445">
        <v>19362.169999999998</v>
      </c>
      <c r="O445">
        <v>174259.52999999997</v>
      </c>
      <c r="P445" t="s">
        <v>82</v>
      </c>
    </row>
    <row r="446" spans="1:16" x14ac:dyDescent="0.35">
      <c r="A446">
        <v>445</v>
      </c>
      <c r="B446">
        <v>445</v>
      </c>
      <c r="C446" t="s">
        <v>255</v>
      </c>
      <c r="D446" t="s">
        <v>95</v>
      </c>
      <c r="E446" t="s">
        <v>48</v>
      </c>
      <c r="F446" t="s">
        <v>72</v>
      </c>
      <c r="G446" t="s">
        <v>15</v>
      </c>
      <c r="H446" t="s">
        <v>138</v>
      </c>
      <c r="I446" t="s">
        <v>65</v>
      </c>
      <c r="J446" t="s">
        <v>51</v>
      </c>
      <c r="K446" t="s">
        <v>139</v>
      </c>
      <c r="L446" t="s">
        <v>140</v>
      </c>
      <c r="M446">
        <v>3</v>
      </c>
      <c r="N446">
        <v>19761.39</v>
      </c>
      <c r="O446">
        <v>59284.17</v>
      </c>
      <c r="P446" t="s">
        <v>89</v>
      </c>
    </row>
    <row r="447" spans="1:16" x14ac:dyDescent="0.35">
      <c r="A447">
        <v>446</v>
      </c>
      <c r="B447">
        <v>446</v>
      </c>
      <c r="C447" t="s">
        <v>282</v>
      </c>
      <c r="D447" t="s">
        <v>95</v>
      </c>
      <c r="E447" t="s">
        <v>57</v>
      </c>
      <c r="F447" t="s">
        <v>23</v>
      </c>
      <c r="G447" t="s">
        <v>17</v>
      </c>
      <c r="H447" t="s">
        <v>126</v>
      </c>
      <c r="I447" t="s">
        <v>65</v>
      </c>
      <c r="J447" t="s">
        <v>43</v>
      </c>
      <c r="K447" t="s">
        <v>127</v>
      </c>
      <c r="L447" t="s">
        <v>128</v>
      </c>
      <c r="M447">
        <v>6</v>
      </c>
      <c r="N447">
        <v>11504.24</v>
      </c>
      <c r="O447">
        <v>69025.440000000002</v>
      </c>
      <c r="P447" t="s">
        <v>130</v>
      </c>
    </row>
    <row r="448" spans="1:16" x14ac:dyDescent="0.35">
      <c r="A448">
        <v>447</v>
      </c>
      <c r="B448">
        <v>447</v>
      </c>
      <c r="C448" t="s">
        <v>141</v>
      </c>
      <c r="D448" t="s">
        <v>56</v>
      </c>
      <c r="E448" t="s">
        <v>39</v>
      </c>
      <c r="F448" t="s">
        <v>24</v>
      </c>
      <c r="G448" t="s">
        <v>18</v>
      </c>
      <c r="H448" t="s">
        <v>107</v>
      </c>
      <c r="I448" t="s">
        <v>65</v>
      </c>
      <c r="J448" t="s">
        <v>66</v>
      </c>
      <c r="K448" t="s">
        <v>108</v>
      </c>
      <c r="L448" t="s">
        <v>109</v>
      </c>
      <c r="M448">
        <v>6</v>
      </c>
      <c r="N448">
        <v>9881.25</v>
      </c>
      <c r="O448">
        <v>59287.5</v>
      </c>
      <c r="P448" t="s">
        <v>89</v>
      </c>
    </row>
    <row r="449" spans="1:16" x14ac:dyDescent="0.35">
      <c r="A449">
        <v>448</v>
      </c>
      <c r="B449">
        <v>448</v>
      </c>
      <c r="C449" t="s">
        <v>163</v>
      </c>
      <c r="D449" t="s">
        <v>84</v>
      </c>
      <c r="E449" t="s">
        <v>48</v>
      </c>
      <c r="F449" t="s">
        <v>72</v>
      </c>
      <c r="G449" t="s">
        <v>15</v>
      </c>
      <c r="H449" t="s">
        <v>41</v>
      </c>
      <c r="I449" t="s">
        <v>42</v>
      </c>
      <c r="J449" t="s">
        <v>43</v>
      </c>
      <c r="K449" t="s">
        <v>44</v>
      </c>
      <c r="L449" t="s">
        <v>45</v>
      </c>
      <c r="M449">
        <v>1</v>
      </c>
      <c r="N449">
        <v>18395.100000000002</v>
      </c>
      <c r="O449">
        <v>18395.100000000002</v>
      </c>
      <c r="P449" t="s">
        <v>82</v>
      </c>
    </row>
    <row r="450" spans="1:16" x14ac:dyDescent="0.35">
      <c r="A450">
        <v>449</v>
      </c>
      <c r="B450">
        <v>449</v>
      </c>
      <c r="C450" t="s">
        <v>248</v>
      </c>
      <c r="D450" t="s">
        <v>56</v>
      </c>
      <c r="E450" t="s">
        <v>39</v>
      </c>
      <c r="F450" t="s">
        <v>21</v>
      </c>
      <c r="G450" t="s">
        <v>18</v>
      </c>
      <c r="H450" t="s">
        <v>58</v>
      </c>
      <c r="I450" t="s">
        <v>42</v>
      </c>
      <c r="J450" t="s">
        <v>59</v>
      </c>
      <c r="K450" t="s">
        <v>60</v>
      </c>
      <c r="L450" t="s">
        <v>61</v>
      </c>
      <c r="M450">
        <v>3</v>
      </c>
      <c r="N450">
        <v>4996.8</v>
      </c>
      <c r="O450">
        <v>14990.400000000001</v>
      </c>
      <c r="P450" t="s">
        <v>130</v>
      </c>
    </row>
    <row r="451" spans="1:16" x14ac:dyDescent="0.35">
      <c r="A451">
        <v>450</v>
      </c>
      <c r="B451">
        <v>450</v>
      </c>
      <c r="C451" t="s">
        <v>250</v>
      </c>
      <c r="D451" t="s">
        <v>56</v>
      </c>
      <c r="E451" t="s">
        <v>57</v>
      </c>
      <c r="F451" t="s">
        <v>21</v>
      </c>
      <c r="G451" t="s">
        <v>18</v>
      </c>
      <c r="H451" t="s">
        <v>122</v>
      </c>
      <c r="I451" t="s">
        <v>42</v>
      </c>
      <c r="J451" t="s">
        <v>59</v>
      </c>
      <c r="K451" t="s">
        <v>123</v>
      </c>
      <c r="L451" t="s">
        <v>124</v>
      </c>
      <c r="M451">
        <v>6</v>
      </c>
      <c r="N451">
        <v>19164.509999999998</v>
      </c>
      <c r="O451">
        <v>114987.06</v>
      </c>
      <c r="P451" t="s">
        <v>69</v>
      </c>
    </row>
    <row r="452" spans="1:16" x14ac:dyDescent="0.35">
      <c r="A452">
        <v>451</v>
      </c>
      <c r="B452">
        <v>451</v>
      </c>
      <c r="C452" t="s">
        <v>165</v>
      </c>
      <c r="D452" t="s">
        <v>56</v>
      </c>
      <c r="E452" t="s">
        <v>57</v>
      </c>
      <c r="F452" t="s">
        <v>21</v>
      </c>
      <c r="G452" t="s">
        <v>15</v>
      </c>
      <c r="H452" t="s">
        <v>85</v>
      </c>
      <c r="I452" t="s">
        <v>50</v>
      </c>
      <c r="J452" t="s">
        <v>86</v>
      </c>
      <c r="K452" t="s">
        <v>87</v>
      </c>
      <c r="L452" t="s">
        <v>88</v>
      </c>
      <c r="M452">
        <v>4</v>
      </c>
      <c r="N452">
        <v>7007.4</v>
      </c>
      <c r="O452">
        <v>28029.599999999999</v>
      </c>
      <c r="P452" t="s">
        <v>89</v>
      </c>
    </row>
    <row r="453" spans="1:16" x14ac:dyDescent="0.35">
      <c r="A453">
        <v>452</v>
      </c>
      <c r="B453">
        <v>452</v>
      </c>
      <c r="C453" t="s">
        <v>55</v>
      </c>
      <c r="D453" t="s">
        <v>56</v>
      </c>
      <c r="E453" t="s">
        <v>57</v>
      </c>
      <c r="F453" t="s">
        <v>20</v>
      </c>
      <c r="G453" t="s">
        <v>15</v>
      </c>
      <c r="H453" t="s">
        <v>177</v>
      </c>
      <c r="I453" t="s">
        <v>50</v>
      </c>
      <c r="J453" t="s">
        <v>51</v>
      </c>
      <c r="K453" t="s">
        <v>178</v>
      </c>
      <c r="L453" t="s">
        <v>179</v>
      </c>
      <c r="M453">
        <v>1</v>
      </c>
      <c r="N453">
        <v>8738.85</v>
      </c>
      <c r="O453">
        <v>8738.85</v>
      </c>
      <c r="P453" t="s">
        <v>130</v>
      </c>
    </row>
    <row r="454" spans="1:16" x14ac:dyDescent="0.35">
      <c r="A454">
        <v>453</v>
      </c>
      <c r="B454">
        <v>453</v>
      </c>
      <c r="C454" t="s">
        <v>210</v>
      </c>
      <c r="D454" t="s">
        <v>84</v>
      </c>
      <c r="E454" t="s">
        <v>57</v>
      </c>
      <c r="F454" t="s">
        <v>22</v>
      </c>
      <c r="G454" t="s">
        <v>15</v>
      </c>
      <c r="H454" t="s">
        <v>169</v>
      </c>
      <c r="I454" t="s">
        <v>42</v>
      </c>
      <c r="J454" t="s">
        <v>43</v>
      </c>
      <c r="K454" t="s">
        <v>170</v>
      </c>
      <c r="L454" t="s">
        <v>171</v>
      </c>
      <c r="M454">
        <v>9</v>
      </c>
      <c r="N454">
        <v>6850.8</v>
      </c>
      <c r="O454">
        <v>61657.200000000004</v>
      </c>
      <c r="P454" t="s">
        <v>89</v>
      </c>
    </row>
    <row r="455" spans="1:16" x14ac:dyDescent="0.35">
      <c r="A455">
        <v>454</v>
      </c>
      <c r="B455">
        <v>454</v>
      </c>
      <c r="C455" t="s">
        <v>266</v>
      </c>
      <c r="D455" t="s">
        <v>112</v>
      </c>
      <c r="E455" t="s">
        <v>100</v>
      </c>
      <c r="F455" t="s">
        <v>23</v>
      </c>
      <c r="G455" t="s">
        <v>17</v>
      </c>
      <c r="H455" t="s">
        <v>138</v>
      </c>
      <c r="I455" t="s">
        <v>65</v>
      </c>
      <c r="J455" t="s">
        <v>51</v>
      </c>
      <c r="K455" t="s">
        <v>139</v>
      </c>
      <c r="L455" t="s">
        <v>140</v>
      </c>
      <c r="M455">
        <v>1</v>
      </c>
      <c r="N455">
        <v>18364.12</v>
      </c>
      <c r="O455">
        <v>18364.12</v>
      </c>
      <c r="P455" t="s">
        <v>89</v>
      </c>
    </row>
    <row r="456" spans="1:16" x14ac:dyDescent="0.35">
      <c r="A456">
        <v>455</v>
      </c>
      <c r="B456">
        <v>455</v>
      </c>
      <c r="C456" t="s">
        <v>306</v>
      </c>
      <c r="D456" t="s">
        <v>84</v>
      </c>
      <c r="E456" t="s">
        <v>39</v>
      </c>
      <c r="F456" t="s">
        <v>72</v>
      </c>
      <c r="G456" t="s">
        <v>15</v>
      </c>
      <c r="H456" t="s">
        <v>85</v>
      </c>
      <c r="I456" t="s">
        <v>50</v>
      </c>
      <c r="J456" t="s">
        <v>86</v>
      </c>
      <c r="K456" t="s">
        <v>87</v>
      </c>
      <c r="L456" t="s">
        <v>88</v>
      </c>
      <c r="M456">
        <v>1</v>
      </c>
      <c r="N456">
        <v>7089.84</v>
      </c>
      <c r="O456">
        <v>7089.84</v>
      </c>
      <c r="P456" t="s">
        <v>54</v>
      </c>
    </row>
    <row r="457" spans="1:16" x14ac:dyDescent="0.35">
      <c r="A457">
        <v>456</v>
      </c>
      <c r="B457">
        <v>456</v>
      </c>
      <c r="C457" t="s">
        <v>291</v>
      </c>
      <c r="D457" t="s">
        <v>38</v>
      </c>
      <c r="E457" t="s">
        <v>100</v>
      </c>
      <c r="F457" t="s">
        <v>19</v>
      </c>
      <c r="G457" t="s">
        <v>16</v>
      </c>
      <c r="H457" t="s">
        <v>159</v>
      </c>
      <c r="I457" t="s">
        <v>50</v>
      </c>
      <c r="J457" t="s">
        <v>79</v>
      </c>
      <c r="K457" t="s">
        <v>160</v>
      </c>
      <c r="L457" t="s">
        <v>161</v>
      </c>
      <c r="M457">
        <v>1</v>
      </c>
      <c r="N457">
        <v>19956.199999999997</v>
      </c>
      <c r="O457">
        <v>19956.199999999997</v>
      </c>
      <c r="P457" t="s">
        <v>105</v>
      </c>
    </row>
    <row r="458" spans="1:16" x14ac:dyDescent="0.35">
      <c r="A458">
        <v>457</v>
      </c>
      <c r="B458">
        <v>457</v>
      </c>
      <c r="C458" t="s">
        <v>168</v>
      </c>
      <c r="D458" t="s">
        <v>38</v>
      </c>
      <c r="E458" t="s">
        <v>100</v>
      </c>
      <c r="F458" t="s">
        <v>21</v>
      </c>
      <c r="G458" t="s">
        <v>16</v>
      </c>
      <c r="H458" t="s">
        <v>64</v>
      </c>
      <c r="I458" t="s">
        <v>65</v>
      </c>
      <c r="J458" t="s">
        <v>66</v>
      </c>
      <c r="K458" t="s">
        <v>67</v>
      </c>
      <c r="L458" t="s">
        <v>68</v>
      </c>
      <c r="M458">
        <v>6</v>
      </c>
      <c r="N458">
        <v>17050.670000000002</v>
      </c>
      <c r="O458">
        <v>102304.02000000002</v>
      </c>
      <c r="P458" t="s">
        <v>54</v>
      </c>
    </row>
    <row r="459" spans="1:16" x14ac:dyDescent="0.35">
      <c r="A459">
        <v>458</v>
      </c>
      <c r="B459">
        <v>458</v>
      </c>
      <c r="C459" t="s">
        <v>307</v>
      </c>
      <c r="D459" t="s">
        <v>95</v>
      </c>
      <c r="E459" t="s">
        <v>100</v>
      </c>
      <c r="F459" t="s">
        <v>40</v>
      </c>
      <c r="G459" t="s">
        <v>15</v>
      </c>
      <c r="H459" t="s">
        <v>78</v>
      </c>
      <c r="I459" t="s">
        <v>65</v>
      </c>
      <c r="J459" t="s">
        <v>79</v>
      </c>
      <c r="K459" t="s">
        <v>80</v>
      </c>
      <c r="L459" t="s">
        <v>81</v>
      </c>
      <c r="M459">
        <v>2</v>
      </c>
      <c r="N459">
        <v>21786.16</v>
      </c>
      <c r="O459">
        <v>43572.32</v>
      </c>
      <c r="P459" t="s">
        <v>105</v>
      </c>
    </row>
    <row r="460" spans="1:16" x14ac:dyDescent="0.35">
      <c r="A460">
        <v>459</v>
      </c>
      <c r="B460">
        <v>459</v>
      </c>
      <c r="C460" t="s">
        <v>136</v>
      </c>
      <c r="D460" t="s">
        <v>56</v>
      </c>
      <c r="E460" t="s">
        <v>57</v>
      </c>
      <c r="F460" t="s">
        <v>24</v>
      </c>
      <c r="G460" t="s">
        <v>17</v>
      </c>
      <c r="H460" t="s">
        <v>58</v>
      </c>
      <c r="I460" t="s">
        <v>42</v>
      </c>
      <c r="J460" t="s">
        <v>59</v>
      </c>
      <c r="K460" t="s">
        <v>60</v>
      </c>
      <c r="L460" t="s">
        <v>61</v>
      </c>
      <c r="M460">
        <v>2</v>
      </c>
      <c r="N460">
        <v>5163.3599999999997</v>
      </c>
      <c r="O460">
        <v>10326.719999999999</v>
      </c>
      <c r="P460" t="s">
        <v>54</v>
      </c>
    </row>
    <row r="461" spans="1:16" x14ac:dyDescent="0.35">
      <c r="A461">
        <v>460</v>
      </c>
      <c r="B461">
        <v>460</v>
      </c>
      <c r="C461" t="s">
        <v>211</v>
      </c>
      <c r="D461" t="s">
        <v>95</v>
      </c>
      <c r="E461" t="s">
        <v>57</v>
      </c>
      <c r="F461" t="s">
        <v>20</v>
      </c>
      <c r="G461" t="s">
        <v>16</v>
      </c>
      <c r="H461" t="s">
        <v>41</v>
      </c>
      <c r="I461" t="s">
        <v>42</v>
      </c>
      <c r="J461" t="s">
        <v>43</v>
      </c>
      <c r="K461" t="s">
        <v>44</v>
      </c>
      <c r="L461" t="s">
        <v>45</v>
      </c>
      <c r="M461">
        <v>8</v>
      </c>
      <c r="N461">
        <v>19008.27</v>
      </c>
      <c r="O461">
        <v>152066.16</v>
      </c>
      <c r="P461" t="s">
        <v>89</v>
      </c>
    </row>
    <row r="462" spans="1:16" x14ac:dyDescent="0.35">
      <c r="A462">
        <v>461</v>
      </c>
      <c r="B462">
        <v>461</v>
      </c>
      <c r="C462" t="s">
        <v>213</v>
      </c>
      <c r="D462" t="s">
        <v>95</v>
      </c>
      <c r="E462" t="s">
        <v>100</v>
      </c>
      <c r="F462" t="s">
        <v>21</v>
      </c>
      <c r="G462" t="s">
        <v>16</v>
      </c>
      <c r="H462" t="s">
        <v>148</v>
      </c>
      <c r="I462" t="s">
        <v>42</v>
      </c>
      <c r="J462" t="s">
        <v>74</v>
      </c>
      <c r="K462" t="s">
        <v>149</v>
      </c>
      <c r="L462" t="s">
        <v>150</v>
      </c>
      <c r="M462">
        <v>9</v>
      </c>
      <c r="N462">
        <v>7313.68</v>
      </c>
      <c r="O462">
        <v>65823.12</v>
      </c>
      <c r="P462" t="s">
        <v>82</v>
      </c>
    </row>
    <row r="463" spans="1:16" x14ac:dyDescent="0.35">
      <c r="A463">
        <v>462</v>
      </c>
      <c r="B463">
        <v>462</v>
      </c>
      <c r="C463" t="s">
        <v>301</v>
      </c>
      <c r="D463" t="s">
        <v>95</v>
      </c>
      <c r="E463" t="s">
        <v>39</v>
      </c>
      <c r="F463" t="s">
        <v>20</v>
      </c>
      <c r="G463" t="s">
        <v>17</v>
      </c>
      <c r="H463" t="s">
        <v>177</v>
      </c>
      <c r="I463" t="s">
        <v>50</v>
      </c>
      <c r="J463" t="s">
        <v>51</v>
      </c>
      <c r="K463" t="s">
        <v>178</v>
      </c>
      <c r="L463" t="s">
        <v>179</v>
      </c>
      <c r="M463">
        <v>8</v>
      </c>
      <c r="N463">
        <v>9869.76</v>
      </c>
      <c r="O463">
        <v>78958.080000000002</v>
      </c>
      <c r="P463" t="s">
        <v>54</v>
      </c>
    </row>
    <row r="464" spans="1:16" x14ac:dyDescent="0.35">
      <c r="A464">
        <v>463</v>
      </c>
      <c r="B464">
        <v>463</v>
      </c>
      <c r="C464" t="s">
        <v>192</v>
      </c>
      <c r="D464" t="s">
        <v>38</v>
      </c>
      <c r="E464" t="s">
        <v>57</v>
      </c>
      <c r="F464" t="s">
        <v>72</v>
      </c>
      <c r="G464" t="s">
        <v>15</v>
      </c>
      <c r="H464" t="s">
        <v>107</v>
      </c>
      <c r="I464" t="s">
        <v>65</v>
      </c>
      <c r="J464" t="s">
        <v>66</v>
      </c>
      <c r="K464" t="s">
        <v>108</v>
      </c>
      <c r="L464" t="s">
        <v>109</v>
      </c>
      <c r="M464">
        <v>7</v>
      </c>
      <c r="N464">
        <v>11276.25</v>
      </c>
      <c r="O464">
        <v>78933.75</v>
      </c>
      <c r="P464" t="s">
        <v>69</v>
      </c>
    </row>
    <row r="465" spans="1:16" x14ac:dyDescent="0.35">
      <c r="A465">
        <v>464</v>
      </c>
      <c r="B465">
        <v>464</v>
      </c>
      <c r="C465" t="s">
        <v>37</v>
      </c>
      <c r="D465" t="s">
        <v>38</v>
      </c>
      <c r="E465" t="s">
        <v>39</v>
      </c>
      <c r="F465" t="s">
        <v>40</v>
      </c>
      <c r="G465" t="s">
        <v>15</v>
      </c>
      <c r="H465" t="s">
        <v>159</v>
      </c>
      <c r="I465" t="s">
        <v>50</v>
      </c>
      <c r="J465" t="s">
        <v>79</v>
      </c>
      <c r="K465" t="s">
        <v>160</v>
      </c>
      <c r="L465" t="s">
        <v>161</v>
      </c>
      <c r="M465">
        <v>3</v>
      </c>
      <c r="N465">
        <v>18682.400000000001</v>
      </c>
      <c r="O465">
        <v>56047.200000000004</v>
      </c>
      <c r="P465" t="s">
        <v>130</v>
      </c>
    </row>
    <row r="466" spans="1:16" x14ac:dyDescent="0.35">
      <c r="A466">
        <v>465</v>
      </c>
      <c r="B466">
        <v>465</v>
      </c>
      <c r="C466" t="s">
        <v>257</v>
      </c>
      <c r="D466" t="s">
        <v>112</v>
      </c>
      <c r="E466" t="s">
        <v>48</v>
      </c>
      <c r="F466" t="s">
        <v>19</v>
      </c>
      <c r="G466" t="s">
        <v>16</v>
      </c>
      <c r="H466" t="s">
        <v>113</v>
      </c>
      <c r="I466" t="s">
        <v>65</v>
      </c>
      <c r="J466" t="s">
        <v>51</v>
      </c>
      <c r="K466" t="s">
        <v>114</v>
      </c>
      <c r="L466" t="s">
        <v>115</v>
      </c>
      <c r="M466">
        <v>3</v>
      </c>
      <c r="N466">
        <v>10470.24</v>
      </c>
      <c r="O466">
        <v>31410.720000000001</v>
      </c>
      <c r="P466" t="s">
        <v>82</v>
      </c>
    </row>
    <row r="467" spans="1:16" x14ac:dyDescent="0.35">
      <c r="A467">
        <v>466</v>
      </c>
      <c r="B467">
        <v>466</v>
      </c>
      <c r="C467" t="s">
        <v>267</v>
      </c>
      <c r="D467" t="s">
        <v>38</v>
      </c>
      <c r="E467" t="s">
        <v>57</v>
      </c>
      <c r="F467" t="s">
        <v>20</v>
      </c>
      <c r="G467" t="s">
        <v>17</v>
      </c>
      <c r="H467" t="s">
        <v>91</v>
      </c>
      <c r="I467" t="s">
        <v>42</v>
      </c>
      <c r="J467" t="s">
        <v>79</v>
      </c>
      <c r="K467" t="s">
        <v>92</v>
      </c>
      <c r="L467" t="s">
        <v>93</v>
      </c>
      <c r="M467">
        <v>7</v>
      </c>
      <c r="N467">
        <v>18584.64</v>
      </c>
      <c r="O467">
        <v>130092.48</v>
      </c>
      <c r="P467" t="s">
        <v>82</v>
      </c>
    </row>
    <row r="468" spans="1:16" x14ac:dyDescent="0.35">
      <c r="A468">
        <v>467</v>
      </c>
      <c r="B468">
        <v>467</v>
      </c>
      <c r="C468" t="s">
        <v>189</v>
      </c>
      <c r="D468" t="s">
        <v>112</v>
      </c>
      <c r="E468" t="s">
        <v>100</v>
      </c>
      <c r="F468" t="s">
        <v>21</v>
      </c>
      <c r="G468" t="s">
        <v>17</v>
      </c>
      <c r="H468" t="s">
        <v>85</v>
      </c>
      <c r="I468" t="s">
        <v>50</v>
      </c>
      <c r="J468" t="s">
        <v>86</v>
      </c>
      <c r="K468" t="s">
        <v>87</v>
      </c>
      <c r="L468" t="s">
        <v>88</v>
      </c>
      <c r="M468">
        <v>4</v>
      </c>
      <c r="N468">
        <v>7007.4</v>
      </c>
      <c r="O468">
        <v>28029.599999999999</v>
      </c>
      <c r="P468" t="s">
        <v>130</v>
      </c>
    </row>
    <row r="469" spans="1:16" x14ac:dyDescent="0.35">
      <c r="A469">
        <v>468</v>
      </c>
      <c r="B469">
        <v>468</v>
      </c>
      <c r="C469" t="s">
        <v>284</v>
      </c>
      <c r="D469" t="s">
        <v>38</v>
      </c>
      <c r="E469" t="s">
        <v>100</v>
      </c>
      <c r="F469" t="s">
        <v>20</v>
      </c>
      <c r="G469" t="s">
        <v>16</v>
      </c>
      <c r="H469" t="s">
        <v>73</v>
      </c>
      <c r="I469" t="s">
        <v>42</v>
      </c>
      <c r="J469" t="s">
        <v>74</v>
      </c>
      <c r="K469" t="s">
        <v>75</v>
      </c>
      <c r="L469" t="s">
        <v>76</v>
      </c>
      <c r="M469">
        <v>7</v>
      </c>
      <c r="N469">
        <v>22447.8</v>
      </c>
      <c r="O469">
        <v>157134.6</v>
      </c>
      <c r="P469" t="s">
        <v>46</v>
      </c>
    </row>
    <row r="470" spans="1:16" x14ac:dyDescent="0.35">
      <c r="A470">
        <v>469</v>
      </c>
      <c r="B470">
        <v>469</v>
      </c>
      <c r="C470" t="s">
        <v>129</v>
      </c>
      <c r="D470" t="s">
        <v>84</v>
      </c>
      <c r="E470" t="s">
        <v>71</v>
      </c>
      <c r="F470" t="s">
        <v>19</v>
      </c>
      <c r="G470" t="s">
        <v>17</v>
      </c>
      <c r="H470" t="s">
        <v>78</v>
      </c>
      <c r="I470" t="s">
        <v>65</v>
      </c>
      <c r="J470" t="s">
        <v>79</v>
      </c>
      <c r="K470" t="s">
        <v>80</v>
      </c>
      <c r="L470" t="s">
        <v>81</v>
      </c>
      <c r="M470">
        <v>3</v>
      </c>
      <c r="N470">
        <v>21043.45</v>
      </c>
      <c r="O470">
        <v>63130.350000000006</v>
      </c>
      <c r="P470" t="s">
        <v>89</v>
      </c>
    </row>
    <row r="471" spans="1:16" x14ac:dyDescent="0.35">
      <c r="A471">
        <v>470</v>
      </c>
      <c r="B471">
        <v>470</v>
      </c>
      <c r="C471" t="s">
        <v>121</v>
      </c>
      <c r="D471" t="s">
        <v>56</v>
      </c>
      <c r="E471" t="s">
        <v>71</v>
      </c>
      <c r="F471" t="s">
        <v>24</v>
      </c>
      <c r="G471" t="s">
        <v>15</v>
      </c>
      <c r="H471" t="s">
        <v>122</v>
      </c>
      <c r="I471" t="s">
        <v>42</v>
      </c>
      <c r="J471" t="s">
        <v>59</v>
      </c>
      <c r="K471" t="s">
        <v>123</v>
      </c>
      <c r="L471" t="s">
        <v>124</v>
      </c>
      <c r="M471">
        <v>6</v>
      </c>
      <c r="N471">
        <v>19164.509999999998</v>
      </c>
      <c r="O471">
        <v>114987.06</v>
      </c>
      <c r="P471" t="s">
        <v>82</v>
      </c>
    </row>
    <row r="472" spans="1:16" x14ac:dyDescent="0.35">
      <c r="A472">
        <v>471</v>
      </c>
      <c r="B472">
        <v>471</v>
      </c>
      <c r="C472" t="s">
        <v>308</v>
      </c>
      <c r="D472" t="s">
        <v>95</v>
      </c>
      <c r="E472" t="s">
        <v>57</v>
      </c>
      <c r="F472" t="s">
        <v>23</v>
      </c>
      <c r="G472" t="s">
        <v>17</v>
      </c>
      <c r="H472" t="s">
        <v>107</v>
      </c>
      <c r="I472" t="s">
        <v>65</v>
      </c>
      <c r="J472" t="s">
        <v>66</v>
      </c>
      <c r="K472" t="s">
        <v>108</v>
      </c>
      <c r="L472" t="s">
        <v>109</v>
      </c>
      <c r="M472">
        <v>1</v>
      </c>
      <c r="N472">
        <v>9997.5</v>
      </c>
      <c r="O472">
        <v>9997.5</v>
      </c>
      <c r="P472" t="s">
        <v>89</v>
      </c>
    </row>
    <row r="473" spans="1:16" x14ac:dyDescent="0.35">
      <c r="A473">
        <v>472</v>
      </c>
      <c r="B473">
        <v>472</v>
      </c>
      <c r="C473" t="s">
        <v>309</v>
      </c>
      <c r="D473" t="s">
        <v>38</v>
      </c>
      <c r="E473" t="s">
        <v>48</v>
      </c>
      <c r="F473" t="s">
        <v>40</v>
      </c>
      <c r="G473" t="s">
        <v>18</v>
      </c>
      <c r="H473" t="s">
        <v>113</v>
      </c>
      <c r="I473" t="s">
        <v>65</v>
      </c>
      <c r="J473" t="s">
        <v>51</v>
      </c>
      <c r="K473" t="s">
        <v>114</v>
      </c>
      <c r="L473" t="s">
        <v>115</v>
      </c>
      <c r="M473">
        <v>9</v>
      </c>
      <c r="N473">
        <v>9201.1200000000008</v>
      </c>
      <c r="O473">
        <v>82810.080000000002</v>
      </c>
      <c r="P473" t="s">
        <v>82</v>
      </c>
    </row>
    <row r="474" spans="1:16" x14ac:dyDescent="0.35">
      <c r="A474">
        <v>473</v>
      </c>
      <c r="B474">
        <v>473</v>
      </c>
      <c r="C474" t="s">
        <v>257</v>
      </c>
      <c r="D474" t="s">
        <v>112</v>
      </c>
      <c r="E474" t="s">
        <v>48</v>
      </c>
      <c r="F474" t="s">
        <v>19</v>
      </c>
      <c r="G474" t="s">
        <v>18</v>
      </c>
      <c r="H474" t="s">
        <v>107</v>
      </c>
      <c r="I474" t="s">
        <v>65</v>
      </c>
      <c r="J474" t="s">
        <v>66</v>
      </c>
      <c r="K474" t="s">
        <v>108</v>
      </c>
      <c r="L474" t="s">
        <v>109</v>
      </c>
      <c r="M474">
        <v>2</v>
      </c>
      <c r="N474">
        <v>11276.25</v>
      </c>
      <c r="O474">
        <v>22552.5</v>
      </c>
      <c r="P474" t="s">
        <v>46</v>
      </c>
    </row>
    <row r="475" spans="1:16" x14ac:dyDescent="0.35">
      <c r="A475">
        <v>474</v>
      </c>
      <c r="B475">
        <v>474</v>
      </c>
      <c r="C475" t="s">
        <v>291</v>
      </c>
      <c r="D475" t="s">
        <v>38</v>
      </c>
      <c r="E475" t="s">
        <v>100</v>
      </c>
      <c r="F475" t="s">
        <v>19</v>
      </c>
      <c r="G475" t="s">
        <v>16</v>
      </c>
      <c r="H475" t="s">
        <v>138</v>
      </c>
      <c r="I475" t="s">
        <v>65</v>
      </c>
      <c r="J475" t="s">
        <v>51</v>
      </c>
      <c r="K475" t="s">
        <v>139</v>
      </c>
      <c r="L475" t="s">
        <v>140</v>
      </c>
      <c r="M475">
        <v>4</v>
      </c>
      <c r="N475">
        <v>19561.78</v>
      </c>
      <c r="O475">
        <v>78247.12</v>
      </c>
      <c r="P475" t="s">
        <v>105</v>
      </c>
    </row>
    <row r="476" spans="1:16" x14ac:dyDescent="0.35">
      <c r="A476">
        <v>475</v>
      </c>
      <c r="B476">
        <v>475</v>
      </c>
      <c r="C476" t="s">
        <v>37</v>
      </c>
      <c r="D476" t="s">
        <v>38</v>
      </c>
      <c r="E476" t="s">
        <v>39</v>
      </c>
      <c r="F476" t="s">
        <v>40</v>
      </c>
      <c r="G476" t="s">
        <v>17</v>
      </c>
      <c r="H476" t="s">
        <v>126</v>
      </c>
      <c r="I476" t="s">
        <v>65</v>
      </c>
      <c r="J476" t="s">
        <v>43</v>
      </c>
      <c r="K476" t="s">
        <v>127</v>
      </c>
      <c r="L476" t="s">
        <v>128</v>
      </c>
      <c r="M476">
        <v>8</v>
      </c>
      <c r="N476">
        <v>12680.81</v>
      </c>
      <c r="O476">
        <v>101446.48</v>
      </c>
      <c r="P476" t="s">
        <v>46</v>
      </c>
    </row>
    <row r="477" spans="1:16" x14ac:dyDescent="0.35">
      <c r="A477">
        <v>476</v>
      </c>
      <c r="B477">
        <v>476</v>
      </c>
      <c r="C477" t="s">
        <v>99</v>
      </c>
      <c r="D477" t="s">
        <v>38</v>
      </c>
      <c r="E477" t="s">
        <v>100</v>
      </c>
      <c r="F477" t="s">
        <v>23</v>
      </c>
      <c r="G477" t="s">
        <v>17</v>
      </c>
      <c r="H477" t="s">
        <v>177</v>
      </c>
      <c r="I477" t="s">
        <v>50</v>
      </c>
      <c r="J477" t="s">
        <v>51</v>
      </c>
      <c r="K477" t="s">
        <v>178</v>
      </c>
      <c r="L477" t="s">
        <v>179</v>
      </c>
      <c r="M477">
        <v>6</v>
      </c>
      <c r="N477">
        <v>9561.33</v>
      </c>
      <c r="O477">
        <v>57367.979999999996</v>
      </c>
      <c r="P477" t="s">
        <v>89</v>
      </c>
    </row>
    <row r="478" spans="1:16" x14ac:dyDescent="0.35">
      <c r="A478">
        <v>477</v>
      </c>
      <c r="B478">
        <v>477</v>
      </c>
      <c r="C478" t="s">
        <v>242</v>
      </c>
      <c r="D478" t="s">
        <v>112</v>
      </c>
      <c r="E478" t="s">
        <v>39</v>
      </c>
      <c r="F478" t="s">
        <v>72</v>
      </c>
      <c r="G478" t="s">
        <v>15</v>
      </c>
      <c r="H478" t="s">
        <v>148</v>
      </c>
      <c r="I478" t="s">
        <v>42</v>
      </c>
      <c r="J478" t="s">
        <v>74</v>
      </c>
      <c r="K478" t="s">
        <v>149</v>
      </c>
      <c r="L478" t="s">
        <v>150</v>
      </c>
      <c r="M478">
        <v>6</v>
      </c>
      <c r="N478">
        <v>7646.12</v>
      </c>
      <c r="O478">
        <v>45876.72</v>
      </c>
      <c r="P478" t="s">
        <v>82</v>
      </c>
    </row>
    <row r="479" spans="1:16" x14ac:dyDescent="0.35">
      <c r="A479">
        <v>478</v>
      </c>
      <c r="B479">
        <v>478</v>
      </c>
      <c r="C479" t="s">
        <v>270</v>
      </c>
      <c r="D479" t="s">
        <v>38</v>
      </c>
      <c r="E479" t="s">
        <v>57</v>
      </c>
      <c r="F479" t="s">
        <v>21</v>
      </c>
      <c r="G479" t="s">
        <v>18</v>
      </c>
      <c r="H479" t="s">
        <v>49</v>
      </c>
      <c r="I479" t="s">
        <v>50</v>
      </c>
      <c r="J479" t="s">
        <v>51</v>
      </c>
      <c r="K479" t="s">
        <v>52</v>
      </c>
      <c r="L479" t="s">
        <v>53</v>
      </c>
      <c r="M479">
        <v>9</v>
      </c>
      <c r="N479">
        <v>3453.12</v>
      </c>
      <c r="O479">
        <v>31078.079999999998</v>
      </c>
      <c r="P479" t="s">
        <v>46</v>
      </c>
    </row>
    <row r="480" spans="1:16" x14ac:dyDescent="0.35">
      <c r="A480">
        <v>479</v>
      </c>
      <c r="B480">
        <v>479</v>
      </c>
      <c r="C480" t="s">
        <v>180</v>
      </c>
      <c r="D480" t="s">
        <v>84</v>
      </c>
      <c r="E480" t="s">
        <v>48</v>
      </c>
      <c r="F480" t="s">
        <v>20</v>
      </c>
      <c r="G480" t="s">
        <v>16</v>
      </c>
      <c r="H480" t="s">
        <v>78</v>
      </c>
      <c r="I480" t="s">
        <v>65</v>
      </c>
      <c r="J480" t="s">
        <v>79</v>
      </c>
      <c r="K480" t="s">
        <v>80</v>
      </c>
      <c r="L480" t="s">
        <v>81</v>
      </c>
      <c r="M480">
        <v>8</v>
      </c>
      <c r="N480">
        <v>22776.440000000002</v>
      </c>
      <c r="O480">
        <v>182211.52000000002</v>
      </c>
      <c r="P480" t="s">
        <v>130</v>
      </c>
    </row>
    <row r="481" spans="1:16" x14ac:dyDescent="0.35">
      <c r="A481">
        <v>480</v>
      </c>
      <c r="B481">
        <v>480</v>
      </c>
      <c r="C481" t="s">
        <v>190</v>
      </c>
      <c r="D481" t="s">
        <v>56</v>
      </c>
      <c r="E481" t="s">
        <v>100</v>
      </c>
      <c r="F481" t="s">
        <v>19</v>
      </c>
      <c r="G481" t="s">
        <v>18</v>
      </c>
      <c r="H481" t="s">
        <v>138</v>
      </c>
      <c r="I481" t="s">
        <v>65</v>
      </c>
      <c r="J481" t="s">
        <v>51</v>
      </c>
      <c r="K481" t="s">
        <v>139</v>
      </c>
      <c r="L481" t="s">
        <v>140</v>
      </c>
      <c r="M481">
        <v>3</v>
      </c>
      <c r="N481">
        <v>18962.95</v>
      </c>
      <c r="O481">
        <v>56888.850000000006</v>
      </c>
      <c r="P481" t="s">
        <v>46</v>
      </c>
    </row>
    <row r="482" spans="1:16" x14ac:dyDescent="0.35">
      <c r="A482">
        <v>481</v>
      </c>
      <c r="B482">
        <v>481</v>
      </c>
      <c r="C482" t="s">
        <v>136</v>
      </c>
      <c r="D482" t="s">
        <v>56</v>
      </c>
      <c r="E482" t="s">
        <v>57</v>
      </c>
      <c r="F482" t="s">
        <v>24</v>
      </c>
      <c r="G482" t="s">
        <v>15</v>
      </c>
      <c r="H482" t="s">
        <v>169</v>
      </c>
      <c r="I482" t="s">
        <v>42</v>
      </c>
      <c r="J482" t="s">
        <v>43</v>
      </c>
      <c r="K482" t="s">
        <v>170</v>
      </c>
      <c r="L482" t="s">
        <v>171</v>
      </c>
      <c r="M482">
        <v>8</v>
      </c>
      <c r="N482">
        <v>7629.3</v>
      </c>
      <c r="O482">
        <v>61034.400000000001</v>
      </c>
      <c r="P482" t="s">
        <v>62</v>
      </c>
    </row>
    <row r="483" spans="1:16" x14ac:dyDescent="0.35">
      <c r="A483">
        <v>482</v>
      </c>
      <c r="B483">
        <v>482</v>
      </c>
      <c r="C483" t="s">
        <v>239</v>
      </c>
      <c r="D483" t="s">
        <v>84</v>
      </c>
      <c r="E483" t="s">
        <v>57</v>
      </c>
      <c r="F483" t="s">
        <v>20</v>
      </c>
      <c r="G483" t="s">
        <v>16</v>
      </c>
      <c r="H483" t="s">
        <v>126</v>
      </c>
      <c r="I483" t="s">
        <v>65</v>
      </c>
      <c r="J483" t="s">
        <v>43</v>
      </c>
      <c r="K483" t="s">
        <v>127</v>
      </c>
      <c r="L483" t="s">
        <v>128</v>
      </c>
      <c r="M483">
        <v>6</v>
      </c>
      <c r="N483">
        <v>11634.97</v>
      </c>
      <c r="O483">
        <v>69809.819999999992</v>
      </c>
      <c r="P483" t="s">
        <v>46</v>
      </c>
    </row>
    <row r="484" spans="1:16" x14ac:dyDescent="0.35">
      <c r="A484">
        <v>483</v>
      </c>
      <c r="B484">
        <v>483</v>
      </c>
      <c r="C484" t="s">
        <v>77</v>
      </c>
      <c r="D484" t="s">
        <v>38</v>
      </c>
      <c r="E484" t="s">
        <v>39</v>
      </c>
      <c r="F484" t="s">
        <v>40</v>
      </c>
      <c r="G484" t="s">
        <v>17</v>
      </c>
      <c r="H484" t="s">
        <v>148</v>
      </c>
      <c r="I484" t="s">
        <v>42</v>
      </c>
      <c r="J484" t="s">
        <v>74</v>
      </c>
      <c r="K484" t="s">
        <v>149</v>
      </c>
      <c r="L484" t="s">
        <v>150</v>
      </c>
      <c r="M484">
        <v>4</v>
      </c>
      <c r="N484">
        <v>7479.9000000000005</v>
      </c>
      <c r="O484">
        <v>29919.600000000002</v>
      </c>
      <c r="P484" t="s">
        <v>105</v>
      </c>
    </row>
    <row r="485" spans="1:16" x14ac:dyDescent="0.35">
      <c r="A485">
        <v>484</v>
      </c>
      <c r="B485">
        <v>484</v>
      </c>
      <c r="C485" t="s">
        <v>307</v>
      </c>
      <c r="D485" t="s">
        <v>95</v>
      </c>
      <c r="E485" t="s">
        <v>100</v>
      </c>
      <c r="F485" t="s">
        <v>40</v>
      </c>
      <c r="G485" t="s">
        <v>18</v>
      </c>
      <c r="H485" t="s">
        <v>96</v>
      </c>
      <c r="I485" t="s">
        <v>42</v>
      </c>
      <c r="J485" t="s">
        <v>59</v>
      </c>
      <c r="K485" t="s">
        <v>97</v>
      </c>
      <c r="L485" t="s">
        <v>98</v>
      </c>
      <c r="M485">
        <v>4</v>
      </c>
      <c r="N485">
        <v>9639.6</v>
      </c>
      <c r="O485">
        <v>38558.400000000001</v>
      </c>
      <c r="P485" t="s">
        <v>105</v>
      </c>
    </row>
    <row r="486" spans="1:16" x14ac:dyDescent="0.35">
      <c r="A486">
        <v>485</v>
      </c>
      <c r="B486">
        <v>485</v>
      </c>
      <c r="C486" t="s">
        <v>172</v>
      </c>
      <c r="D486" t="s">
        <v>56</v>
      </c>
      <c r="E486" t="s">
        <v>100</v>
      </c>
      <c r="F486" t="s">
        <v>21</v>
      </c>
      <c r="G486" t="s">
        <v>15</v>
      </c>
      <c r="H486" t="s">
        <v>49</v>
      </c>
      <c r="I486" t="s">
        <v>50</v>
      </c>
      <c r="J486" t="s">
        <v>51</v>
      </c>
      <c r="K486" t="s">
        <v>52</v>
      </c>
      <c r="L486" t="s">
        <v>53</v>
      </c>
      <c r="M486">
        <v>3</v>
      </c>
      <c r="N486">
        <v>3243.8399999999997</v>
      </c>
      <c r="O486">
        <v>9731.5199999999986</v>
      </c>
      <c r="P486" t="s">
        <v>105</v>
      </c>
    </row>
    <row r="487" spans="1:16" x14ac:dyDescent="0.35">
      <c r="A487">
        <v>486</v>
      </c>
      <c r="B487">
        <v>486</v>
      </c>
      <c r="C487" t="s">
        <v>264</v>
      </c>
      <c r="D487" t="s">
        <v>56</v>
      </c>
      <c r="E487" t="s">
        <v>48</v>
      </c>
      <c r="F487" t="s">
        <v>20</v>
      </c>
      <c r="G487" t="s">
        <v>18</v>
      </c>
      <c r="H487" t="s">
        <v>78</v>
      </c>
      <c r="I487" t="s">
        <v>65</v>
      </c>
      <c r="J487" t="s">
        <v>79</v>
      </c>
      <c r="K487" t="s">
        <v>80</v>
      </c>
      <c r="L487" t="s">
        <v>81</v>
      </c>
      <c r="M487">
        <v>4</v>
      </c>
      <c r="N487">
        <v>23766.719999999998</v>
      </c>
      <c r="O487">
        <v>95066.87999999999</v>
      </c>
      <c r="P487" t="s">
        <v>105</v>
      </c>
    </row>
    <row r="488" spans="1:16" x14ac:dyDescent="0.35">
      <c r="A488">
        <v>487</v>
      </c>
      <c r="B488">
        <v>487</v>
      </c>
      <c r="C488" t="s">
        <v>226</v>
      </c>
      <c r="D488" t="s">
        <v>112</v>
      </c>
      <c r="E488" t="s">
        <v>48</v>
      </c>
      <c r="F488" t="s">
        <v>72</v>
      </c>
      <c r="G488" t="s">
        <v>16</v>
      </c>
      <c r="H488" t="s">
        <v>49</v>
      </c>
      <c r="I488" t="s">
        <v>50</v>
      </c>
      <c r="J488" t="s">
        <v>51</v>
      </c>
      <c r="K488" t="s">
        <v>52</v>
      </c>
      <c r="L488" t="s">
        <v>53</v>
      </c>
      <c r="M488">
        <v>4</v>
      </c>
      <c r="N488">
        <v>3278.72</v>
      </c>
      <c r="O488">
        <v>13114.88</v>
      </c>
      <c r="P488" t="s">
        <v>89</v>
      </c>
    </row>
    <row r="489" spans="1:16" x14ac:dyDescent="0.35">
      <c r="A489">
        <v>488</v>
      </c>
      <c r="B489">
        <v>488</v>
      </c>
      <c r="C489" t="s">
        <v>306</v>
      </c>
      <c r="D489" t="s">
        <v>84</v>
      </c>
      <c r="E489" t="s">
        <v>39</v>
      </c>
      <c r="F489" t="s">
        <v>72</v>
      </c>
      <c r="G489" t="s">
        <v>15</v>
      </c>
      <c r="H489" t="s">
        <v>169</v>
      </c>
      <c r="I489" t="s">
        <v>42</v>
      </c>
      <c r="J489" t="s">
        <v>43</v>
      </c>
      <c r="K489" t="s">
        <v>170</v>
      </c>
      <c r="L489" t="s">
        <v>171</v>
      </c>
      <c r="M489">
        <v>1</v>
      </c>
      <c r="N489">
        <v>7395.75</v>
      </c>
      <c r="O489">
        <v>7395.75</v>
      </c>
      <c r="P489" t="s">
        <v>130</v>
      </c>
    </row>
    <row r="490" spans="1:16" x14ac:dyDescent="0.35">
      <c r="A490">
        <v>489</v>
      </c>
      <c r="B490">
        <v>489</v>
      </c>
      <c r="C490" t="s">
        <v>236</v>
      </c>
      <c r="D490" t="s">
        <v>95</v>
      </c>
      <c r="E490" t="s">
        <v>71</v>
      </c>
      <c r="F490" t="s">
        <v>40</v>
      </c>
      <c r="G490" t="s">
        <v>15</v>
      </c>
      <c r="H490" t="s">
        <v>78</v>
      </c>
      <c r="I490" t="s">
        <v>65</v>
      </c>
      <c r="J490" t="s">
        <v>79</v>
      </c>
      <c r="K490" t="s">
        <v>80</v>
      </c>
      <c r="L490" t="s">
        <v>81</v>
      </c>
      <c r="M490">
        <v>7</v>
      </c>
      <c r="N490">
        <v>23766.719999999998</v>
      </c>
      <c r="O490">
        <v>166367.03999999998</v>
      </c>
      <c r="P490" t="s">
        <v>130</v>
      </c>
    </row>
    <row r="491" spans="1:16" x14ac:dyDescent="0.35">
      <c r="A491">
        <v>490</v>
      </c>
      <c r="B491">
        <v>490</v>
      </c>
      <c r="C491" t="s">
        <v>219</v>
      </c>
      <c r="D491" t="s">
        <v>56</v>
      </c>
      <c r="E491" t="s">
        <v>100</v>
      </c>
      <c r="F491" t="s">
        <v>40</v>
      </c>
      <c r="G491" t="s">
        <v>15</v>
      </c>
      <c r="H491" t="s">
        <v>58</v>
      </c>
      <c r="I491" t="s">
        <v>42</v>
      </c>
      <c r="J491" t="s">
        <v>59</v>
      </c>
      <c r="K491" t="s">
        <v>60</v>
      </c>
      <c r="L491" t="s">
        <v>61</v>
      </c>
      <c r="M491">
        <v>6</v>
      </c>
      <c r="N491">
        <v>4885.76</v>
      </c>
      <c r="O491">
        <v>29314.560000000001</v>
      </c>
      <c r="P491" t="s">
        <v>54</v>
      </c>
    </row>
    <row r="492" spans="1:16" x14ac:dyDescent="0.35">
      <c r="A492">
        <v>491</v>
      </c>
      <c r="B492">
        <v>491</v>
      </c>
      <c r="C492" t="s">
        <v>186</v>
      </c>
      <c r="D492" t="s">
        <v>84</v>
      </c>
      <c r="E492" t="s">
        <v>48</v>
      </c>
      <c r="F492" t="s">
        <v>19</v>
      </c>
      <c r="G492" t="s">
        <v>15</v>
      </c>
      <c r="H492" t="s">
        <v>73</v>
      </c>
      <c r="I492" t="s">
        <v>42</v>
      </c>
      <c r="J492" t="s">
        <v>74</v>
      </c>
      <c r="K492" t="s">
        <v>75</v>
      </c>
      <c r="L492" t="s">
        <v>76</v>
      </c>
      <c r="M492">
        <v>6</v>
      </c>
      <c r="N492">
        <v>24193.739999999998</v>
      </c>
      <c r="O492">
        <v>145162.44</v>
      </c>
      <c r="P492" t="s">
        <v>130</v>
      </c>
    </row>
    <row r="493" spans="1:16" x14ac:dyDescent="0.35">
      <c r="A493">
        <v>492</v>
      </c>
      <c r="B493">
        <v>492</v>
      </c>
      <c r="C493" t="s">
        <v>144</v>
      </c>
      <c r="D493" t="s">
        <v>112</v>
      </c>
      <c r="E493" t="s">
        <v>57</v>
      </c>
      <c r="F493" t="s">
        <v>22</v>
      </c>
      <c r="G493" t="s">
        <v>16</v>
      </c>
      <c r="H493" t="s">
        <v>64</v>
      </c>
      <c r="I493" t="s">
        <v>65</v>
      </c>
      <c r="J493" t="s">
        <v>66</v>
      </c>
      <c r="K493" t="s">
        <v>67</v>
      </c>
      <c r="L493" t="s">
        <v>68</v>
      </c>
      <c r="M493">
        <v>8</v>
      </c>
      <c r="N493">
        <v>17050.670000000002</v>
      </c>
      <c r="O493">
        <v>136405.36000000002</v>
      </c>
      <c r="P493" t="s">
        <v>130</v>
      </c>
    </row>
    <row r="494" spans="1:16" x14ac:dyDescent="0.35">
      <c r="A494">
        <v>493</v>
      </c>
      <c r="B494">
        <v>493</v>
      </c>
      <c r="C494" t="s">
        <v>310</v>
      </c>
      <c r="D494" t="s">
        <v>84</v>
      </c>
      <c r="E494" t="s">
        <v>100</v>
      </c>
      <c r="F494" t="s">
        <v>19</v>
      </c>
      <c r="G494" t="s">
        <v>17</v>
      </c>
      <c r="H494" t="s">
        <v>117</v>
      </c>
      <c r="I494" t="s">
        <v>65</v>
      </c>
      <c r="J494" t="s">
        <v>86</v>
      </c>
      <c r="K494" t="s">
        <v>118</v>
      </c>
      <c r="L494" t="s">
        <v>119</v>
      </c>
      <c r="M494">
        <v>7</v>
      </c>
      <c r="N494">
        <v>17351.939999999999</v>
      </c>
      <c r="O494">
        <v>121463.57999999999</v>
      </c>
      <c r="P494" t="s">
        <v>62</v>
      </c>
    </row>
    <row r="495" spans="1:16" x14ac:dyDescent="0.35">
      <c r="A495">
        <v>494</v>
      </c>
      <c r="B495">
        <v>494</v>
      </c>
      <c r="C495" t="s">
        <v>180</v>
      </c>
      <c r="D495" t="s">
        <v>84</v>
      </c>
      <c r="E495" t="s">
        <v>48</v>
      </c>
      <c r="F495" t="s">
        <v>20</v>
      </c>
      <c r="G495" t="s">
        <v>15</v>
      </c>
      <c r="H495" t="s">
        <v>85</v>
      </c>
      <c r="I495" t="s">
        <v>50</v>
      </c>
      <c r="J495" t="s">
        <v>86</v>
      </c>
      <c r="K495" t="s">
        <v>87</v>
      </c>
      <c r="L495" t="s">
        <v>88</v>
      </c>
      <c r="M495">
        <v>1</v>
      </c>
      <c r="N495">
        <v>8161.5599999999995</v>
      </c>
      <c r="O495">
        <v>8161.5599999999995</v>
      </c>
      <c r="P495" t="s">
        <v>46</v>
      </c>
    </row>
    <row r="496" spans="1:16" x14ac:dyDescent="0.35">
      <c r="A496">
        <v>495</v>
      </c>
      <c r="B496">
        <v>495</v>
      </c>
      <c r="C496" t="s">
        <v>289</v>
      </c>
      <c r="D496" t="s">
        <v>112</v>
      </c>
      <c r="E496" t="s">
        <v>48</v>
      </c>
      <c r="F496" t="s">
        <v>40</v>
      </c>
      <c r="G496" t="s">
        <v>16</v>
      </c>
      <c r="H496" t="s">
        <v>41</v>
      </c>
      <c r="I496" t="s">
        <v>42</v>
      </c>
      <c r="J496" t="s">
        <v>43</v>
      </c>
      <c r="K496" t="s">
        <v>44</v>
      </c>
      <c r="L496" t="s">
        <v>45</v>
      </c>
      <c r="M496">
        <v>5</v>
      </c>
      <c r="N496">
        <v>17986.32</v>
      </c>
      <c r="O496">
        <v>89931.6</v>
      </c>
      <c r="P496" t="s">
        <v>82</v>
      </c>
    </row>
    <row r="497" spans="1:16" x14ac:dyDescent="0.35">
      <c r="A497">
        <v>496</v>
      </c>
      <c r="B497">
        <v>496</v>
      </c>
      <c r="C497" t="s">
        <v>222</v>
      </c>
      <c r="D497" t="s">
        <v>56</v>
      </c>
      <c r="E497" t="s">
        <v>48</v>
      </c>
      <c r="F497" t="s">
        <v>23</v>
      </c>
      <c r="G497" t="s">
        <v>15</v>
      </c>
      <c r="H497" t="s">
        <v>49</v>
      </c>
      <c r="I497" t="s">
        <v>50</v>
      </c>
      <c r="J497" t="s">
        <v>51</v>
      </c>
      <c r="K497" t="s">
        <v>52</v>
      </c>
      <c r="L497" t="s">
        <v>53</v>
      </c>
      <c r="M497">
        <v>8</v>
      </c>
      <c r="N497">
        <v>3174.08</v>
      </c>
      <c r="O497">
        <v>25392.639999999999</v>
      </c>
      <c r="P497" t="s">
        <v>130</v>
      </c>
    </row>
    <row r="498" spans="1:16" x14ac:dyDescent="0.35">
      <c r="A498">
        <v>497</v>
      </c>
      <c r="B498">
        <v>497</v>
      </c>
      <c r="C498" t="s">
        <v>210</v>
      </c>
      <c r="D498" t="s">
        <v>84</v>
      </c>
      <c r="E498" t="s">
        <v>57</v>
      </c>
      <c r="F498" t="s">
        <v>22</v>
      </c>
      <c r="G498" t="s">
        <v>15</v>
      </c>
      <c r="H498" t="s">
        <v>148</v>
      </c>
      <c r="I498" t="s">
        <v>42</v>
      </c>
      <c r="J498" t="s">
        <v>74</v>
      </c>
      <c r="K498" t="s">
        <v>149</v>
      </c>
      <c r="L498" t="s">
        <v>150</v>
      </c>
      <c r="M498">
        <v>8</v>
      </c>
      <c r="N498">
        <v>7313.68</v>
      </c>
      <c r="O498">
        <v>58509.440000000002</v>
      </c>
      <c r="P498" t="s">
        <v>54</v>
      </c>
    </row>
    <row r="499" spans="1:16" x14ac:dyDescent="0.35">
      <c r="A499">
        <v>498</v>
      </c>
      <c r="B499">
        <v>498</v>
      </c>
      <c r="C499" t="s">
        <v>311</v>
      </c>
      <c r="D499" t="s">
        <v>84</v>
      </c>
      <c r="E499" t="s">
        <v>100</v>
      </c>
      <c r="F499" t="s">
        <v>19</v>
      </c>
      <c r="G499" t="s">
        <v>15</v>
      </c>
      <c r="H499" t="s">
        <v>177</v>
      </c>
      <c r="I499" t="s">
        <v>50</v>
      </c>
      <c r="J499" t="s">
        <v>51</v>
      </c>
      <c r="K499" t="s">
        <v>178</v>
      </c>
      <c r="L499" t="s">
        <v>179</v>
      </c>
      <c r="M499">
        <v>2</v>
      </c>
      <c r="N499">
        <v>8738.85</v>
      </c>
      <c r="O499">
        <v>17477.7</v>
      </c>
      <c r="P499" t="s">
        <v>82</v>
      </c>
    </row>
    <row r="500" spans="1:16" x14ac:dyDescent="0.35">
      <c r="A500">
        <v>499</v>
      </c>
      <c r="B500">
        <v>499</v>
      </c>
      <c r="C500" t="s">
        <v>209</v>
      </c>
      <c r="D500" t="s">
        <v>112</v>
      </c>
      <c r="E500" t="s">
        <v>71</v>
      </c>
      <c r="F500" t="s">
        <v>21</v>
      </c>
      <c r="G500" t="s">
        <v>16</v>
      </c>
      <c r="H500" t="s">
        <v>73</v>
      </c>
      <c r="I500" t="s">
        <v>42</v>
      </c>
      <c r="J500" t="s">
        <v>74</v>
      </c>
      <c r="K500" t="s">
        <v>75</v>
      </c>
      <c r="L500" t="s">
        <v>76</v>
      </c>
      <c r="M500">
        <v>4</v>
      </c>
      <c r="N500">
        <v>22198.38</v>
      </c>
      <c r="O500">
        <v>88793.52</v>
      </c>
      <c r="P500" t="s">
        <v>69</v>
      </c>
    </row>
    <row r="501" spans="1:16" x14ac:dyDescent="0.35">
      <c r="A501">
        <v>500</v>
      </c>
      <c r="B501">
        <v>500</v>
      </c>
      <c r="C501" t="s">
        <v>210</v>
      </c>
      <c r="D501" t="s">
        <v>84</v>
      </c>
      <c r="E501" t="s">
        <v>57</v>
      </c>
      <c r="F501" t="s">
        <v>22</v>
      </c>
      <c r="G501" t="s">
        <v>15</v>
      </c>
      <c r="H501" t="s">
        <v>96</v>
      </c>
      <c r="I501" t="s">
        <v>42</v>
      </c>
      <c r="J501" t="s">
        <v>59</v>
      </c>
      <c r="K501" t="s">
        <v>97</v>
      </c>
      <c r="L501" t="s">
        <v>98</v>
      </c>
      <c r="M501">
        <v>4</v>
      </c>
      <c r="N501">
        <v>10858.4</v>
      </c>
      <c r="O501">
        <v>43433.599999999999</v>
      </c>
      <c r="P501" t="s">
        <v>105</v>
      </c>
    </row>
    <row r="502" spans="1:16" x14ac:dyDescent="0.35">
      <c r="A502">
        <v>501</v>
      </c>
      <c r="B502">
        <v>501</v>
      </c>
      <c r="C502" t="s">
        <v>254</v>
      </c>
      <c r="D502" t="s">
        <v>112</v>
      </c>
      <c r="E502" t="s">
        <v>100</v>
      </c>
      <c r="F502" t="s">
        <v>40</v>
      </c>
      <c r="G502" t="s">
        <v>18</v>
      </c>
      <c r="H502" t="s">
        <v>113</v>
      </c>
      <c r="I502" t="s">
        <v>65</v>
      </c>
      <c r="J502" t="s">
        <v>51</v>
      </c>
      <c r="K502" t="s">
        <v>114</v>
      </c>
      <c r="L502" t="s">
        <v>115</v>
      </c>
      <c r="M502">
        <v>4</v>
      </c>
      <c r="N502">
        <v>10152.959999999999</v>
      </c>
      <c r="O502">
        <v>40611.839999999997</v>
      </c>
      <c r="P502" t="s">
        <v>130</v>
      </c>
    </row>
    <row r="503" spans="1:16" x14ac:dyDescent="0.35">
      <c r="A503">
        <v>502</v>
      </c>
      <c r="B503">
        <v>502</v>
      </c>
      <c r="C503" t="s">
        <v>246</v>
      </c>
      <c r="D503" t="s">
        <v>112</v>
      </c>
      <c r="E503" t="s">
        <v>100</v>
      </c>
      <c r="F503" t="s">
        <v>21</v>
      </c>
      <c r="G503" t="s">
        <v>18</v>
      </c>
      <c r="H503" t="s">
        <v>169</v>
      </c>
      <c r="I503" t="s">
        <v>42</v>
      </c>
      <c r="J503" t="s">
        <v>43</v>
      </c>
      <c r="K503" t="s">
        <v>170</v>
      </c>
      <c r="L503" t="s">
        <v>171</v>
      </c>
      <c r="M503">
        <v>2</v>
      </c>
      <c r="N503">
        <v>6928.6500000000005</v>
      </c>
      <c r="O503">
        <v>13857.300000000001</v>
      </c>
      <c r="P503" t="s">
        <v>69</v>
      </c>
    </row>
    <row r="504" spans="1:16" x14ac:dyDescent="0.35">
      <c r="A504">
        <v>503</v>
      </c>
      <c r="B504">
        <v>503</v>
      </c>
      <c r="C504" t="s">
        <v>187</v>
      </c>
      <c r="D504" t="s">
        <v>38</v>
      </c>
      <c r="E504" t="s">
        <v>48</v>
      </c>
      <c r="F504" t="s">
        <v>22</v>
      </c>
      <c r="G504" t="s">
        <v>17</v>
      </c>
      <c r="H504" t="s">
        <v>126</v>
      </c>
      <c r="I504" t="s">
        <v>65</v>
      </c>
      <c r="J504" t="s">
        <v>43</v>
      </c>
      <c r="K504" t="s">
        <v>127</v>
      </c>
      <c r="L504" t="s">
        <v>128</v>
      </c>
      <c r="M504">
        <v>5</v>
      </c>
      <c r="N504">
        <v>12027.16</v>
      </c>
      <c r="O504">
        <v>60135.8</v>
      </c>
      <c r="P504" t="s">
        <v>46</v>
      </c>
    </row>
    <row r="505" spans="1:16" x14ac:dyDescent="0.35">
      <c r="A505">
        <v>504</v>
      </c>
      <c r="B505">
        <v>504</v>
      </c>
      <c r="C505" t="s">
        <v>132</v>
      </c>
      <c r="D505" t="s">
        <v>38</v>
      </c>
      <c r="E505" t="s">
        <v>48</v>
      </c>
      <c r="F505" t="s">
        <v>20</v>
      </c>
      <c r="G505" t="s">
        <v>16</v>
      </c>
      <c r="H505" t="s">
        <v>64</v>
      </c>
      <c r="I505" t="s">
        <v>65</v>
      </c>
      <c r="J505" t="s">
        <v>66</v>
      </c>
      <c r="K505" t="s">
        <v>67</v>
      </c>
      <c r="L505" t="s">
        <v>68</v>
      </c>
      <c r="M505">
        <v>6</v>
      </c>
      <c r="N505">
        <v>18174.89</v>
      </c>
      <c r="O505">
        <v>109049.34</v>
      </c>
      <c r="P505" t="s">
        <v>89</v>
      </c>
    </row>
    <row r="506" spans="1:16" x14ac:dyDescent="0.35">
      <c r="A506">
        <v>505</v>
      </c>
      <c r="B506">
        <v>505</v>
      </c>
      <c r="C506" t="s">
        <v>193</v>
      </c>
      <c r="D506" t="s">
        <v>95</v>
      </c>
      <c r="E506" t="s">
        <v>100</v>
      </c>
      <c r="F506" t="s">
        <v>72</v>
      </c>
      <c r="G506" t="s">
        <v>17</v>
      </c>
      <c r="H506" t="s">
        <v>148</v>
      </c>
      <c r="I506" t="s">
        <v>42</v>
      </c>
      <c r="J506" t="s">
        <v>74</v>
      </c>
      <c r="K506" t="s">
        <v>149</v>
      </c>
      <c r="L506" t="s">
        <v>150</v>
      </c>
      <c r="M506">
        <v>7</v>
      </c>
      <c r="N506">
        <v>7230.57</v>
      </c>
      <c r="O506">
        <v>50613.99</v>
      </c>
      <c r="P506" t="s">
        <v>62</v>
      </c>
    </row>
    <row r="507" spans="1:16" x14ac:dyDescent="0.35">
      <c r="A507">
        <v>506</v>
      </c>
      <c r="B507">
        <v>506</v>
      </c>
      <c r="C507" t="s">
        <v>288</v>
      </c>
      <c r="D507" t="s">
        <v>38</v>
      </c>
      <c r="E507" t="s">
        <v>100</v>
      </c>
      <c r="F507" t="s">
        <v>19</v>
      </c>
      <c r="G507" t="s">
        <v>16</v>
      </c>
      <c r="H507" t="s">
        <v>117</v>
      </c>
      <c r="I507" t="s">
        <v>65</v>
      </c>
      <c r="J507" t="s">
        <v>86</v>
      </c>
      <c r="K507" t="s">
        <v>118</v>
      </c>
      <c r="L507" t="s">
        <v>119</v>
      </c>
      <c r="M507">
        <v>2</v>
      </c>
      <c r="N507">
        <v>17911.68</v>
      </c>
      <c r="O507">
        <v>35823.360000000001</v>
      </c>
      <c r="P507" t="s">
        <v>89</v>
      </c>
    </row>
    <row r="508" spans="1:16" x14ac:dyDescent="0.35">
      <c r="A508">
        <v>507</v>
      </c>
      <c r="B508">
        <v>507</v>
      </c>
      <c r="C508" t="s">
        <v>213</v>
      </c>
      <c r="D508" t="s">
        <v>95</v>
      </c>
      <c r="E508" t="s">
        <v>100</v>
      </c>
      <c r="F508" t="s">
        <v>21</v>
      </c>
      <c r="G508" t="s">
        <v>16</v>
      </c>
      <c r="H508" t="s">
        <v>113</v>
      </c>
      <c r="I508" t="s">
        <v>65</v>
      </c>
      <c r="J508" t="s">
        <v>51</v>
      </c>
      <c r="K508" t="s">
        <v>114</v>
      </c>
      <c r="L508" t="s">
        <v>115</v>
      </c>
      <c r="M508">
        <v>7</v>
      </c>
      <c r="N508">
        <v>9306.8799999999992</v>
      </c>
      <c r="O508">
        <v>65148.159999999996</v>
      </c>
      <c r="P508" t="s">
        <v>46</v>
      </c>
    </row>
    <row r="509" spans="1:16" x14ac:dyDescent="0.35">
      <c r="A509">
        <v>508</v>
      </c>
      <c r="B509">
        <v>508</v>
      </c>
      <c r="C509" t="s">
        <v>312</v>
      </c>
      <c r="D509" t="s">
        <v>95</v>
      </c>
      <c r="E509" t="s">
        <v>71</v>
      </c>
      <c r="F509" t="s">
        <v>22</v>
      </c>
      <c r="G509" t="s">
        <v>16</v>
      </c>
      <c r="H509" t="s">
        <v>126</v>
      </c>
      <c r="I509" t="s">
        <v>65</v>
      </c>
      <c r="J509" t="s">
        <v>43</v>
      </c>
      <c r="K509" t="s">
        <v>127</v>
      </c>
      <c r="L509" t="s">
        <v>128</v>
      </c>
      <c r="M509">
        <v>4</v>
      </c>
      <c r="N509">
        <v>11896.43</v>
      </c>
      <c r="O509">
        <v>47585.72</v>
      </c>
      <c r="P509" t="s">
        <v>54</v>
      </c>
    </row>
    <row r="510" spans="1:16" x14ac:dyDescent="0.35">
      <c r="A510">
        <v>509</v>
      </c>
      <c r="B510">
        <v>509</v>
      </c>
      <c r="C510" t="s">
        <v>144</v>
      </c>
      <c r="D510" t="s">
        <v>112</v>
      </c>
      <c r="E510" t="s">
        <v>57</v>
      </c>
      <c r="F510" t="s">
        <v>22</v>
      </c>
      <c r="G510" t="s">
        <v>18</v>
      </c>
      <c r="H510" t="s">
        <v>107</v>
      </c>
      <c r="I510" t="s">
        <v>65</v>
      </c>
      <c r="J510" t="s">
        <v>66</v>
      </c>
      <c r="K510" t="s">
        <v>108</v>
      </c>
      <c r="L510" t="s">
        <v>109</v>
      </c>
      <c r="M510">
        <v>9</v>
      </c>
      <c r="N510">
        <v>10113.75</v>
      </c>
      <c r="O510">
        <v>91023.75</v>
      </c>
      <c r="P510" t="s">
        <v>130</v>
      </c>
    </row>
    <row r="511" spans="1:16" x14ac:dyDescent="0.35">
      <c r="A511">
        <v>510</v>
      </c>
      <c r="B511">
        <v>510</v>
      </c>
      <c r="C511" t="s">
        <v>144</v>
      </c>
      <c r="D511" t="s">
        <v>112</v>
      </c>
      <c r="E511" t="s">
        <v>57</v>
      </c>
      <c r="F511" t="s">
        <v>22</v>
      </c>
      <c r="G511" t="s">
        <v>15</v>
      </c>
      <c r="H511" t="s">
        <v>159</v>
      </c>
      <c r="I511" t="s">
        <v>50</v>
      </c>
      <c r="J511" t="s">
        <v>79</v>
      </c>
      <c r="K511" t="s">
        <v>160</v>
      </c>
      <c r="L511" t="s">
        <v>161</v>
      </c>
      <c r="M511">
        <v>5</v>
      </c>
      <c r="N511">
        <v>18682.400000000001</v>
      </c>
      <c r="O511">
        <v>93412</v>
      </c>
      <c r="P511" t="s">
        <v>89</v>
      </c>
    </row>
    <row r="512" spans="1:16" x14ac:dyDescent="0.35">
      <c r="A512">
        <v>511</v>
      </c>
      <c r="B512">
        <v>511</v>
      </c>
      <c r="C512" t="s">
        <v>310</v>
      </c>
      <c r="D512" t="s">
        <v>84</v>
      </c>
      <c r="E512" t="s">
        <v>100</v>
      </c>
      <c r="F512" t="s">
        <v>19</v>
      </c>
      <c r="G512" t="s">
        <v>18</v>
      </c>
      <c r="H512" t="s">
        <v>169</v>
      </c>
      <c r="I512" t="s">
        <v>42</v>
      </c>
      <c r="J512" t="s">
        <v>43</v>
      </c>
      <c r="K512" t="s">
        <v>170</v>
      </c>
      <c r="L512" t="s">
        <v>171</v>
      </c>
      <c r="M512">
        <v>8</v>
      </c>
      <c r="N512">
        <v>6850.8</v>
      </c>
      <c r="O512">
        <v>54806.400000000001</v>
      </c>
      <c r="P512" t="s">
        <v>62</v>
      </c>
    </row>
    <row r="513" spans="1:16" x14ac:dyDescent="0.35">
      <c r="A513">
        <v>512</v>
      </c>
      <c r="B513">
        <v>512</v>
      </c>
      <c r="C513" t="s">
        <v>309</v>
      </c>
      <c r="D513" t="s">
        <v>38</v>
      </c>
      <c r="E513" t="s">
        <v>48</v>
      </c>
      <c r="F513" t="s">
        <v>40</v>
      </c>
      <c r="G513" t="s">
        <v>16</v>
      </c>
      <c r="H513" t="s">
        <v>159</v>
      </c>
      <c r="I513" t="s">
        <v>50</v>
      </c>
      <c r="J513" t="s">
        <v>79</v>
      </c>
      <c r="K513" t="s">
        <v>160</v>
      </c>
      <c r="L513" t="s">
        <v>161</v>
      </c>
      <c r="M513">
        <v>2</v>
      </c>
      <c r="N513">
        <v>20593.099999999999</v>
      </c>
      <c r="O513">
        <v>41186.199999999997</v>
      </c>
      <c r="P513" t="s">
        <v>130</v>
      </c>
    </row>
    <row r="514" spans="1:16" x14ac:dyDescent="0.35">
      <c r="A514">
        <v>513</v>
      </c>
      <c r="B514">
        <v>513</v>
      </c>
      <c r="C514" t="s">
        <v>259</v>
      </c>
      <c r="D514" t="s">
        <v>95</v>
      </c>
      <c r="E514" t="s">
        <v>71</v>
      </c>
      <c r="F514" t="s">
        <v>21</v>
      </c>
      <c r="G514" t="s">
        <v>16</v>
      </c>
      <c r="H514" t="s">
        <v>73</v>
      </c>
      <c r="I514" t="s">
        <v>42</v>
      </c>
      <c r="J514" t="s">
        <v>74</v>
      </c>
      <c r="K514" t="s">
        <v>75</v>
      </c>
      <c r="L514" t="s">
        <v>76</v>
      </c>
      <c r="M514">
        <v>7</v>
      </c>
      <c r="N514">
        <v>21699.54</v>
      </c>
      <c r="O514">
        <v>151896.78</v>
      </c>
      <c r="P514" t="s">
        <v>89</v>
      </c>
    </row>
    <row r="515" spans="1:16" x14ac:dyDescent="0.35">
      <c r="A515">
        <v>514</v>
      </c>
      <c r="B515">
        <v>514</v>
      </c>
      <c r="C515" t="s">
        <v>173</v>
      </c>
      <c r="D515" t="s">
        <v>56</v>
      </c>
      <c r="E515" t="s">
        <v>39</v>
      </c>
      <c r="F515" t="s">
        <v>20</v>
      </c>
      <c r="G515" t="s">
        <v>18</v>
      </c>
      <c r="H515" t="s">
        <v>122</v>
      </c>
      <c r="I515" t="s">
        <v>42</v>
      </c>
      <c r="J515" t="s">
        <v>59</v>
      </c>
      <c r="K515" t="s">
        <v>123</v>
      </c>
      <c r="L515" t="s">
        <v>124</v>
      </c>
      <c r="M515">
        <v>2</v>
      </c>
      <c r="N515">
        <v>19576.649999999998</v>
      </c>
      <c r="O515">
        <v>39153.299999999996</v>
      </c>
      <c r="P515" t="s">
        <v>89</v>
      </c>
    </row>
    <row r="516" spans="1:16" x14ac:dyDescent="0.35">
      <c r="A516">
        <v>515</v>
      </c>
      <c r="B516">
        <v>515</v>
      </c>
      <c r="C516" t="s">
        <v>186</v>
      </c>
      <c r="D516" t="s">
        <v>84</v>
      </c>
      <c r="E516" t="s">
        <v>48</v>
      </c>
      <c r="F516" t="s">
        <v>19</v>
      </c>
      <c r="G516" t="s">
        <v>15</v>
      </c>
      <c r="H516" t="s">
        <v>64</v>
      </c>
      <c r="I516" t="s">
        <v>65</v>
      </c>
      <c r="J516" t="s">
        <v>66</v>
      </c>
      <c r="K516" t="s">
        <v>67</v>
      </c>
      <c r="L516" t="s">
        <v>68</v>
      </c>
      <c r="M516">
        <v>3</v>
      </c>
      <c r="N516">
        <v>18362.259999999998</v>
      </c>
      <c r="O516">
        <v>55086.78</v>
      </c>
      <c r="P516" t="s">
        <v>130</v>
      </c>
    </row>
    <row r="517" spans="1:16" x14ac:dyDescent="0.35">
      <c r="A517">
        <v>516</v>
      </c>
      <c r="B517">
        <v>516</v>
      </c>
      <c r="C517" t="s">
        <v>313</v>
      </c>
      <c r="D517" t="s">
        <v>95</v>
      </c>
      <c r="E517" t="s">
        <v>57</v>
      </c>
      <c r="F517" t="s">
        <v>21</v>
      </c>
      <c r="G517" t="s">
        <v>16</v>
      </c>
      <c r="H517" t="s">
        <v>117</v>
      </c>
      <c r="I517" t="s">
        <v>65</v>
      </c>
      <c r="J517" t="s">
        <v>86</v>
      </c>
      <c r="K517" t="s">
        <v>118</v>
      </c>
      <c r="L517" t="s">
        <v>119</v>
      </c>
      <c r="M517">
        <v>5</v>
      </c>
      <c r="N517">
        <v>17725.099999999999</v>
      </c>
      <c r="O517">
        <v>88625.5</v>
      </c>
      <c r="P517" t="s">
        <v>130</v>
      </c>
    </row>
    <row r="518" spans="1:16" x14ac:dyDescent="0.35">
      <c r="A518">
        <v>517</v>
      </c>
      <c r="B518">
        <v>517</v>
      </c>
      <c r="C518" t="s">
        <v>188</v>
      </c>
      <c r="D518" t="s">
        <v>56</v>
      </c>
      <c r="E518" t="s">
        <v>48</v>
      </c>
      <c r="F518" t="s">
        <v>40</v>
      </c>
      <c r="G518" t="s">
        <v>15</v>
      </c>
      <c r="H518" t="s">
        <v>58</v>
      </c>
      <c r="I518" t="s">
        <v>42</v>
      </c>
      <c r="J518" t="s">
        <v>59</v>
      </c>
      <c r="K518" t="s">
        <v>60</v>
      </c>
      <c r="L518" t="s">
        <v>61</v>
      </c>
      <c r="M518">
        <v>8</v>
      </c>
      <c r="N518">
        <v>5329.92</v>
      </c>
      <c r="O518">
        <v>42639.360000000001</v>
      </c>
      <c r="P518" t="s">
        <v>62</v>
      </c>
    </row>
    <row r="519" spans="1:16" x14ac:dyDescent="0.35">
      <c r="A519">
        <v>518</v>
      </c>
      <c r="B519">
        <v>518</v>
      </c>
      <c r="C519" t="s">
        <v>191</v>
      </c>
      <c r="D519" t="s">
        <v>112</v>
      </c>
      <c r="E519" t="s">
        <v>57</v>
      </c>
      <c r="F519" t="s">
        <v>19</v>
      </c>
      <c r="G519" t="s">
        <v>16</v>
      </c>
      <c r="H519" t="s">
        <v>96</v>
      </c>
      <c r="I519" t="s">
        <v>42</v>
      </c>
      <c r="J519" t="s">
        <v>59</v>
      </c>
      <c r="K519" t="s">
        <v>97</v>
      </c>
      <c r="L519" t="s">
        <v>98</v>
      </c>
      <c r="M519">
        <v>7</v>
      </c>
      <c r="N519">
        <v>10526</v>
      </c>
      <c r="O519">
        <v>73682</v>
      </c>
      <c r="P519" t="s">
        <v>46</v>
      </c>
    </row>
    <row r="520" spans="1:16" x14ac:dyDescent="0.35">
      <c r="A520">
        <v>519</v>
      </c>
      <c r="B520">
        <v>519</v>
      </c>
      <c r="C520" t="s">
        <v>176</v>
      </c>
      <c r="D520" t="s">
        <v>84</v>
      </c>
      <c r="E520" t="s">
        <v>57</v>
      </c>
      <c r="F520" t="s">
        <v>40</v>
      </c>
      <c r="G520" t="s">
        <v>17</v>
      </c>
      <c r="H520" t="s">
        <v>113</v>
      </c>
      <c r="I520" t="s">
        <v>65</v>
      </c>
      <c r="J520" t="s">
        <v>51</v>
      </c>
      <c r="K520" t="s">
        <v>114</v>
      </c>
      <c r="L520" t="s">
        <v>115</v>
      </c>
      <c r="M520">
        <v>8</v>
      </c>
      <c r="N520">
        <v>9412.64</v>
      </c>
      <c r="O520">
        <v>75301.119999999995</v>
      </c>
      <c r="P520" t="s">
        <v>62</v>
      </c>
    </row>
    <row r="521" spans="1:16" x14ac:dyDescent="0.35">
      <c r="A521">
        <v>520</v>
      </c>
      <c r="B521">
        <v>520</v>
      </c>
      <c r="C521" t="s">
        <v>135</v>
      </c>
      <c r="D521" t="s">
        <v>112</v>
      </c>
      <c r="E521" t="s">
        <v>71</v>
      </c>
      <c r="F521" t="s">
        <v>72</v>
      </c>
      <c r="G521" t="s">
        <v>15</v>
      </c>
      <c r="H521" t="s">
        <v>113</v>
      </c>
      <c r="I521" t="s">
        <v>65</v>
      </c>
      <c r="J521" t="s">
        <v>51</v>
      </c>
      <c r="K521" t="s">
        <v>114</v>
      </c>
      <c r="L521" t="s">
        <v>115</v>
      </c>
      <c r="M521">
        <v>8</v>
      </c>
      <c r="N521">
        <v>10364.48</v>
      </c>
      <c r="O521">
        <v>82915.839999999997</v>
      </c>
      <c r="P521" t="s">
        <v>54</v>
      </c>
    </row>
    <row r="522" spans="1:16" x14ac:dyDescent="0.35">
      <c r="A522">
        <v>521</v>
      </c>
      <c r="B522">
        <v>521</v>
      </c>
      <c r="C522" t="s">
        <v>314</v>
      </c>
      <c r="D522" t="s">
        <v>38</v>
      </c>
      <c r="E522" t="s">
        <v>48</v>
      </c>
      <c r="F522" t="s">
        <v>20</v>
      </c>
      <c r="G522" t="s">
        <v>17</v>
      </c>
      <c r="H522" t="s">
        <v>73</v>
      </c>
      <c r="I522" t="s">
        <v>42</v>
      </c>
      <c r="J522" t="s">
        <v>74</v>
      </c>
      <c r="K522" t="s">
        <v>75</v>
      </c>
      <c r="L522" t="s">
        <v>76</v>
      </c>
      <c r="M522">
        <v>4</v>
      </c>
      <c r="N522">
        <v>22198.38</v>
      </c>
      <c r="O522">
        <v>88793.52</v>
      </c>
      <c r="P522" t="s">
        <v>46</v>
      </c>
    </row>
    <row r="523" spans="1:16" x14ac:dyDescent="0.35">
      <c r="A523">
        <v>522</v>
      </c>
      <c r="B523">
        <v>522</v>
      </c>
      <c r="C523" t="s">
        <v>304</v>
      </c>
      <c r="D523" t="s">
        <v>56</v>
      </c>
      <c r="E523" t="s">
        <v>57</v>
      </c>
      <c r="F523" t="s">
        <v>19</v>
      </c>
      <c r="G523" t="s">
        <v>16</v>
      </c>
      <c r="H523" t="s">
        <v>159</v>
      </c>
      <c r="I523" t="s">
        <v>50</v>
      </c>
      <c r="J523" t="s">
        <v>79</v>
      </c>
      <c r="K523" t="s">
        <v>160</v>
      </c>
      <c r="L523" t="s">
        <v>161</v>
      </c>
      <c r="M523">
        <v>5</v>
      </c>
      <c r="N523">
        <v>21017.7</v>
      </c>
      <c r="O523">
        <v>105088.5</v>
      </c>
      <c r="P523" t="s">
        <v>54</v>
      </c>
    </row>
    <row r="524" spans="1:16" x14ac:dyDescent="0.35">
      <c r="A524">
        <v>523</v>
      </c>
      <c r="B524">
        <v>523</v>
      </c>
      <c r="C524" t="s">
        <v>206</v>
      </c>
      <c r="D524" t="s">
        <v>112</v>
      </c>
      <c r="E524" t="s">
        <v>100</v>
      </c>
      <c r="F524" t="s">
        <v>19</v>
      </c>
      <c r="G524" t="s">
        <v>17</v>
      </c>
      <c r="H524" t="s">
        <v>138</v>
      </c>
      <c r="I524" t="s">
        <v>65</v>
      </c>
      <c r="J524" t="s">
        <v>51</v>
      </c>
      <c r="K524" t="s">
        <v>139</v>
      </c>
      <c r="L524" t="s">
        <v>140</v>
      </c>
      <c r="M524">
        <v>5</v>
      </c>
      <c r="N524">
        <v>19162.559999999998</v>
      </c>
      <c r="O524">
        <v>95812.799999999988</v>
      </c>
      <c r="P524" t="s">
        <v>54</v>
      </c>
    </row>
    <row r="525" spans="1:16" x14ac:dyDescent="0.35">
      <c r="A525">
        <v>524</v>
      </c>
      <c r="B525">
        <v>524</v>
      </c>
      <c r="C525" t="s">
        <v>267</v>
      </c>
      <c r="D525" t="s">
        <v>38</v>
      </c>
      <c r="E525" t="s">
        <v>57</v>
      </c>
      <c r="F525" t="s">
        <v>20</v>
      </c>
      <c r="G525" t="s">
        <v>16</v>
      </c>
      <c r="H525" t="s">
        <v>159</v>
      </c>
      <c r="I525" t="s">
        <v>50</v>
      </c>
      <c r="J525" t="s">
        <v>79</v>
      </c>
      <c r="K525" t="s">
        <v>160</v>
      </c>
      <c r="L525" t="s">
        <v>161</v>
      </c>
      <c r="M525">
        <v>4</v>
      </c>
      <c r="N525">
        <v>19107</v>
      </c>
      <c r="O525">
        <v>76428</v>
      </c>
      <c r="P525" t="s">
        <v>130</v>
      </c>
    </row>
    <row r="526" spans="1:16" x14ac:dyDescent="0.35">
      <c r="A526">
        <v>525</v>
      </c>
      <c r="B526">
        <v>525</v>
      </c>
      <c r="C526" t="s">
        <v>136</v>
      </c>
      <c r="D526" t="s">
        <v>56</v>
      </c>
      <c r="E526" t="s">
        <v>57</v>
      </c>
      <c r="F526" t="s">
        <v>24</v>
      </c>
      <c r="G526" t="s">
        <v>17</v>
      </c>
      <c r="H526" t="s">
        <v>113</v>
      </c>
      <c r="I526" t="s">
        <v>65</v>
      </c>
      <c r="J526" t="s">
        <v>51</v>
      </c>
      <c r="K526" t="s">
        <v>114</v>
      </c>
      <c r="L526" t="s">
        <v>115</v>
      </c>
      <c r="M526">
        <v>7</v>
      </c>
      <c r="N526">
        <v>10047.199999999999</v>
      </c>
      <c r="O526">
        <v>70330.399999999994</v>
      </c>
      <c r="P526" t="s">
        <v>89</v>
      </c>
    </row>
    <row r="527" spans="1:16" x14ac:dyDescent="0.35">
      <c r="A527">
        <v>526</v>
      </c>
      <c r="B527">
        <v>526</v>
      </c>
      <c r="C527" t="s">
        <v>248</v>
      </c>
      <c r="D527" t="s">
        <v>56</v>
      </c>
      <c r="E527" t="s">
        <v>39</v>
      </c>
      <c r="F527" t="s">
        <v>21</v>
      </c>
      <c r="G527" t="s">
        <v>16</v>
      </c>
      <c r="H527" t="s">
        <v>169</v>
      </c>
      <c r="I527" t="s">
        <v>42</v>
      </c>
      <c r="J527" t="s">
        <v>43</v>
      </c>
      <c r="K527" t="s">
        <v>170</v>
      </c>
      <c r="L527" t="s">
        <v>171</v>
      </c>
      <c r="M527">
        <v>2</v>
      </c>
      <c r="N527">
        <v>7084.35</v>
      </c>
      <c r="O527">
        <v>14168.7</v>
      </c>
      <c r="P527" t="s">
        <v>130</v>
      </c>
    </row>
    <row r="528" spans="1:16" x14ac:dyDescent="0.35">
      <c r="A528">
        <v>527</v>
      </c>
      <c r="B528">
        <v>527</v>
      </c>
      <c r="C528" t="s">
        <v>315</v>
      </c>
      <c r="D528" t="s">
        <v>84</v>
      </c>
      <c r="E528" t="s">
        <v>100</v>
      </c>
      <c r="F528" t="s">
        <v>40</v>
      </c>
      <c r="G528" t="s">
        <v>18</v>
      </c>
      <c r="H528" t="s">
        <v>159</v>
      </c>
      <c r="I528" t="s">
        <v>50</v>
      </c>
      <c r="J528" t="s">
        <v>79</v>
      </c>
      <c r="K528" t="s">
        <v>160</v>
      </c>
      <c r="L528" t="s">
        <v>161</v>
      </c>
      <c r="M528">
        <v>9</v>
      </c>
      <c r="N528">
        <v>18470.099999999999</v>
      </c>
      <c r="O528">
        <v>166230.9</v>
      </c>
      <c r="P528" t="s">
        <v>130</v>
      </c>
    </row>
    <row r="529" spans="1:16" x14ac:dyDescent="0.35">
      <c r="A529">
        <v>528</v>
      </c>
      <c r="B529">
        <v>528</v>
      </c>
      <c r="C529" t="s">
        <v>135</v>
      </c>
      <c r="D529" t="s">
        <v>112</v>
      </c>
      <c r="E529" t="s">
        <v>71</v>
      </c>
      <c r="F529" t="s">
        <v>72</v>
      </c>
      <c r="G529" t="s">
        <v>18</v>
      </c>
      <c r="H529" t="s">
        <v>148</v>
      </c>
      <c r="I529" t="s">
        <v>42</v>
      </c>
      <c r="J529" t="s">
        <v>74</v>
      </c>
      <c r="K529" t="s">
        <v>149</v>
      </c>
      <c r="L529" t="s">
        <v>150</v>
      </c>
      <c r="M529">
        <v>2</v>
      </c>
      <c r="N529">
        <v>7479.9000000000005</v>
      </c>
      <c r="O529">
        <v>14959.800000000001</v>
      </c>
      <c r="P529" t="s">
        <v>89</v>
      </c>
    </row>
    <row r="530" spans="1:16" x14ac:dyDescent="0.35">
      <c r="A530">
        <v>529</v>
      </c>
      <c r="B530">
        <v>529</v>
      </c>
      <c r="C530" t="s">
        <v>164</v>
      </c>
      <c r="D530" t="s">
        <v>38</v>
      </c>
      <c r="E530" t="s">
        <v>100</v>
      </c>
      <c r="F530" t="s">
        <v>20</v>
      </c>
      <c r="G530" t="s">
        <v>17</v>
      </c>
      <c r="H530" t="s">
        <v>91</v>
      </c>
      <c r="I530" t="s">
        <v>42</v>
      </c>
      <c r="J530" t="s">
        <v>79</v>
      </c>
      <c r="K530" t="s">
        <v>92</v>
      </c>
      <c r="L530" t="s">
        <v>93</v>
      </c>
      <c r="M530">
        <v>6</v>
      </c>
      <c r="N530">
        <v>17810.280000000002</v>
      </c>
      <c r="O530">
        <v>106861.68000000002</v>
      </c>
      <c r="P530" t="s">
        <v>46</v>
      </c>
    </row>
    <row r="531" spans="1:16" x14ac:dyDescent="0.35">
      <c r="A531">
        <v>530</v>
      </c>
      <c r="B531">
        <v>530</v>
      </c>
      <c r="C531" t="s">
        <v>296</v>
      </c>
      <c r="D531" t="s">
        <v>56</v>
      </c>
      <c r="E531" t="s">
        <v>48</v>
      </c>
      <c r="F531" t="s">
        <v>24</v>
      </c>
      <c r="G531" t="s">
        <v>16</v>
      </c>
      <c r="H531" t="s">
        <v>177</v>
      </c>
      <c r="I531" t="s">
        <v>50</v>
      </c>
      <c r="J531" t="s">
        <v>51</v>
      </c>
      <c r="K531" t="s">
        <v>178</v>
      </c>
      <c r="L531" t="s">
        <v>179</v>
      </c>
      <c r="M531">
        <v>9</v>
      </c>
      <c r="N531">
        <v>9972.57</v>
      </c>
      <c r="O531">
        <v>89753.13</v>
      </c>
      <c r="P531" t="s">
        <v>105</v>
      </c>
    </row>
    <row r="532" spans="1:16" x14ac:dyDescent="0.35">
      <c r="A532">
        <v>531</v>
      </c>
      <c r="B532">
        <v>531</v>
      </c>
      <c r="C532" t="s">
        <v>120</v>
      </c>
      <c r="D532" t="s">
        <v>95</v>
      </c>
      <c r="E532" t="s">
        <v>100</v>
      </c>
      <c r="F532" t="s">
        <v>19</v>
      </c>
      <c r="G532" t="s">
        <v>17</v>
      </c>
      <c r="H532" t="s">
        <v>101</v>
      </c>
      <c r="I532" t="s">
        <v>50</v>
      </c>
      <c r="J532" t="s">
        <v>86</v>
      </c>
      <c r="K532" t="s">
        <v>102</v>
      </c>
      <c r="L532" t="s">
        <v>103</v>
      </c>
      <c r="M532">
        <v>8</v>
      </c>
      <c r="N532">
        <v>15679.75</v>
      </c>
      <c r="O532">
        <v>125438</v>
      </c>
      <c r="P532" t="s">
        <v>105</v>
      </c>
    </row>
    <row r="533" spans="1:16" x14ac:dyDescent="0.35">
      <c r="A533">
        <v>532</v>
      </c>
      <c r="B533">
        <v>532</v>
      </c>
      <c r="C533" t="s">
        <v>190</v>
      </c>
      <c r="D533" t="s">
        <v>56</v>
      </c>
      <c r="E533" t="s">
        <v>100</v>
      </c>
      <c r="F533" t="s">
        <v>19</v>
      </c>
      <c r="G533" t="s">
        <v>16</v>
      </c>
      <c r="H533" t="s">
        <v>126</v>
      </c>
      <c r="I533" t="s">
        <v>65</v>
      </c>
      <c r="J533" t="s">
        <v>43</v>
      </c>
      <c r="K533" t="s">
        <v>127</v>
      </c>
      <c r="L533" t="s">
        <v>128</v>
      </c>
      <c r="M533">
        <v>5</v>
      </c>
      <c r="N533">
        <v>11504.24</v>
      </c>
      <c r="O533">
        <v>57521.2</v>
      </c>
      <c r="P533" t="s">
        <v>69</v>
      </c>
    </row>
    <row r="534" spans="1:16" x14ac:dyDescent="0.35">
      <c r="A534">
        <v>533</v>
      </c>
      <c r="B534">
        <v>533</v>
      </c>
      <c r="C534" t="s">
        <v>256</v>
      </c>
      <c r="D534" t="s">
        <v>56</v>
      </c>
      <c r="E534" t="s">
        <v>100</v>
      </c>
      <c r="F534" t="s">
        <v>20</v>
      </c>
      <c r="G534" t="s">
        <v>15</v>
      </c>
      <c r="H534" t="s">
        <v>113</v>
      </c>
      <c r="I534" t="s">
        <v>65</v>
      </c>
      <c r="J534" t="s">
        <v>51</v>
      </c>
      <c r="K534" t="s">
        <v>114</v>
      </c>
      <c r="L534" t="s">
        <v>115</v>
      </c>
      <c r="M534">
        <v>8</v>
      </c>
      <c r="N534">
        <v>8989.6</v>
      </c>
      <c r="O534">
        <v>71916.800000000003</v>
      </c>
      <c r="P534" t="s">
        <v>69</v>
      </c>
    </row>
    <row r="535" spans="1:16" x14ac:dyDescent="0.35">
      <c r="A535">
        <v>534</v>
      </c>
      <c r="B535">
        <v>534</v>
      </c>
      <c r="C535" t="s">
        <v>247</v>
      </c>
      <c r="D535" t="s">
        <v>112</v>
      </c>
      <c r="E535" t="s">
        <v>100</v>
      </c>
      <c r="F535" t="s">
        <v>22</v>
      </c>
      <c r="G535" t="s">
        <v>16</v>
      </c>
      <c r="H535" t="s">
        <v>122</v>
      </c>
      <c r="I535" t="s">
        <v>42</v>
      </c>
      <c r="J535" t="s">
        <v>59</v>
      </c>
      <c r="K535" t="s">
        <v>123</v>
      </c>
      <c r="L535" t="s">
        <v>124</v>
      </c>
      <c r="M535">
        <v>8</v>
      </c>
      <c r="N535">
        <v>19782.719999999998</v>
      </c>
      <c r="O535">
        <v>158261.75999999998</v>
      </c>
      <c r="P535" t="s">
        <v>54</v>
      </c>
    </row>
    <row r="536" spans="1:16" x14ac:dyDescent="0.35">
      <c r="A536">
        <v>535</v>
      </c>
      <c r="B536">
        <v>535</v>
      </c>
      <c r="C536" t="s">
        <v>143</v>
      </c>
      <c r="D536" t="s">
        <v>95</v>
      </c>
      <c r="E536" t="s">
        <v>71</v>
      </c>
      <c r="F536" t="s">
        <v>20</v>
      </c>
      <c r="G536" t="s">
        <v>15</v>
      </c>
      <c r="H536" t="s">
        <v>177</v>
      </c>
      <c r="I536" t="s">
        <v>50</v>
      </c>
      <c r="J536" t="s">
        <v>51</v>
      </c>
      <c r="K536" t="s">
        <v>178</v>
      </c>
      <c r="L536" t="s">
        <v>179</v>
      </c>
      <c r="M536">
        <v>8</v>
      </c>
      <c r="N536">
        <v>9869.76</v>
      </c>
      <c r="O536">
        <v>78958.080000000002</v>
      </c>
      <c r="P536" t="s">
        <v>69</v>
      </c>
    </row>
    <row r="537" spans="1:16" x14ac:dyDescent="0.35">
      <c r="A537">
        <v>536</v>
      </c>
      <c r="B537">
        <v>536</v>
      </c>
      <c r="C537" t="s">
        <v>217</v>
      </c>
      <c r="D537" t="s">
        <v>84</v>
      </c>
      <c r="E537" t="s">
        <v>39</v>
      </c>
      <c r="F537" t="s">
        <v>21</v>
      </c>
      <c r="G537" t="s">
        <v>17</v>
      </c>
      <c r="H537" t="s">
        <v>73</v>
      </c>
      <c r="I537" t="s">
        <v>42</v>
      </c>
      <c r="J537" t="s">
        <v>74</v>
      </c>
      <c r="K537" t="s">
        <v>75</v>
      </c>
      <c r="L537" t="s">
        <v>76</v>
      </c>
      <c r="M537">
        <v>4</v>
      </c>
      <c r="N537">
        <v>22447.8</v>
      </c>
      <c r="O537">
        <v>89791.2</v>
      </c>
      <c r="P537" t="s">
        <v>105</v>
      </c>
    </row>
    <row r="538" spans="1:16" x14ac:dyDescent="0.35">
      <c r="A538">
        <v>537</v>
      </c>
      <c r="B538">
        <v>537</v>
      </c>
      <c r="C538" t="s">
        <v>310</v>
      </c>
      <c r="D538" t="s">
        <v>84</v>
      </c>
      <c r="E538" t="s">
        <v>100</v>
      </c>
      <c r="F538" t="s">
        <v>19</v>
      </c>
      <c r="G538" t="s">
        <v>16</v>
      </c>
      <c r="H538" t="s">
        <v>138</v>
      </c>
      <c r="I538" t="s">
        <v>65</v>
      </c>
      <c r="J538" t="s">
        <v>51</v>
      </c>
      <c r="K538" t="s">
        <v>139</v>
      </c>
      <c r="L538" t="s">
        <v>140</v>
      </c>
      <c r="M538">
        <v>2</v>
      </c>
      <c r="N538">
        <v>17565.68</v>
      </c>
      <c r="O538">
        <v>35131.360000000001</v>
      </c>
      <c r="P538" t="s">
        <v>105</v>
      </c>
    </row>
    <row r="539" spans="1:16" x14ac:dyDescent="0.35">
      <c r="A539">
        <v>538</v>
      </c>
      <c r="B539">
        <v>538</v>
      </c>
      <c r="C539" t="s">
        <v>312</v>
      </c>
      <c r="D539" t="s">
        <v>95</v>
      </c>
      <c r="E539" t="s">
        <v>71</v>
      </c>
      <c r="F539" t="s">
        <v>22</v>
      </c>
      <c r="G539" t="s">
        <v>15</v>
      </c>
      <c r="H539" t="s">
        <v>138</v>
      </c>
      <c r="I539" t="s">
        <v>65</v>
      </c>
      <c r="J539" t="s">
        <v>51</v>
      </c>
      <c r="K539" t="s">
        <v>139</v>
      </c>
      <c r="L539" t="s">
        <v>140</v>
      </c>
      <c r="M539">
        <v>1</v>
      </c>
      <c r="N539">
        <v>18364.12</v>
      </c>
      <c r="O539">
        <v>18364.12</v>
      </c>
      <c r="P539" t="s">
        <v>82</v>
      </c>
    </row>
    <row r="540" spans="1:16" x14ac:dyDescent="0.35">
      <c r="A540">
        <v>539</v>
      </c>
      <c r="B540">
        <v>539</v>
      </c>
      <c r="C540" t="s">
        <v>104</v>
      </c>
      <c r="D540" t="s">
        <v>38</v>
      </c>
      <c r="E540" t="s">
        <v>39</v>
      </c>
      <c r="F540" t="s">
        <v>40</v>
      </c>
      <c r="G540" t="s">
        <v>17</v>
      </c>
      <c r="H540" t="s">
        <v>49</v>
      </c>
      <c r="I540" t="s">
        <v>50</v>
      </c>
      <c r="J540" t="s">
        <v>51</v>
      </c>
      <c r="K540" t="s">
        <v>52</v>
      </c>
      <c r="L540" t="s">
        <v>53</v>
      </c>
      <c r="M540">
        <v>7</v>
      </c>
      <c r="N540">
        <v>3383.36</v>
      </c>
      <c r="O540">
        <v>23683.52</v>
      </c>
      <c r="P540" t="s">
        <v>89</v>
      </c>
    </row>
    <row r="541" spans="1:16" x14ac:dyDescent="0.35">
      <c r="A541">
        <v>540</v>
      </c>
      <c r="B541">
        <v>540</v>
      </c>
      <c r="C541" t="s">
        <v>292</v>
      </c>
      <c r="D541" t="s">
        <v>56</v>
      </c>
      <c r="E541" t="s">
        <v>100</v>
      </c>
      <c r="F541" t="s">
        <v>40</v>
      </c>
      <c r="G541" t="s">
        <v>15</v>
      </c>
      <c r="H541" t="s">
        <v>78</v>
      </c>
      <c r="I541" t="s">
        <v>65</v>
      </c>
      <c r="J541" t="s">
        <v>79</v>
      </c>
      <c r="K541" t="s">
        <v>80</v>
      </c>
      <c r="L541" t="s">
        <v>81</v>
      </c>
      <c r="M541">
        <v>5</v>
      </c>
      <c r="N541">
        <v>23519.149999999998</v>
      </c>
      <c r="O541">
        <v>117595.74999999999</v>
      </c>
      <c r="P541" t="s">
        <v>89</v>
      </c>
    </row>
    <row r="542" spans="1:16" x14ac:dyDescent="0.35">
      <c r="A542">
        <v>541</v>
      </c>
      <c r="B542">
        <v>541</v>
      </c>
      <c r="C542" t="s">
        <v>158</v>
      </c>
      <c r="D542" t="s">
        <v>38</v>
      </c>
      <c r="E542" t="s">
        <v>39</v>
      </c>
      <c r="F542" t="s">
        <v>23</v>
      </c>
      <c r="G542" t="s">
        <v>18</v>
      </c>
      <c r="H542" t="s">
        <v>49</v>
      </c>
      <c r="I542" t="s">
        <v>50</v>
      </c>
      <c r="J542" t="s">
        <v>51</v>
      </c>
      <c r="K542" t="s">
        <v>52</v>
      </c>
      <c r="L542" t="s">
        <v>53</v>
      </c>
      <c r="M542">
        <v>4</v>
      </c>
      <c r="N542">
        <v>3139.2000000000003</v>
      </c>
      <c r="O542">
        <v>12556.800000000001</v>
      </c>
      <c r="P542" t="s">
        <v>54</v>
      </c>
    </row>
    <row r="543" spans="1:16" x14ac:dyDescent="0.35">
      <c r="A543">
        <v>542</v>
      </c>
      <c r="B543">
        <v>542</v>
      </c>
      <c r="C543" t="s">
        <v>247</v>
      </c>
      <c r="D543" t="s">
        <v>112</v>
      </c>
      <c r="E543" t="s">
        <v>100</v>
      </c>
      <c r="F543" t="s">
        <v>22</v>
      </c>
      <c r="G543" t="s">
        <v>16</v>
      </c>
      <c r="H543" t="s">
        <v>169</v>
      </c>
      <c r="I543" t="s">
        <v>42</v>
      </c>
      <c r="J543" t="s">
        <v>43</v>
      </c>
      <c r="K543" t="s">
        <v>170</v>
      </c>
      <c r="L543" t="s">
        <v>171</v>
      </c>
      <c r="M543">
        <v>6</v>
      </c>
      <c r="N543">
        <v>7707.15</v>
      </c>
      <c r="O543">
        <v>46242.899999999994</v>
      </c>
      <c r="P543" t="s">
        <v>54</v>
      </c>
    </row>
    <row r="544" spans="1:16" x14ac:dyDescent="0.35">
      <c r="A544">
        <v>543</v>
      </c>
      <c r="B544">
        <v>543</v>
      </c>
      <c r="C544" t="s">
        <v>202</v>
      </c>
      <c r="D544" t="s">
        <v>84</v>
      </c>
      <c r="E544" t="s">
        <v>57</v>
      </c>
      <c r="F544" t="s">
        <v>20</v>
      </c>
      <c r="G544" t="s">
        <v>17</v>
      </c>
      <c r="H544" t="s">
        <v>73</v>
      </c>
      <c r="I544" t="s">
        <v>42</v>
      </c>
      <c r="J544" t="s">
        <v>74</v>
      </c>
      <c r="K544" t="s">
        <v>75</v>
      </c>
      <c r="L544" t="s">
        <v>76</v>
      </c>
      <c r="M544">
        <v>4</v>
      </c>
      <c r="N544">
        <v>23944.32</v>
      </c>
      <c r="O544">
        <v>95777.279999999999</v>
      </c>
      <c r="P544" t="s">
        <v>46</v>
      </c>
    </row>
    <row r="545" spans="1:16" x14ac:dyDescent="0.35">
      <c r="A545">
        <v>544</v>
      </c>
      <c r="B545">
        <v>544</v>
      </c>
      <c r="C545" t="s">
        <v>248</v>
      </c>
      <c r="D545" t="s">
        <v>56</v>
      </c>
      <c r="E545" t="s">
        <v>39</v>
      </c>
      <c r="F545" t="s">
        <v>21</v>
      </c>
      <c r="G545" t="s">
        <v>15</v>
      </c>
      <c r="H545" t="s">
        <v>148</v>
      </c>
      <c r="I545" t="s">
        <v>42</v>
      </c>
      <c r="J545" t="s">
        <v>74</v>
      </c>
      <c r="K545" t="s">
        <v>149</v>
      </c>
      <c r="L545" t="s">
        <v>150</v>
      </c>
      <c r="M545">
        <v>5</v>
      </c>
      <c r="N545">
        <v>7563.01</v>
      </c>
      <c r="O545">
        <v>37815.050000000003</v>
      </c>
      <c r="P545" t="s">
        <v>89</v>
      </c>
    </row>
    <row r="546" spans="1:16" x14ac:dyDescent="0.35">
      <c r="A546">
        <v>545</v>
      </c>
      <c r="B546">
        <v>545</v>
      </c>
      <c r="C546" t="s">
        <v>223</v>
      </c>
      <c r="D546" t="s">
        <v>112</v>
      </c>
      <c r="E546" t="s">
        <v>100</v>
      </c>
      <c r="F546" t="s">
        <v>23</v>
      </c>
      <c r="G546" t="s">
        <v>17</v>
      </c>
      <c r="H546" t="s">
        <v>73</v>
      </c>
      <c r="I546" t="s">
        <v>42</v>
      </c>
      <c r="J546" t="s">
        <v>74</v>
      </c>
      <c r="K546" t="s">
        <v>75</v>
      </c>
      <c r="L546" t="s">
        <v>76</v>
      </c>
      <c r="M546">
        <v>9</v>
      </c>
      <c r="N546">
        <v>22447.8</v>
      </c>
      <c r="O546">
        <v>202030.19999999998</v>
      </c>
      <c r="P546" t="s">
        <v>82</v>
      </c>
    </row>
    <row r="547" spans="1:16" x14ac:dyDescent="0.35">
      <c r="A547">
        <v>546</v>
      </c>
      <c r="B547">
        <v>546</v>
      </c>
      <c r="C547" t="s">
        <v>307</v>
      </c>
      <c r="D547" t="s">
        <v>95</v>
      </c>
      <c r="E547" t="s">
        <v>100</v>
      </c>
      <c r="F547" t="s">
        <v>40</v>
      </c>
      <c r="G547" t="s">
        <v>17</v>
      </c>
      <c r="H547" t="s">
        <v>148</v>
      </c>
      <c r="I547" t="s">
        <v>42</v>
      </c>
      <c r="J547" t="s">
        <v>74</v>
      </c>
      <c r="K547" t="s">
        <v>149</v>
      </c>
      <c r="L547" t="s">
        <v>150</v>
      </c>
      <c r="M547">
        <v>1</v>
      </c>
      <c r="N547">
        <v>7147.46</v>
      </c>
      <c r="O547">
        <v>7147.46</v>
      </c>
      <c r="P547" t="s">
        <v>105</v>
      </c>
    </row>
    <row r="548" spans="1:16" x14ac:dyDescent="0.35">
      <c r="A548">
        <v>547</v>
      </c>
      <c r="B548">
        <v>547</v>
      </c>
      <c r="C548" t="s">
        <v>208</v>
      </c>
      <c r="D548" t="s">
        <v>38</v>
      </c>
      <c r="E548" t="s">
        <v>48</v>
      </c>
      <c r="F548" t="s">
        <v>23</v>
      </c>
      <c r="G548" t="s">
        <v>18</v>
      </c>
      <c r="H548" t="s">
        <v>64</v>
      </c>
      <c r="I548" t="s">
        <v>65</v>
      </c>
      <c r="J548" t="s">
        <v>66</v>
      </c>
      <c r="K548" t="s">
        <v>67</v>
      </c>
      <c r="L548" t="s">
        <v>68</v>
      </c>
      <c r="M548">
        <v>5</v>
      </c>
      <c r="N548">
        <v>16675.93</v>
      </c>
      <c r="O548">
        <v>83379.649999999994</v>
      </c>
      <c r="P548" t="s">
        <v>82</v>
      </c>
    </row>
    <row r="549" spans="1:16" x14ac:dyDescent="0.35">
      <c r="A549">
        <v>548</v>
      </c>
      <c r="B549">
        <v>548</v>
      </c>
      <c r="C549" t="s">
        <v>264</v>
      </c>
      <c r="D549" t="s">
        <v>56</v>
      </c>
      <c r="E549" t="s">
        <v>48</v>
      </c>
      <c r="F549" t="s">
        <v>20</v>
      </c>
      <c r="G549" t="s">
        <v>15</v>
      </c>
      <c r="H549" t="s">
        <v>73</v>
      </c>
      <c r="I549" t="s">
        <v>42</v>
      </c>
      <c r="J549" t="s">
        <v>74</v>
      </c>
      <c r="K549" t="s">
        <v>75</v>
      </c>
      <c r="L549" t="s">
        <v>76</v>
      </c>
      <c r="M549">
        <v>4</v>
      </c>
      <c r="N549">
        <v>23445.48</v>
      </c>
      <c r="O549">
        <v>93781.92</v>
      </c>
      <c r="P549" t="s">
        <v>105</v>
      </c>
    </row>
    <row r="550" spans="1:16" x14ac:dyDescent="0.35">
      <c r="A550">
        <v>549</v>
      </c>
      <c r="B550">
        <v>549</v>
      </c>
      <c r="C550" t="s">
        <v>251</v>
      </c>
      <c r="D550" t="s">
        <v>38</v>
      </c>
      <c r="E550" t="s">
        <v>71</v>
      </c>
      <c r="F550" t="s">
        <v>23</v>
      </c>
      <c r="G550" t="s">
        <v>16</v>
      </c>
      <c r="H550" t="s">
        <v>64</v>
      </c>
      <c r="I550" t="s">
        <v>65</v>
      </c>
      <c r="J550" t="s">
        <v>66</v>
      </c>
      <c r="K550" t="s">
        <v>67</v>
      </c>
      <c r="L550" t="s">
        <v>68</v>
      </c>
      <c r="M550">
        <v>3</v>
      </c>
      <c r="N550">
        <v>16301.19</v>
      </c>
      <c r="O550">
        <v>48903.57</v>
      </c>
      <c r="P550" t="s">
        <v>82</v>
      </c>
    </row>
    <row r="551" spans="1:16" x14ac:dyDescent="0.35">
      <c r="A551">
        <v>550</v>
      </c>
      <c r="B551">
        <v>550</v>
      </c>
      <c r="C551" t="s">
        <v>83</v>
      </c>
      <c r="D551" t="s">
        <v>84</v>
      </c>
      <c r="E551" t="s">
        <v>48</v>
      </c>
      <c r="F551" t="s">
        <v>20</v>
      </c>
      <c r="G551" t="s">
        <v>15</v>
      </c>
      <c r="H551" t="s">
        <v>159</v>
      </c>
      <c r="I551" t="s">
        <v>50</v>
      </c>
      <c r="J551" t="s">
        <v>79</v>
      </c>
      <c r="K551" t="s">
        <v>160</v>
      </c>
      <c r="L551" t="s">
        <v>161</v>
      </c>
      <c r="M551">
        <v>4</v>
      </c>
      <c r="N551">
        <v>21017.7</v>
      </c>
      <c r="O551">
        <v>84070.8</v>
      </c>
      <c r="P551" t="s">
        <v>46</v>
      </c>
    </row>
    <row r="552" spans="1:16" x14ac:dyDescent="0.35">
      <c r="A552">
        <v>551</v>
      </c>
      <c r="B552">
        <v>551</v>
      </c>
      <c r="C552" t="s">
        <v>309</v>
      </c>
      <c r="D552" t="s">
        <v>38</v>
      </c>
      <c r="E552" t="s">
        <v>48</v>
      </c>
      <c r="F552" t="s">
        <v>40</v>
      </c>
      <c r="G552" t="s">
        <v>18</v>
      </c>
      <c r="H552" t="s">
        <v>73</v>
      </c>
      <c r="I552" t="s">
        <v>42</v>
      </c>
      <c r="J552" t="s">
        <v>74</v>
      </c>
      <c r="K552" t="s">
        <v>75</v>
      </c>
      <c r="L552" t="s">
        <v>76</v>
      </c>
      <c r="M552">
        <v>9</v>
      </c>
      <c r="N552">
        <v>23196.059999999998</v>
      </c>
      <c r="O552">
        <v>208764.53999999998</v>
      </c>
      <c r="P552" t="s">
        <v>46</v>
      </c>
    </row>
    <row r="553" spans="1:16" x14ac:dyDescent="0.35">
      <c r="A553">
        <v>552</v>
      </c>
      <c r="B553">
        <v>552</v>
      </c>
      <c r="C553" t="s">
        <v>151</v>
      </c>
      <c r="D553" t="s">
        <v>95</v>
      </c>
      <c r="E553" t="s">
        <v>57</v>
      </c>
      <c r="F553" t="s">
        <v>22</v>
      </c>
      <c r="G553" t="s">
        <v>18</v>
      </c>
      <c r="H553" t="s">
        <v>85</v>
      </c>
      <c r="I553" t="s">
        <v>50</v>
      </c>
      <c r="J553" t="s">
        <v>86</v>
      </c>
      <c r="K553" t="s">
        <v>87</v>
      </c>
      <c r="L553" t="s">
        <v>88</v>
      </c>
      <c r="M553">
        <v>3</v>
      </c>
      <c r="N553">
        <v>7584.4800000000005</v>
      </c>
      <c r="O553">
        <v>22753.440000000002</v>
      </c>
      <c r="P553" t="s">
        <v>62</v>
      </c>
    </row>
    <row r="554" spans="1:16" x14ac:dyDescent="0.35">
      <c r="A554">
        <v>553</v>
      </c>
      <c r="B554">
        <v>553</v>
      </c>
      <c r="C554" t="s">
        <v>83</v>
      </c>
      <c r="D554" t="s">
        <v>84</v>
      </c>
      <c r="E554" t="s">
        <v>48</v>
      </c>
      <c r="F554" t="s">
        <v>20</v>
      </c>
      <c r="G554" t="s">
        <v>18</v>
      </c>
      <c r="H554" t="s">
        <v>126</v>
      </c>
      <c r="I554" t="s">
        <v>65</v>
      </c>
      <c r="J554" t="s">
        <v>43</v>
      </c>
      <c r="K554" t="s">
        <v>127</v>
      </c>
      <c r="L554" t="s">
        <v>128</v>
      </c>
      <c r="M554">
        <v>3</v>
      </c>
      <c r="N554">
        <v>11896.43</v>
      </c>
      <c r="O554">
        <v>35689.29</v>
      </c>
      <c r="P554" t="s">
        <v>82</v>
      </c>
    </row>
    <row r="555" spans="1:16" x14ac:dyDescent="0.35">
      <c r="A555">
        <v>554</v>
      </c>
      <c r="B555">
        <v>554</v>
      </c>
      <c r="C555" t="s">
        <v>260</v>
      </c>
      <c r="D555" t="s">
        <v>38</v>
      </c>
      <c r="E555" t="s">
        <v>57</v>
      </c>
      <c r="F555" t="s">
        <v>22</v>
      </c>
      <c r="G555" t="s">
        <v>17</v>
      </c>
      <c r="H555" t="s">
        <v>122</v>
      </c>
      <c r="I555" t="s">
        <v>42</v>
      </c>
      <c r="J555" t="s">
        <v>59</v>
      </c>
      <c r="K555" t="s">
        <v>123</v>
      </c>
      <c r="L555" t="s">
        <v>124</v>
      </c>
      <c r="M555">
        <v>6</v>
      </c>
      <c r="N555">
        <v>19370.579999999998</v>
      </c>
      <c r="O555">
        <v>116223.47999999998</v>
      </c>
      <c r="P555" t="s">
        <v>130</v>
      </c>
    </row>
    <row r="556" spans="1:16" x14ac:dyDescent="0.35">
      <c r="A556">
        <v>555</v>
      </c>
      <c r="B556">
        <v>555</v>
      </c>
      <c r="C556" t="s">
        <v>270</v>
      </c>
      <c r="D556" t="s">
        <v>38</v>
      </c>
      <c r="E556" t="s">
        <v>57</v>
      </c>
      <c r="F556" t="s">
        <v>21</v>
      </c>
      <c r="G556" t="s">
        <v>18</v>
      </c>
      <c r="H556" t="s">
        <v>148</v>
      </c>
      <c r="I556" t="s">
        <v>42</v>
      </c>
      <c r="J556" t="s">
        <v>74</v>
      </c>
      <c r="K556" t="s">
        <v>149</v>
      </c>
      <c r="L556" t="s">
        <v>150</v>
      </c>
      <c r="M556">
        <v>9</v>
      </c>
      <c r="N556">
        <v>7064.3499999999995</v>
      </c>
      <c r="O556">
        <v>63579.149999999994</v>
      </c>
      <c r="P556" t="s">
        <v>46</v>
      </c>
    </row>
    <row r="557" spans="1:16" x14ac:dyDescent="0.35">
      <c r="A557">
        <v>556</v>
      </c>
      <c r="B557">
        <v>556</v>
      </c>
      <c r="C557" t="s">
        <v>203</v>
      </c>
      <c r="D557" t="s">
        <v>84</v>
      </c>
      <c r="E557" t="s">
        <v>57</v>
      </c>
      <c r="F557" t="s">
        <v>23</v>
      </c>
      <c r="G557" t="s">
        <v>15</v>
      </c>
      <c r="H557" t="s">
        <v>101</v>
      </c>
      <c r="I557" t="s">
        <v>50</v>
      </c>
      <c r="J557" t="s">
        <v>86</v>
      </c>
      <c r="K557" t="s">
        <v>102</v>
      </c>
      <c r="L557" t="s">
        <v>103</v>
      </c>
      <c r="M557">
        <v>4</v>
      </c>
      <c r="N557">
        <v>16009.85</v>
      </c>
      <c r="O557">
        <v>64039.4</v>
      </c>
      <c r="P557" t="s">
        <v>89</v>
      </c>
    </row>
    <row r="558" spans="1:16" x14ac:dyDescent="0.35">
      <c r="A558">
        <v>557</v>
      </c>
      <c r="B558">
        <v>557</v>
      </c>
      <c r="C558" t="s">
        <v>285</v>
      </c>
      <c r="D558" t="s">
        <v>56</v>
      </c>
      <c r="E558" t="s">
        <v>57</v>
      </c>
      <c r="F558" t="s">
        <v>72</v>
      </c>
      <c r="G558" t="s">
        <v>17</v>
      </c>
      <c r="H558" t="s">
        <v>113</v>
      </c>
      <c r="I558" t="s">
        <v>65</v>
      </c>
      <c r="J558" t="s">
        <v>51</v>
      </c>
      <c r="K558" t="s">
        <v>114</v>
      </c>
      <c r="L558" t="s">
        <v>115</v>
      </c>
      <c r="M558">
        <v>4</v>
      </c>
      <c r="N558">
        <v>8989.6</v>
      </c>
      <c r="O558">
        <v>35958.400000000001</v>
      </c>
      <c r="P558" t="s">
        <v>54</v>
      </c>
    </row>
    <row r="559" spans="1:16" x14ac:dyDescent="0.35">
      <c r="A559">
        <v>558</v>
      </c>
      <c r="B559">
        <v>558</v>
      </c>
      <c r="C559" t="s">
        <v>186</v>
      </c>
      <c r="D559" t="s">
        <v>84</v>
      </c>
      <c r="E559" t="s">
        <v>48</v>
      </c>
      <c r="F559" t="s">
        <v>19</v>
      </c>
      <c r="G559" t="s">
        <v>18</v>
      </c>
      <c r="H559" t="s">
        <v>177</v>
      </c>
      <c r="I559" t="s">
        <v>50</v>
      </c>
      <c r="J559" t="s">
        <v>51</v>
      </c>
      <c r="K559" t="s">
        <v>178</v>
      </c>
      <c r="L559" t="s">
        <v>179</v>
      </c>
      <c r="M559">
        <v>5</v>
      </c>
      <c r="N559">
        <v>9869.76</v>
      </c>
      <c r="O559">
        <v>49348.800000000003</v>
      </c>
      <c r="P559" t="s">
        <v>46</v>
      </c>
    </row>
    <row r="560" spans="1:16" x14ac:dyDescent="0.35">
      <c r="A560">
        <v>559</v>
      </c>
      <c r="B560">
        <v>559</v>
      </c>
      <c r="C560" t="s">
        <v>131</v>
      </c>
      <c r="D560" t="s">
        <v>95</v>
      </c>
      <c r="E560" t="s">
        <v>100</v>
      </c>
      <c r="F560" t="s">
        <v>72</v>
      </c>
      <c r="G560" t="s">
        <v>18</v>
      </c>
      <c r="H560" t="s">
        <v>113</v>
      </c>
      <c r="I560" t="s">
        <v>65</v>
      </c>
      <c r="J560" t="s">
        <v>51</v>
      </c>
      <c r="K560" t="s">
        <v>114</v>
      </c>
      <c r="L560" t="s">
        <v>115</v>
      </c>
      <c r="M560">
        <v>9</v>
      </c>
      <c r="N560">
        <v>9624.16</v>
      </c>
      <c r="O560">
        <v>86617.44</v>
      </c>
      <c r="P560" t="s">
        <v>105</v>
      </c>
    </row>
    <row r="561" spans="1:16" x14ac:dyDescent="0.35">
      <c r="A561">
        <v>560</v>
      </c>
      <c r="B561">
        <v>560</v>
      </c>
      <c r="C561" t="s">
        <v>212</v>
      </c>
      <c r="D561" t="s">
        <v>38</v>
      </c>
      <c r="E561" t="s">
        <v>57</v>
      </c>
      <c r="F561" t="s">
        <v>19</v>
      </c>
      <c r="G561" t="s">
        <v>17</v>
      </c>
      <c r="H561" t="s">
        <v>96</v>
      </c>
      <c r="I561" t="s">
        <v>42</v>
      </c>
      <c r="J561" t="s">
        <v>59</v>
      </c>
      <c r="K561" t="s">
        <v>97</v>
      </c>
      <c r="L561" t="s">
        <v>98</v>
      </c>
      <c r="M561">
        <v>3</v>
      </c>
      <c r="N561">
        <v>10526</v>
      </c>
      <c r="O561">
        <v>31578</v>
      </c>
      <c r="P561" t="s">
        <v>82</v>
      </c>
    </row>
    <row r="562" spans="1:16" x14ac:dyDescent="0.35">
      <c r="A562">
        <v>561</v>
      </c>
      <c r="B562">
        <v>561</v>
      </c>
      <c r="C562" t="s">
        <v>235</v>
      </c>
      <c r="D562" t="s">
        <v>112</v>
      </c>
      <c r="E562" t="s">
        <v>71</v>
      </c>
      <c r="F562" t="s">
        <v>20</v>
      </c>
      <c r="G562" t="s">
        <v>16</v>
      </c>
      <c r="H562" t="s">
        <v>85</v>
      </c>
      <c r="I562" t="s">
        <v>50</v>
      </c>
      <c r="J562" t="s">
        <v>86</v>
      </c>
      <c r="K562" t="s">
        <v>87</v>
      </c>
      <c r="L562" t="s">
        <v>88</v>
      </c>
      <c r="M562">
        <v>4</v>
      </c>
      <c r="N562">
        <v>7831.7999999999993</v>
      </c>
      <c r="O562">
        <v>31327.199999999997</v>
      </c>
      <c r="P562" t="s">
        <v>82</v>
      </c>
    </row>
    <row r="563" spans="1:16" x14ac:dyDescent="0.35">
      <c r="A563">
        <v>562</v>
      </c>
      <c r="B563">
        <v>562</v>
      </c>
      <c r="C563" t="s">
        <v>219</v>
      </c>
      <c r="D563" t="s">
        <v>56</v>
      </c>
      <c r="E563" t="s">
        <v>100</v>
      </c>
      <c r="F563" t="s">
        <v>40</v>
      </c>
      <c r="G563" t="s">
        <v>17</v>
      </c>
      <c r="H563" t="s">
        <v>177</v>
      </c>
      <c r="I563" t="s">
        <v>50</v>
      </c>
      <c r="J563" t="s">
        <v>51</v>
      </c>
      <c r="K563" t="s">
        <v>178</v>
      </c>
      <c r="L563" t="s">
        <v>179</v>
      </c>
      <c r="M563">
        <v>9</v>
      </c>
      <c r="N563">
        <v>10075.379999999999</v>
      </c>
      <c r="O563">
        <v>90678.42</v>
      </c>
      <c r="P563" t="s">
        <v>89</v>
      </c>
    </row>
    <row r="564" spans="1:16" x14ac:dyDescent="0.35">
      <c r="A564">
        <v>563</v>
      </c>
      <c r="B564">
        <v>563</v>
      </c>
      <c r="C564" t="s">
        <v>272</v>
      </c>
      <c r="D564" t="s">
        <v>84</v>
      </c>
      <c r="E564" t="s">
        <v>48</v>
      </c>
      <c r="F564" t="s">
        <v>20</v>
      </c>
      <c r="G564" t="s">
        <v>18</v>
      </c>
      <c r="H564" t="s">
        <v>73</v>
      </c>
      <c r="I564" t="s">
        <v>42</v>
      </c>
      <c r="J564" t="s">
        <v>74</v>
      </c>
      <c r="K564" t="s">
        <v>75</v>
      </c>
      <c r="L564" t="s">
        <v>76</v>
      </c>
      <c r="M564">
        <v>9</v>
      </c>
      <c r="N564">
        <v>21200.7</v>
      </c>
      <c r="O564">
        <v>190806.30000000002</v>
      </c>
      <c r="P564" t="s">
        <v>82</v>
      </c>
    </row>
    <row r="565" spans="1:16" x14ac:dyDescent="0.35">
      <c r="A565">
        <v>564</v>
      </c>
      <c r="B565">
        <v>564</v>
      </c>
      <c r="C565" t="s">
        <v>182</v>
      </c>
      <c r="D565" t="s">
        <v>38</v>
      </c>
      <c r="E565" t="s">
        <v>57</v>
      </c>
      <c r="F565" t="s">
        <v>22</v>
      </c>
      <c r="G565" t="s">
        <v>18</v>
      </c>
      <c r="H565" t="s">
        <v>78</v>
      </c>
      <c r="I565" t="s">
        <v>65</v>
      </c>
      <c r="J565" t="s">
        <v>79</v>
      </c>
      <c r="K565" t="s">
        <v>80</v>
      </c>
      <c r="L565" t="s">
        <v>81</v>
      </c>
      <c r="M565">
        <v>9</v>
      </c>
      <c r="N565">
        <v>24014.29</v>
      </c>
      <c r="O565">
        <v>216128.61000000002</v>
      </c>
      <c r="P565" t="s">
        <v>62</v>
      </c>
    </row>
    <row r="566" spans="1:16" x14ac:dyDescent="0.35">
      <c r="A566">
        <v>565</v>
      </c>
      <c r="B566">
        <v>565</v>
      </c>
      <c r="C566" t="s">
        <v>285</v>
      </c>
      <c r="D566" t="s">
        <v>56</v>
      </c>
      <c r="E566" t="s">
        <v>57</v>
      </c>
      <c r="F566" t="s">
        <v>72</v>
      </c>
      <c r="G566" t="s">
        <v>15</v>
      </c>
      <c r="H566" t="s">
        <v>64</v>
      </c>
      <c r="I566" t="s">
        <v>65</v>
      </c>
      <c r="J566" t="s">
        <v>66</v>
      </c>
      <c r="K566" t="s">
        <v>67</v>
      </c>
      <c r="L566" t="s">
        <v>68</v>
      </c>
      <c r="M566">
        <v>2</v>
      </c>
      <c r="N566">
        <v>18174.89</v>
      </c>
      <c r="O566">
        <v>36349.78</v>
      </c>
      <c r="P566" t="s">
        <v>130</v>
      </c>
    </row>
    <row r="567" spans="1:16" x14ac:dyDescent="0.35">
      <c r="A567">
        <v>566</v>
      </c>
      <c r="B567">
        <v>566</v>
      </c>
      <c r="C567" t="s">
        <v>226</v>
      </c>
      <c r="D567" t="s">
        <v>112</v>
      </c>
      <c r="E567" t="s">
        <v>48</v>
      </c>
      <c r="F567" t="s">
        <v>72</v>
      </c>
      <c r="G567" t="s">
        <v>18</v>
      </c>
      <c r="H567" t="s">
        <v>58</v>
      </c>
      <c r="I567" t="s">
        <v>42</v>
      </c>
      <c r="J567" t="s">
        <v>59</v>
      </c>
      <c r="K567" t="s">
        <v>60</v>
      </c>
      <c r="L567" t="s">
        <v>61</v>
      </c>
      <c r="M567">
        <v>3</v>
      </c>
      <c r="N567">
        <v>4885.76</v>
      </c>
      <c r="O567">
        <v>14657.28</v>
      </c>
      <c r="P567" t="s">
        <v>89</v>
      </c>
    </row>
    <row r="568" spans="1:16" x14ac:dyDescent="0.35">
      <c r="A568">
        <v>567</v>
      </c>
      <c r="B568">
        <v>567</v>
      </c>
      <c r="C568" t="s">
        <v>239</v>
      </c>
      <c r="D568" t="s">
        <v>84</v>
      </c>
      <c r="E568" t="s">
        <v>57</v>
      </c>
      <c r="F568" t="s">
        <v>20</v>
      </c>
      <c r="G568" t="s">
        <v>16</v>
      </c>
      <c r="H568" t="s">
        <v>58</v>
      </c>
      <c r="I568" t="s">
        <v>42</v>
      </c>
      <c r="J568" t="s">
        <v>59</v>
      </c>
      <c r="K568" t="s">
        <v>60</v>
      </c>
      <c r="L568" t="s">
        <v>61</v>
      </c>
      <c r="M568">
        <v>7</v>
      </c>
      <c r="N568">
        <v>4885.76</v>
      </c>
      <c r="O568">
        <v>34200.32</v>
      </c>
      <c r="P568" t="s">
        <v>82</v>
      </c>
    </row>
    <row r="569" spans="1:16" x14ac:dyDescent="0.35">
      <c r="A569">
        <v>568</v>
      </c>
      <c r="B569">
        <v>568</v>
      </c>
      <c r="C569" t="s">
        <v>188</v>
      </c>
      <c r="D569" t="s">
        <v>56</v>
      </c>
      <c r="E569" t="s">
        <v>48</v>
      </c>
      <c r="F569" t="s">
        <v>40</v>
      </c>
      <c r="G569" t="s">
        <v>17</v>
      </c>
      <c r="H569" t="s">
        <v>169</v>
      </c>
      <c r="I569" t="s">
        <v>42</v>
      </c>
      <c r="J569" t="s">
        <v>43</v>
      </c>
      <c r="K569" t="s">
        <v>170</v>
      </c>
      <c r="L569" t="s">
        <v>171</v>
      </c>
      <c r="M569">
        <v>4</v>
      </c>
      <c r="N569">
        <v>7317.9</v>
      </c>
      <c r="O569">
        <v>29271.599999999999</v>
      </c>
      <c r="P569" t="s">
        <v>89</v>
      </c>
    </row>
    <row r="570" spans="1:16" x14ac:dyDescent="0.35">
      <c r="A570">
        <v>569</v>
      </c>
      <c r="B570">
        <v>569</v>
      </c>
      <c r="C570" t="s">
        <v>186</v>
      </c>
      <c r="D570" t="s">
        <v>84</v>
      </c>
      <c r="E570" t="s">
        <v>48</v>
      </c>
      <c r="F570" t="s">
        <v>19</v>
      </c>
      <c r="G570" t="s">
        <v>16</v>
      </c>
      <c r="H570" t="s">
        <v>107</v>
      </c>
      <c r="I570" t="s">
        <v>65</v>
      </c>
      <c r="J570" t="s">
        <v>66</v>
      </c>
      <c r="K570" t="s">
        <v>108</v>
      </c>
      <c r="L570" t="s">
        <v>109</v>
      </c>
      <c r="M570">
        <v>3</v>
      </c>
      <c r="N570">
        <v>9997.5</v>
      </c>
      <c r="O570">
        <v>29992.5</v>
      </c>
      <c r="P570" t="s">
        <v>62</v>
      </c>
    </row>
    <row r="571" spans="1:16" x14ac:dyDescent="0.35">
      <c r="A571">
        <v>570</v>
      </c>
      <c r="B571">
        <v>570</v>
      </c>
      <c r="C571" t="s">
        <v>271</v>
      </c>
      <c r="D571" t="s">
        <v>38</v>
      </c>
      <c r="E571" t="s">
        <v>57</v>
      </c>
      <c r="F571" t="s">
        <v>22</v>
      </c>
      <c r="G571" t="s">
        <v>15</v>
      </c>
      <c r="H571" t="s">
        <v>117</v>
      </c>
      <c r="I571" t="s">
        <v>65</v>
      </c>
      <c r="J571" t="s">
        <v>86</v>
      </c>
      <c r="K571" t="s">
        <v>118</v>
      </c>
      <c r="L571" t="s">
        <v>119</v>
      </c>
      <c r="M571">
        <v>7</v>
      </c>
      <c r="N571">
        <v>18471.419999999998</v>
      </c>
      <c r="O571">
        <v>129299.93999999999</v>
      </c>
      <c r="P571" t="s">
        <v>46</v>
      </c>
    </row>
    <row r="572" spans="1:16" x14ac:dyDescent="0.35">
      <c r="A572">
        <v>571</v>
      </c>
      <c r="B572">
        <v>571</v>
      </c>
      <c r="C572" t="s">
        <v>164</v>
      </c>
      <c r="D572" t="s">
        <v>38</v>
      </c>
      <c r="E572" t="s">
        <v>100</v>
      </c>
      <c r="F572" t="s">
        <v>20</v>
      </c>
      <c r="G572" t="s">
        <v>17</v>
      </c>
      <c r="H572" t="s">
        <v>138</v>
      </c>
      <c r="I572" t="s">
        <v>65</v>
      </c>
      <c r="J572" t="s">
        <v>51</v>
      </c>
      <c r="K572" t="s">
        <v>139</v>
      </c>
      <c r="L572" t="s">
        <v>140</v>
      </c>
      <c r="M572">
        <v>4</v>
      </c>
      <c r="N572">
        <v>17366.07</v>
      </c>
      <c r="O572">
        <v>69464.28</v>
      </c>
      <c r="P572" t="s">
        <v>130</v>
      </c>
    </row>
    <row r="573" spans="1:16" x14ac:dyDescent="0.35">
      <c r="A573">
        <v>572</v>
      </c>
      <c r="B573">
        <v>572</v>
      </c>
      <c r="C573" t="s">
        <v>305</v>
      </c>
      <c r="D573" t="s">
        <v>112</v>
      </c>
      <c r="E573" t="s">
        <v>71</v>
      </c>
      <c r="F573" t="s">
        <v>22</v>
      </c>
      <c r="G573" t="s">
        <v>16</v>
      </c>
      <c r="H573" t="s">
        <v>91</v>
      </c>
      <c r="I573" t="s">
        <v>42</v>
      </c>
      <c r="J573" t="s">
        <v>79</v>
      </c>
      <c r="K573" t="s">
        <v>92</v>
      </c>
      <c r="L573" t="s">
        <v>93</v>
      </c>
      <c r="M573">
        <v>7</v>
      </c>
      <c r="N573">
        <v>18197.46</v>
      </c>
      <c r="O573">
        <v>127382.22</v>
      </c>
      <c r="P573" t="s">
        <v>82</v>
      </c>
    </row>
    <row r="574" spans="1:16" x14ac:dyDescent="0.35">
      <c r="A574">
        <v>573</v>
      </c>
      <c r="B574">
        <v>573</v>
      </c>
      <c r="C574" t="s">
        <v>203</v>
      </c>
      <c r="D574" t="s">
        <v>84</v>
      </c>
      <c r="E574" t="s">
        <v>57</v>
      </c>
      <c r="F574" t="s">
        <v>23</v>
      </c>
      <c r="G574" t="s">
        <v>15</v>
      </c>
      <c r="H574" t="s">
        <v>78</v>
      </c>
      <c r="I574" t="s">
        <v>65</v>
      </c>
      <c r="J574" t="s">
        <v>79</v>
      </c>
      <c r="K574" t="s">
        <v>80</v>
      </c>
      <c r="L574" t="s">
        <v>81</v>
      </c>
      <c r="M574">
        <v>2</v>
      </c>
      <c r="N574">
        <v>23766.719999999998</v>
      </c>
      <c r="O574">
        <v>47533.439999999995</v>
      </c>
      <c r="P574" t="s">
        <v>69</v>
      </c>
    </row>
    <row r="575" spans="1:16" x14ac:dyDescent="0.35">
      <c r="A575">
        <v>574</v>
      </c>
      <c r="B575">
        <v>574</v>
      </c>
      <c r="C575" t="s">
        <v>250</v>
      </c>
      <c r="D575" t="s">
        <v>56</v>
      </c>
      <c r="E575" t="s">
        <v>57</v>
      </c>
      <c r="F575" t="s">
        <v>21</v>
      </c>
      <c r="G575" t="s">
        <v>18</v>
      </c>
      <c r="H575" t="s">
        <v>159</v>
      </c>
      <c r="I575" t="s">
        <v>50</v>
      </c>
      <c r="J575" t="s">
        <v>79</v>
      </c>
      <c r="K575" t="s">
        <v>160</v>
      </c>
      <c r="L575" t="s">
        <v>161</v>
      </c>
      <c r="M575">
        <v>9</v>
      </c>
      <c r="N575">
        <v>19531.600000000002</v>
      </c>
      <c r="O575">
        <v>175784.40000000002</v>
      </c>
      <c r="P575" t="s">
        <v>130</v>
      </c>
    </row>
    <row r="576" spans="1:16" x14ac:dyDescent="0.35">
      <c r="A576">
        <v>575</v>
      </c>
      <c r="B576">
        <v>575</v>
      </c>
      <c r="C576" t="s">
        <v>316</v>
      </c>
      <c r="D576" t="s">
        <v>56</v>
      </c>
      <c r="E576" t="s">
        <v>57</v>
      </c>
      <c r="F576" t="s">
        <v>21</v>
      </c>
      <c r="G576" t="s">
        <v>18</v>
      </c>
      <c r="H576" t="s">
        <v>85</v>
      </c>
      <c r="I576" t="s">
        <v>50</v>
      </c>
      <c r="J576" t="s">
        <v>86</v>
      </c>
      <c r="K576" t="s">
        <v>87</v>
      </c>
      <c r="L576" t="s">
        <v>88</v>
      </c>
      <c r="M576">
        <v>6</v>
      </c>
      <c r="N576">
        <v>8161.5599999999995</v>
      </c>
      <c r="O576">
        <v>48969.36</v>
      </c>
      <c r="P576" t="s">
        <v>62</v>
      </c>
    </row>
    <row r="577" spans="1:16" x14ac:dyDescent="0.35">
      <c r="A577">
        <v>576</v>
      </c>
      <c r="B577">
        <v>576</v>
      </c>
      <c r="C577" t="s">
        <v>224</v>
      </c>
      <c r="D577" t="s">
        <v>38</v>
      </c>
      <c r="E577" t="s">
        <v>71</v>
      </c>
      <c r="F577" t="s">
        <v>20</v>
      </c>
      <c r="G577" t="s">
        <v>17</v>
      </c>
      <c r="H577" t="s">
        <v>64</v>
      </c>
      <c r="I577" t="s">
        <v>65</v>
      </c>
      <c r="J577" t="s">
        <v>66</v>
      </c>
      <c r="K577" t="s">
        <v>67</v>
      </c>
      <c r="L577" t="s">
        <v>68</v>
      </c>
      <c r="M577">
        <v>8</v>
      </c>
      <c r="N577">
        <v>16113.82</v>
      </c>
      <c r="O577">
        <v>128910.56</v>
      </c>
      <c r="P577" t="s">
        <v>46</v>
      </c>
    </row>
    <row r="578" spans="1:16" x14ac:dyDescent="0.35">
      <c r="A578">
        <v>577</v>
      </c>
      <c r="B578">
        <v>577</v>
      </c>
      <c r="C578" t="s">
        <v>259</v>
      </c>
      <c r="D578" t="s">
        <v>95</v>
      </c>
      <c r="E578" t="s">
        <v>71</v>
      </c>
      <c r="F578" t="s">
        <v>21</v>
      </c>
      <c r="G578" t="s">
        <v>18</v>
      </c>
      <c r="H578" t="s">
        <v>41</v>
      </c>
      <c r="I578" t="s">
        <v>42</v>
      </c>
      <c r="J578" t="s">
        <v>43</v>
      </c>
      <c r="K578" t="s">
        <v>44</v>
      </c>
      <c r="L578" t="s">
        <v>45</v>
      </c>
      <c r="M578">
        <v>4</v>
      </c>
      <c r="N578">
        <v>17781.93</v>
      </c>
      <c r="O578">
        <v>71127.72</v>
      </c>
      <c r="P578" t="s">
        <v>89</v>
      </c>
    </row>
    <row r="579" spans="1:16" x14ac:dyDescent="0.35">
      <c r="A579">
        <v>578</v>
      </c>
      <c r="B579">
        <v>578</v>
      </c>
      <c r="C579" t="s">
        <v>90</v>
      </c>
      <c r="D579" t="s">
        <v>38</v>
      </c>
      <c r="E579" t="s">
        <v>39</v>
      </c>
      <c r="F579" t="s">
        <v>22</v>
      </c>
      <c r="G579" t="s">
        <v>15</v>
      </c>
      <c r="H579" t="s">
        <v>159</v>
      </c>
      <c r="I579" t="s">
        <v>50</v>
      </c>
      <c r="J579" t="s">
        <v>79</v>
      </c>
      <c r="K579" t="s">
        <v>160</v>
      </c>
      <c r="L579" t="s">
        <v>161</v>
      </c>
      <c r="M579">
        <v>5</v>
      </c>
      <c r="N579">
        <v>19319.3</v>
      </c>
      <c r="O579">
        <v>96596.5</v>
      </c>
      <c r="P579" t="s">
        <v>82</v>
      </c>
    </row>
    <row r="580" spans="1:16" x14ac:dyDescent="0.35">
      <c r="A580">
        <v>579</v>
      </c>
      <c r="B580">
        <v>579</v>
      </c>
      <c r="C580" t="s">
        <v>175</v>
      </c>
      <c r="D580" t="s">
        <v>56</v>
      </c>
      <c r="E580" t="s">
        <v>100</v>
      </c>
      <c r="F580" t="s">
        <v>40</v>
      </c>
      <c r="G580" t="s">
        <v>18</v>
      </c>
      <c r="H580" t="s">
        <v>64</v>
      </c>
      <c r="I580" t="s">
        <v>65</v>
      </c>
      <c r="J580" t="s">
        <v>66</v>
      </c>
      <c r="K580" t="s">
        <v>67</v>
      </c>
      <c r="L580" t="s">
        <v>68</v>
      </c>
      <c r="M580">
        <v>4</v>
      </c>
      <c r="N580">
        <v>16863.3</v>
      </c>
      <c r="O580">
        <v>67453.2</v>
      </c>
      <c r="P580" t="s">
        <v>54</v>
      </c>
    </row>
    <row r="581" spans="1:16" x14ac:dyDescent="0.35">
      <c r="A581">
        <v>580</v>
      </c>
      <c r="B581">
        <v>580</v>
      </c>
      <c r="C581" t="s">
        <v>317</v>
      </c>
      <c r="D581" t="s">
        <v>84</v>
      </c>
      <c r="E581" t="s">
        <v>39</v>
      </c>
      <c r="F581" t="s">
        <v>20</v>
      </c>
      <c r="G581" t="s">
        <v>16</v>
      </c>
      <c r="H581" t="s">
        <v>78</v>
      </c>
      <c r="I581" t="s">
        <v>65</v>
      </c>
      <c r="J581" t="s">
        <v>79</v>
      </c>
      <c r="K581" t="s">
        <v>80</v>
      </c>
      <c r="L581" t="s">
        <v>81</v>
      </c>
      <c r="M581">
        <v>6</v>
      </c>
      <c r="N581">
        <v>22033.73</v>
      </c>
      <c r="O581">
        <v>132202.38</v>
      </c>
      <c r="P581" t="s">
        <v>46</v>
      </c>
    </row>
    <row r="582" spans="1:16" x14ac:dyDescent="0.35">
      <c r="A582">
        <v>581</v>
      </c>
      <c r="B582">
        <v>581</v>
      </c>
      <c r="C582" t="s">
        <v>192</v>
      </c>
      <c r="D582" t="s">
        <v>38</v>
      </c>
      <c r="E582" t="s">
        <v>57</v>
      </c>
      <c r="F582" t="s">
        <v>72</v>
      </c>
      <c r="G582" t="s">
        <v>16</v>
      </c>
      <c r="H582" t="s">
        <v>101</v>
      </c>
      <c r="I582" t="s">
        <v>50</v>
      </c>
      <c r="J582" t="s">
        <v>86</v>
      </c>
      <c r="K582" t="s">
        <v>102</v>
      </c>
      <c r="L582" t="s">
        <v>103</v>
      </c>
      <c r="M582">
        <v>3</v>
      </c>
      <c r="N582">
        <v>16009.85</v>
      </c>
      <c r="O582">
        <v>48029.55</v>
      </c>
      <c r="P582" t="s">
        <v>54</v>
      </c>
    </row>
    <row r="583" spans="1:16" x14ac:dyDescent="0.35">
      <c r="A583">
        <v>582</v>
      </c>
      <c r="B583">
        <v>582</v>
      </c>
      <c r="C583" t="s">
        <v>274</v>
      </c>
      <c r="D583" t="s">
        <v>56</v>
      </c>
      <c r="E583" t="s">
        <v>71</v>
      </c>
      <c r="F583" t="s">
        <v>23</v>
      </c>
      <c r="G583" t="s">
        <v>17</v>
      </c>
      <c r="H583" t="s">
        <v>49</v>
      </c>
      <c r="I583" t="s">
        <v>50</v>
      </c>
      <c r="J583" t="s">
        <v>51</v>
      </c>
      <c r="K583" t="s">
        <v>52</v>
      </c>
      <c r="L583" t="s">
        <v>53</v>
      </c>
      <c r="M583">
        <v>2</v>
      </c>
      <c r="N583">
        <v>3208.96</v>
      </c>
      <c r="O583">
        <v>6417.92</v>
      </c>
      <c r="P583" t="s">
        <v>82</v>
      </c>
    </row>
    <row r="584" spans="1:16" x14ac:dyDescent="0.35">
      <c r="A584">
        <v>583</v>
      </c>
      <c r="B584">
        <v>583</v>
      </c>
      <c r="C584" t="s">
        <v>163</v>
      </c>
      <c r="D584" t="s">
        <v>84</v>
      </c>
      <c r="E584" t="s">
        <v>48</v>
      </c>
      <c r="F584" t="s">
        <v>72</v>
      </c>
      <c r="G584" t="s">
        <v>18</v>
      </c>
      <c r="H584" t="s">
        <v>49</v>
      </c>
      <c r="I584" t="s">
        <v>50</v>
      </c>
      <c r="J584" t="s">
        <v>51</v>
      </c>
      <c r="K584" t="s">
        <v>52</v>
      </c>
      <c r="L584" t="s">
        <v>53</v>
      </c>
      <c r="M584">
        <v>1</v>
      </c>
      <c r="N584">
        <v>2964.7999999999997</v>
      </c>
      <c r="O584">
        <v>2964.7999999999997</v>
      </c>
      <c r="P584" t="s">
        <v>46</v>
      </c>
    </row>
    <row r="585" spans="1:16" x14ac:dyDescent="0.35">
      <c r="A585">
        <v>584</v>
      </c>
      <c r="B585">
        <v>584</v>
      </c>
      <c r="C585" t="s">
        <v>275</v>
      </c>
      <c r="D585" t="s">
        <v>95</v>
      </c>
      <c r="E585" t="s">
        <v>100</v>
      </c>
      <c r="F585" t="s">
        <v>22</v>
      </c>
      <c r="G585" t="s">
        <v>16</v>
      </c>
      <c r="H585" t="s">
        <v>78</v>
      </c>
      <c r="I585" t="s">
        <v>65</v>
      </c>
      <c r="J585" t="s">
        <v>79</v>
      </c>
      <c r="K585" t="s">
        <v>80</v>
      </c>
      <c r="L585" t="s">
        <v>81</v>
      </c>
      <c r="M585">
        <v>7</v>
      </c>
      <c r="N585">
        <v>23519.149999999998</v>
      </c>
      <c r="O585">
        <v>164634.04999999999</v>
      </c>
      <c r="P585" t="s">
        <v>46</v>
      </c>
    </row>
    <row r="586" spans="1:16" x14ac:dyDescent="0.35">
      <c r="A586">
        <v>585</v>
      </c>
      <c r="B586">
        <v>585</v>
      </c>
      <c r="C586" t="s">
        <v>279</v>
      </c>
      <c r="D586" t="s">
        <v>112</v>
      </c>
      <c r="E586" t="s">
        <v>48</v>
      </c>
      <c r="F586" t="s">
        <v>21</v>
      </c>
      <c r="G586" t="s">
        <v>15</v>
      </c>
      <c r="H586" t="s">
        <v>58</v>
      </c>
      <c r="I586" t="s">
        <v>42</v>
      </c>
      <c r="J586" t="s">
        <v>59</v>
      </c>
      <c r="K586" t="s">
        <v>60</v>
      </c>
      <c r="L586" t="s">
        <v>61</v>
      </c>
      <c r="M586">
        <v>1</v>
      </c>
      <c r="N586">
        <v>4830.24</v>
      </c>
      <c r="O586">
        <v>4830.24</v>
      </c>
      <c r="P586" t="s">
        <v>46</v>
      </c>
    </row>
    <row r="587" spans="1:16" x14ac:dyDescent="0.35">
      <c r="A587">
        <v>586</v>
      </c>
      <c r="B587">
        <v>586</v>
      </c>
      <c r="C587" t="s">
        <v>195</v>
      </c>
      <c r="D587" t="s">
        <v>56</v>
      </c>
      <c r="E587" t="s">
        <v>57</v>
      </c>
      <c r="F587" t="s">
        <v>72</v>
      </c>
      <c r="G587" t="s">
        <v>18</v>
      </c>
      <c r="H587" t="s">
        <v>78</v>
      </c>
      <c r="I587" t="s">
        <v>65</v>
      </c>
      <c r="J587" t="s">
        <v>79</v>
      </c>
      <c r="K587" t="s">
        <v>80</v>
      </c>
      <c r="L587" t="s">
        <v>81</v>
      </c>
      <c r="M587">
        <v>7</v>
      </c>
      <c r="N587">
        <v>21786.16</v>
      </c>
      <c r="O587">
        <v>152503.12</v>
      </c>
      <c r="P587" t="s">
        <v>46</v>
      </c>
    </row>
    <row r="588" spans="1:16" x14ac:dyDescent="0.35">
      <c r="A588">
        <v>587</v>
      </c>
      <c r="B588">
        <v>587</v>
      </c>
      <c r="C588" t="s">
        <v>318</v>
      </c>
      <c r="D588" t="s">
        <v>112</v>
      </c>
      <c r="E588" t="s">
        <v>100</v>
      </c>
      <c r="F588" t="s">
        <v>20</v>
      </c>
      <c r="G588" t="s">
        <v>16</v>
      </c>
      <c r="H588" t="s">
        <v>85</v>
      </c>
      <c r="I588" t="s">
        <v>50</v>
      </c>
      <c r="J588" t="s">
        <v>86</v>
      </c>
      <c r="K588" t="s">
        <v>87</v>
      </c>
      <c r="L588" t="s">
        <v>88</v>
      </c>
      <c r="M588">
        <v>5</v>
      </c>
      <c r="N588">
        <v>8079.12</v>
      </c>
      <c r="O588">
        <v>40395.599999999999</v>
      </c>
      <c r="P588" t="s">
        <v>69</v>
      </c>
    </row>
    <row r="589" spans="1:16" x14ac:dyDescent="0.35">
      <c r="A589">
        <v>588</v>
      </c>
      <c r="B589">
        <v>588</v>
      </c>
      <c r="C589" t="s">
        <v>158</v>
      </c>
      <c r="D589" t="s">
        <v>38</v>
      </c>
      <c r="E589" t="s">
        <v>39</v>
      </c>
      <c r="F589" t="s">
        <v>23</v>
      </c>
      <c r="G589" t="s">
        <v>16</v>
      </c>
      <c r="H589" t="s">
        <v>117</v>
      </c>
      <c r="I589" t="s">
        <v>65</v>
      </c>
      <c r="J589" t="s">
        <v>86</v>
      </c>
      <c r="K589" t="s">
        <v>118</v>
      </c>
      <c r="L589" t="s">
        <v>119</v>
      </c>
      <c r="M589">
        <v>9</v>
      </c>
      <c r="N589">
        <v>17911.68</v>
      </c>
      <c r="O589">
        <v>161205.12</v>
      </c>
      <c r="P589" t="s">
        <v>62</v>
      </c>
    </row>
    <row r="590" spans="1:16" x14ac:dyDescent="0.35">
      <c r="A590">
        <v>589</v>
      </c>
      <c r="B590">
        <v>589</v>
      </c>
      <c r="C590" t="s">
        <v>294</v>
      </c>
      <c r="D590" t="s">
        <v>38</v>
      </c>
      <c r="E590" t="s">
        <v>48</v>
      </c>
      <c r="F590" t="s">
        <v>20</v>
      </c>
      <c r="G590" t="s">
        <v>17</v>
      </c>
      <c r="H590" t="s">
        <v>101</v>
      </c>
      <c r="I590" t="s">
        <v>50</v>
      </c>
      <c r="J590" t="s">
        <v>86</v>
      </c>
      <c r="K590" t="s">
        <v>102</v>
      </c>
      <c r="L590" t="s">
        <v>103</v>
      </c>
      <c r="M590">
        <v>4</v>
      </c>
      <c r="N590">
        <v>16174.9</v>
      </c>
      <c r="O590">
        <v>64699.6</v>
      </c>
      <c r="P590" t="s">
        <v>130</v>
      </c>
    </row>
    <row r="591" spans="1:16" x14ac:dyDescent="0.35">
      <c r="A591">
        <v>590</v>
      </c>
      <c r="B591">
        <v>590</v>
      </c>
      <c r="C591" t="s">
        <v>258</v>
      </c>
      <c r="D591" t="s">
        <v>38</v>
      </c>
      <c r="E591" t="s">
        <v>39</v>
      </c>
      <c r="F591" t="s">
        <v>20</v>
      </c>
      <c r="G591" t="s">
        <v>16</v>
      </c>
      <c r="H591" t="s">
        <v>122</v>
      </c>
      <c r="I591" t="s">
        <v>42</v>
      </c>
      <c r="J591" t="s">
        <v>59</v>
      </c>
      <c r="K591" t="s">
        <v>123</v>
      </c>
      <c r="L591" t="s">
        <v>124</v>
      </c>
      <c r="M591">
        <v>1</v>
      </c>
      <c r="N591">
        <v>18340.23</v>
      </c>
      <c r="O591">
        <v>18340.23</v>
      </c>
      <c r="P591" t="s">
        <v>69</v>
      </c>
    </row>
    <row r="592" spans="1:16" x14ac:dyDescent="0.35">
      <c r="A592">
        <v>591</v>
      </c>
      <c r="B592">
        <v>591</v>
      </c>
      <c r="C592" t="s">
        <v>174</v>
      </c>
      <c r="D592" t="s">
        <v>95</v>
      </c>
      <c r="E592" t="s">
        <v>57</v>
      </c>
      <c r="F592" t="s">
        <v>21</v>
      </c>
      <c r="G592" t="s">
        <v>17</v>
      </c>
      <c r="H592" t="s">
        <v>126</v>
      </c>
      <c r="I592" t="s">
        <v>65</v>
      </c>
      <c r="J592" t="s">
        <v>43</v>
      </c>
      <c r="K592" t="s">
        <v>127</v>
      </c>
      <c r="L592" t="s">
        <v>128</v>
      </c>
      <c r="M592">
        <v>3</v>
      </c>
      <c r="N592">
        <v>12419.349999999999</v>
      </c>
      <c r="O592">
        <v>37258.049999999996</v>
      </c>
      <c r="P592" t="s">
        <v>89</v>
      </c>
    </row>
    <row r="593" spans="1:16" x14ac:dyDescent="0.35">
      <c r="A593">
        <v>592</v>
      </c>
      <c r="B593">
        <v>592</v>
      </c>
      <c r="C593" t="s">
        <v>151</v>
      </c>
      <c r="D593" t="s">
        <v>95</v>
      </c>
      <c r="E593" t="s">
        <v>57</v>
      </c>
      <c r="F593" t="s">
        <v>22</v>
      </c>
      <c r="G593" t="s">
        <v>17</v>
      </c>
      <c r="H593" t="s">
        <v>64</v>
      </c>
      <c r="I593" t="s">
        <v>65</v>
      </c>
      <c r="J593" t="s">
        <v>66</v>
      </c>
      <c r="K593" t="s">
        <v>67</v>
      </c>
      <c r="L593" t="s">
        <v>68</v>
      </c>
      <c r="M593">
        <v>4</v>
      </c>
      <c r="N593">
        <v>16488.560000000001</v>
      </c>
      <c r="O593">
        <v>65954.240000000005</v>
      </c>
      <c r="P593" t="s">
        <v>62</v>
      </c>
    </row>
    <row r="594" spans="1:16" x14ac:dyDescent="0.35">
      <c r="A594">
        <v>593</v>
      </c>
      <c r="B594">
        <v>593</v>
      </c>
      <c r="C594" t="s">
        <v>269</v>
      </c>
      <c r="D594" t="s">
        <v>95</v>
      </c>
      <c r="E594" t="s">
        <v>48</v>
      </c>
      <c r="F594" t="s">
        <v>23</v>
      </c>
      <c r="G594" t="s">
        <v>16</v>
      </c>
      <c r="H594" t="s">
        <v>58</v>
      </c>
      <c r="I594" t="s">
        <v>42</v>
      </c>
      <c r="J594" t="s">
        <v>59</v>
      </c>
      <c r="K594" t="s">
        <v>60</v>
      </c>
      <c r="L594" t="s">
        <v>61</v>
      </c>
      <c r="M594">
        <v>7</v>
      </c>
      <c r="N594">
        <v>5329.92</v>
      </c>
      <c r="O594">
        <v>37309.440000000002</v>
      </c>
      <c r="P594" t="s">
        <v>82</v>
      </c>
    </row>
    <row r="595" spans="1:16" x14ac:dyDescent="0.35">
      <c r="A595">
        <v>594</v>
      </c>
      <c r="B595">
        <v>594</v>
      </c>
      <c r="C595" t="s">
        <v>256</v>
      </c>
      <c r="D595" t="s">
        <v>56</v>
      </c>
      <c r="E595" t="s">
        <v>100</v>
      </c>
      <c r="F595" t="s">
        <v>20</v>
      </c>
      <c r="G595" t="s">
        <v>16</v>
      </c>
      <c r="H595" t="s">
        <v>122</v>
      </c>
      <c r="I595" t="s">
        <v>42</v>
      </c>
      <c r="J595" t="s">
        <v>59</v>
      </c>
      <c r="K595" t="s">
        <v>123</v>
      </c>
      <c r="L595" t="s">
        <v>124</v>
      </c>
      <c r="M595">
        <v>5</v>
      </c>
      <c r="N595">
        <v>18958.440000000002</v>
      </c>
      <c r="O595">
        <v>94792.200000000012</v>
      </c>
      <c r="P595" t="s">
        <v>89</v>
      </c>
    </row>
    <row r="596" spans="1:16" x14ac:dyDescent="0.35">
      <c r="A596">
        <v>595</v>
      </c>
      <c r="B596">
        <v>595</v>
      </c>
      <c r="C596" t="s">
        <v>301</v>
      </c>
      <c r="D596" t="s">
        <v>95</v>
      </c>
      <c r="E596" t="s">
        <v>39</v>
      </c>
      <c r="F596" t="s">
        <v>20</v>
      </c>
      <c r="G596" t="s">
        <v>18</v>
      </c>
      <c r="H596" t="s">
        <v>113</v>
      </c>
      <c r="I596" t="s">
        <v>65</v>
      </c>
      <c r="J596" t="s">
        <v>51</v>
      </c>
      <c r="K596" t="s">
        <v>114</v>
      </c>
      <c r="L596" t="s">
        <v>115</v>
      </c>
      <c r="M596">
        <v>2</v>
      </c>
      <c r="N596">
        <v>9624.16</v>
      </c>
      <c r="O596">
        <v>19248.32</v>
      </c>
      <c r="P596" t="s">
        <v>54</v>
      </c>
    </row>
    <row r="597" spans="1:16" x14ac:dyDescent="0.35">
      <c r="A597">
        <v>596</v>
      </c>
      <c r="B597">
        <v>596</v>
      </c>
      <c r="C597" t="s">
        <v>188</v>
      </c>
      <c r="D597" t="s">
        <v>56</v>
      </c>
      <c r="E597" t="s">
        <v>48</v>
      </c>
      <c r="F597" t="s">
        <v>40</v>
      </c>
      <c r="G597" t="s">
        <v>15</v>
      </c>
      <c r="H597" t="s">
        <v>126</v>
      </c>
      <c r="I597" t="s">
        <v>65</v>
      </c>
      <c r="J597" t="s">
        <v>43</v>
      </c>
      <c r="K597" t="s">
        <v>127</v>
      </c>
      <c r="L597" t="s">
        <v>128</v>
      </c>
      <c r="M597">
        <v>5</v>
      </c>
      <c r="N597">
        <v>12027.16</v>
      </c>
      <c r="O597">
        <v>60135.8</v>
      </c>
      <c r="P597" t="s">
        <v>130</v>
      </c>
    </row>
    <row r="598" spans="1:16" x14ac:dyDescent="0.35">
      <c r="A598">
        <v>597</v>
      </c>
      <c r="B598">
        <v>597</v>
      </c>
      <c r="C598" t="s">
        <v>286</v>
      </c>
      <c r="D598" t="s">
        <v>38</v>
      </c>
      <c r="E598" t="s">
        <v>39</v>
      </c>
      <c r="F598" t="s">
        <v>40</v>
      </c>
      <c r="G598" t="s">
        <v>16</v>
      </c>
      <c r="H598" t="s">
        <v>91</v>
      </c>
      <c r="I598" t="s">
        <v>42</v>
      </c>
      <c r="J598" t="s">
        <v>79</v>
      </c>
      <c r="K598" t="s">
        <v>92</v>
      </c>
      <c r="L598" t="s">
        <v>93</v>
      </c>
      <c r="M598">
        <v>7</v>
      </c>
      <c r="N598">
        <v>17035.920000000002</v>
      </c>
      <c r="O598">
        <v>119251.44000000002</v>
      </c>
      <c r="P598" t="s">
        <v>54</v>
      </c>
    </row>
    <row r="599" spans="1:16" x14ac:dyDescent="0.35">
      <c r="A599">
        <v>598</v>
      </c>
      <c r="B599">
        <v>598</v>
      </c>
      <c r="C599" t="s">
        <v>318</v>
      </c>
      <c r="D599" t="s">
        <v>112</v>
      </c>
      <c r="E599" t="s">
        <v>100</v>
      </c>
      <c r="F599" t="s">
        <v>20</v>
      </c>
      <c r="G599" t="s">
        <v>17</v>
      </c>
      <c r="H599" t="s">
        <v>101</v>
      </c>
      <c r="I599" t="s">
        <v>50</v>
      </c>
      <c r="J599" t="s">
        <v>86</v>
      </c>
      <c r="K599" t="s">
        <v>102</v>
      </c>
      <c r="L599" t="s">
        <v>103</v>
      </c>
      <c r="M599">
        <v>4</v>
      </c>
      <c r="N599">
        <v>14194.3</v>
      </c>
      <c r="O599">
        <v>56777.2</v>
      </c>
      <c r="P599" t="s">
        <v>130</v>
      </c>
    </row>
    <row r="600" spans="1:16" x14ac:dyDescent="0.35">
      <c r="A600">
        <v>599</v>
      </c>
      <c r="B600">
        <v>599</v>
      </c>
      <c r="C600" t="s">
        <v>261</v>
      </c>
      <c r="D600" t="s">
        <v>95</v>
      </c>
      <c r="E600" t="s">
        <v>57</v>
      </c>
      <c r="F600" t="s">
        <v>22</v>
      </c>
      <c r="G600" t="s">
        <v>15</v>
      </c>
      <c r="H600" t="s">
        <v>96</v>
      </c>
      <c r="I600" t="s">
        <v>42</v>
      </c>
      <c r="J600" t="s">
        <v>59</v>
      </c>
      <c r="K600" t="s">
        <v>97</v>
      </c>
      <c r="L600" t="s">
        <v>98</v>
      </c>
      <c r="M600">
        <v>2</v>
      </c>
      <c r="N600">
        <v>9861.2000000000007</v>
      </c>
      <c r="O600">
        <v>19722.400000000001</v>
      </c>
      <c r="P600" t="s">
        <v>69</v>
      </c>
    </row>
    <row r="601" spans="1:16" x14ac:dyDescent="0.35">
      <c r="A601">
        <v>600</v>
      </c>
      <c r="B601">
        <v>600</v>
      </c>
      <c r="C601" t="s">
        <v>266</v>
      </c>
      <c r="D601" t="s">
        <v>112</v>
      </c>
      <c r="E601" t="s">
        <v>100</v>
      </c>
      <c r="F601" t="s">
        <v>23</v>
      </c>
      <c r="G601" t="s">
        <v>17</v>
      </c>
      <c r="H601" t="s">
        <v>126</v>
      </c>
      <c r="I601" t="s">
        <v>65</v>
      </c>
      <c r="J601" t="s">
        <v>43</v>
      </c>
      <c r="K601" t="s">
        <v>127</v>
      </c>
      <c r="L601" t="s">
        <v>128</v>
      </c>
      <c r="M601">
        <v>3</v>
      </c>
      <c r="N601">
        <v>11896.43</v>
      </c>
      <c r="O601">
        <v>35689.29</v>
      </c>
      <c r="P601" t="s">
        <v>54</v>
      </c>
    </row>
    <row r="602" spans="1:16" x14ac:dyDescent="0.35">
      <c r="A602">
        <v>601</v>
      </c>
      <c r="B602">
        <v>601</v>
      </c>
      <c r="C602" t="s">
        <v>264</v>
      </c>
      <c r="D602" t="s">
        <v>56</v>
      </c>
      <c r="E602" t="s">
        <v>48</v>
      </c>
      <c r="F602" t="s">
        <v>20</v>
      </c>
      <c r="G602" t="s">
        <v>15</v>
      </c>
      <c r="H602" t="s">
        <v>41</v>
      </c>
      <c r="I602" t="s">
        <v>42</v>
      </c>
      <c r="J602" t="s">
        <v>43</v>
      </c>
      <c r="K602" t="s">
        <v>44</v>
      </c>
      <c r="L602" t="s">
        <v>45</v>
      </c>
      <c r="M602">
        <v>3</v>
      </c>
      <c r="N602">
        <v>17781.93</v>
      </c>
      <c r="O602">
        <v>53345.79</v>
      </c>
      <c r="P602" t="s">
        <v>62</v>
      </c>
    </row>
    <row r="603" spans="1:16" x14ac:dyDescent="0.35">
      <c r="A603">
        <v>602</v>
      </c>
      <c r="B603">
        <v>602</v>
      </c>
      <c r="C603" t="s">
        <v>235</v>
      </c>
      <c r="D603" t="s">
        <v>112</v>
      </c>
      <c r="E603" t="s">
        <v>71</v>
      </c>
      <c r="F603" t="s">
        <v>20</v>
      </c>
      <c r="G603" t="s">
        <v>17</v>
      </c>
      <c r="H603" t="s">
        <v>126</v>
      </c>
      <c r="I603" t="s">
        <v>65</v>
      </c>
      <c r="J603" t="s">
        <v>43</v>
      </c>
      <c r="K603" t="s">
        <v>127</v>
      </c>
      <c r="L603" t="s">
        <v>128</v>
      </c>
      <c r="M603">
        <v>7</v>
      </c>
      <c r="N603">
        <v>12680.81</v>
      </c>
      <c r="O603">
        <v>88765.67</v>
      </c>
      <c r="P603" t="s">
        <v>69</v>
      </c>
    </row>
    <row r="604" spans="1:16" x14ac:dyDescent="0.35">
      <c r="A604">
        <v>603</v>
      </c>
      <c r="B604">
        <v>603</v>
      </c>
      <c r="C604" t="s">
        <v>167</v>
      </c>
      <c r="D604" t="s">
        <v>84</v>
      </c>
      <c r="E604" t="s">
        <v>57</v>
      </c>
      <c r="F604" t="s">
        <v>20</v>
      </c>
      <c r="G604" t="s">
        <v>18</v>
      </c>
      <c r="H604" t="s">
        <v>101</v>
      </c>
      <c r="I604" t="s">
        <v>50</v>
      </c>
      <c r="J604" t="s">
        <v>86</v>
      </c>
      <c r="K604" t="s">
        <v>102</v>
      </c>
      <c r="L604" t="s">
        <v>103</v>
      </c>
      <c r="M604">
        <v>4</v>
      </c>
      <c r="N604">
        <v>14854.5</v>
      </c>
      <c r="O604">
        <v>59418</v>
      </c>
      <c r="P604" t="s">
        <v>82</v>
      </c>
    </row>
    <row r="605" spans="1:16" x14ac:dyDescent="0.35">
      <c r="A605">
        <v>604</v>
      </c>
      <c r="B605">
        <v>604</v>
      </c>
      <c r="C605" t="s">
        <v>238</v>
      </c>
      <c r="D605" t="s">
        <v>112</v>
      </c>
      <c r="E605" t="s">
        <v>71</v>
      </c>
      <c r="F605" t="s">
        <v>40</v>
      </c>
      <c r="G605" t="s">
        <v>18</v>
      </c>
      <c r="H605" t="s">
        <v>41</v>
      </c>
      <c r="I605" t="s">
        <v>42</v>
      </c>
      <c r="J605" t="s">
        <v>43</v>
      </c>
      <c r="K605" t="s">
        <v>44</v>
      </c>
      <c r="L605" t="s">
        <v>45</v>
      </c>
      <c r="M605">
        <v>2</v>
      </c>
      <c r="N605">
        <v>18190.71</v>
      </c>
      <c r="O605">
        <v>36381.42</v>
      </c>
      <c r="P605" t="s">
        <v>105</v>
      </c>
    </row>
    <row r="606" spans="1:16" x14ac:dyDescent="0.35">
      <c r="A606">
        <v>605</v>
      </c>
      <c r="B606">
        <v>605</v>
      </c>
      <c r="C606" t="s">
        <v>120</v>
      </c>
      <c r="D606" t="s">
        <v>95</v>
      </c>
      <c r="E606" t="s">
        <v>100</v>
      </c>
      <c r="F606" t="s">
        <v>19</v>
      </c>
      <c r="G606" t="s">
        <v>15</v>
      </c>
      <c r="H606" t="s">
        <v>41</v>
      </c>
      <c r="I606" t="s">
        <v>42</v>
      </c>
      <c r="J606" t="s">
        <v>43</v>
      </c>
      <c r="K606" t="s">
        <v>44</v>
      </c>
      <c r="L606" t="s">
        <v>45</v>
      </c>
      <c r="M606">
        <v>8</v>
      </c>
      <c r="N606">
        <v>17986.32</v>
      </c>
      <c r="O606">
        <v>143890.56</v>
      </c>
      <c r="P606" t="s">
        <v>105</v>
      </c>
    </row>
    <row r="607" spans="1:16" x14ac:dyDescent="0.35">
      <c r="A607">
        <v>606</v>
      </c>
      <c r="B607">
        <v>606</v>
      </c>
      <c r="C607" t="s">
        <v>275</v>
      </c>
      <c r="D607" t="s">
        <v>95</v>
      </c>
      <c r="E607" t="s">
        <v>100</v>
      </c>
      <c r="F607" t="s">
        <v>22</v>
      </c>
      <c r="G607" t="s">
        <v>17</v>
      </c>
      <c r="H607" t="s">
        <v>126</v>
      </c>
      <c r="I607" t="s">
        <v>65</v>
      </c>
      <c r="J607" t="s">
        <v>43</v>
      </c>
      <c r="K607" t="s">
        <v>127</v>
      </c>
      <c r="L607" t="s">
        <v>128</v>
      </c>
      <c r="M607">
        <v>7</v>
      </c>
      <c r="N607">
        <v>11634.97</v>
      </c>
      <c r="O607">
        <v>81444.789999999994</v>
      </c>
      <c r="P607" t="s">
        <v>105</v>
      </c>
    </row>
    <row r="608" spans="1:16" x14ac:dyDescent="0.35">
      <c r="A608">
        <v>607</v>
      </c>
      <c r="B608">
        <v>607</v>
      </c>
      <c r="C608" t="s">
        <v>247</v>
      </c>
      <c r="D608" t="s">
        <v>112</v>
      </c>
      <c r="E608" t="s">
        <v>100</v>
      </c>
      <c r="F608" t="s">
        <v>22</v>
      </c>
      <c r="G608" t="s">
        <v>15</v>
      </c>
      <c r="H608" t="s">
        <v>122</v>
      </c>
      <c r="I608" t="s">
        <v>42</v>
      </c>
      <c r="J608" t="s">
        <v>59</v>
      </c>
      <c r="K608" t="s">
        <v>123</v>
      </c>
      <c r="L608" t="s">
        <v>124</v>
      </c>
      <c r="M608">
        <v>8</v>
      </c>
      <c r="N608">
        <v>18958.440000000002</v>
      </c>
      <c r="O608">
        <v>151667.52000000002</v>
      </c>
      <c r="P608" t="s">
        <v>89</v>
      </c>
    </row>
    <row r="609" spans="1:16" x14ac:dyDescent="0.35">
      <c r="A609">
        <v>608</v>
      </c>
      <c r="B609">
        <v>608</v>
      </c>
      <c r="C609" t="s">
        <v>286</v>
      </c>
      <c r="D609" t="s">
        <v>38</v>
      </c>
      <c r="E609" t="s">
        <v>39</v>
      </c>
      <c r="F609" t="s">
        <v>40</v>
      </c>
      <c r="G609" t="s">
        <v>16</v>
      </c>
      <c r="H609" t="s">
        <v>113</v>
      </c>
      <c r="I609" t="s">
        <v>65</v>
      </c>
      <c r="J609" t="s">
        <v>51</v>
      </c>
      <c r="K609" t="s">
        <v>114</v>
      </c>
      <c r="L609" t="s">
        <v>115</v>
      </c>
      <c r="M609">
        <v>2</v>
      </c>
      <c r="N609">
        <v>9306.8799999999992</v>
      </c>
      <c r="O609">
        <v>18613.759999999998</v>
      </c>
      <c r="P609" t="s">
        <v>82</v>
      </c>
    </row>
    <row r="610" spans="1:16" x14ac:dyDescent="0.35">
      <c r="A610">
        <v>609</v>
      </c>
      <c r="B610">
        <v>609</v>
      </c>
      <c r="C610" t="s">
        <v>286</v>
      </c>
      <c r="D610" t="s">
        <v>38</v>
      </c>
      <c r="E610" t="s">
        <v>39</v>
      </c>
      <c r="F610" t="s">
        <v>40</v>
      </c>
      <c r="G610" t="s">
        <v>15</v>
      </c>
      <c r="H610" t="s">
        <v>78</v>
      </c>
      <c r="I610" t="s">
        <v>65</v>
      </c>
      <c r="J610" t="s">
        <v>79</v>
      </c>
      <c r="K610" t="s">
        <v>80</v>
      </c>
      <c r="L610" t="s">
        <v>81</v>
      </c>
      <c r="M610">
        <v>8</v>
      </c>
      <c r="N610">
        <v>23519.149999999998</v>
      </c>
      <c r="O610">
        <v>188153.19999999998</v>
      </c>
      <c r="P610" t="s">
        <v>62</v>
      </c>
    </row>
    <row r="611" spans="1:16" x14ac:dyDescent="0.35">
      <c r="A611">
        <v>610</v>
      </c>
      <c r="B611">
        <v>610</v>
      </c>
      <c r="C611" t="s">
        <v>304</v>
      </c>
      <c r="D611" t="s">
        <v>56</v>
      </c>
      <c r="E611" t="s">
        <v>57</v>
      </c>
      <c r="F611" t="s">
        <v>19</v>
      </c>
      <c r="G611" t="s">
        <v>18</v>
      </c>
      <c r="H611" t="s">
        <v>85</v>
      </c>
      <c r="I611" t="s">
        <v>50</v>
      </c>
      <c r="J611" t="s">
        <v>86</v>
      </c>
      <c r="K611" t="s">
        <v>87</v>
      </c>
      <c r="L611" t="s">
        <v>88</v>
      </c>
      <c r="M611">
        <v>8</v>
      </c>
      <c r="N611">
        <v>8161.5599999999995</v>
      </c>
      <c r="O611">
        <v>65292.479999999996</v>
      </c>
      <c r="P611" t="s">
        <v>62</v>
      </c>
    </row>
    <row r="612" spans="1:16" x14ac:dyDescent="0.35">
      <c r="A612">
        <v>611</v>
      </c>
      <c r="B612">
        <v>611</v>
      </c>
      <c r="C612" t="s">
        <v>182</v>
      </c>
      <c r="D612" t="s">
        <v>38</v>
      </c>
      <c r="E612" t="s">
        <v>57</v>
      </c>
      <c r="F612" t="s">
        <v>22</v>
      </c>
      <c r="G612" t="s">
        <v>18</v>
      </c>
      <c r="H612" t="s">
        <v>64</v>
      </c>
      <c r="I612" t="s">
        <v>65</v>
      </c>
      <c r="J612" t="s">
        <v>66</v>
      </c>
      <c r="K612" t="s">
        <v>67</v>
      </c>
      <c r="L612" t="s">
        <v>68</v>
      </c>
      <c r="M612">
        <v>8</v>
      </c>
      <c r="N612">
        <v>16488.560000000001</v>
      </c>
      <c r="O612">
        <v>131908.48000000001</v>
      </c>
      <c r="P612" t="s">
        <v>130</v>
      </c>
    </row>
    <row r="613" spans="1:16" x14ac:dyDescent="0.35">
      <c r="A613">
        <v>612</v>
      </c>
      <c r="B613">
        <v>612</v>
      </c>
      <c r="C613" t="s">
        <v>253</v>
      </c>
      <c r="D613" t="s">
        <v>95</v>
      </c>
      <c r="E613" t="s">
        <v>57</v>
      </c>
      <c r="F613" t="s">
        <v>72</v>
      </c>
      <c r="G613" t="s">
        <v>16</v>
      </c>
      <c r="H613" t="s">
        <v>49</v>
      </c>
      <c r="I613" t="s">
        <v>50</v>
      </c>
      <c r="J613" t="s">
        <v>51</v>
      </c>
      <c r="K613" t="s">
        <v>52</v>
      </c>
      <c r="L613" t="s">
        <v>53</v>
      </c>
      <c r="M613">
        <v>5</v>
      </c>
      <c r="N613">
        <v>3069.44</v>
      </c>
      <c r="O613">
        <v>15347.2</v>
      </c>
      <c r="P613" t="s">
        <v>105</v>
      </c>
    </row>
    <row r="614" spans="1:16" x14ac:dyDescent="0.35">
      <c r="A614">
        <v>613</v>
      </c>
      <c r="B614">
        <v>613</v>
      </c>
      <c r="C614" t="s">
        <v>188</v>
      </c>
      <c r="D614" t="s">
        <v>56</v>
      </c>
      <c r="E614" t="s">
        <v>48</v>
      </c>
      <c r="F614" t="s">
        <v>40</v>
      </c>
      <c r="G614" t="s">
        <v>17</v>
      </c>
      <c r="H614" t="s">
        <v>73</v>
      </c>
      <c r="I614" t="s">
        <v>42</v>
      </c>
      <c r="J614" t="s">
        <v>74</v>
      </c>
      <c r="K614" t="s">
        <v>75</v>
      </c>
      <c r="L614" t="s">
        <v>76</v>
      </c>
      <c r="M614">
        <v>9</v>
      </c>
      <c r="N614">
        <v>23944.32</v>
      </c>
      <c r="O614">
        <v>215498.88</v>
      </c>
      <c r="P614" t="s">
        <v>82</v>
      </c>
    </row>
    <row r="615" spans="1:16" x14ac:dyDescent="0.35">
      <c r="A615">
        <v>614</v>
      </c>
      <c r="B615">
        <v>614</v>
      </c>
      <c r="C615" t="s">
        <v>267</v>
      </c>
      <c r="D615" t="s">
        <v>38</v>
      </c>
      <c r="E615" t="s">
        <v>57</v>
      </c>
      <c r="F615" t="s">
        <v>20</v>
      </c>
      <c r="G615" t="s">
        <v>16</v>
      </c>
      <c r="H615" t="s">
        <v>101</v>
      </c>
      <c r="I615" t="s">
        <v>50</v>
      </c>
      <c r="J615" t="s">
        <v>86</v>
      </c>
      <c r="K615" t="s">
        <v>102</v>
      </c>
      <c r="L615" t="s">
        <v>103</v>
      </c>
      <c r="M615">
        <v>1</v>
      </c>
      <c r="N615">
        <v>15184.6</v>
      </c>
      <c r="O615">
        <v>15184.6</v>
      </c>
      <c r="P615" t="s">
        <v>130</v>
      </c>
    </row>
    <row r="616" spans="1:16" x14ac:dyDescent="0.35">
      <c r="A616">
        <v>615</v>
      </c>
      <c r="B616">
        <v>615</v>
      </c>
      <c r="C616" t="s">
        <v>319</v>
      </c>
      <c r="D616" t="s">
        <v>56</v>
      </c>
      <c r="E616" t="s">
        <v>57</v>
      </c>
      <c r="F616" t="s">
        <v>22</v>
      </c>
      <c r="G616" t="s">
        <v>16</v>
      </c>
      <c r="H616" t="s">
        <v>101</v>
      </c>
      <c r="I616" t="s">
        <v>50</v>
      </c>
      <c r="J616" t="s">
        <v>86</v>
      </c>
      <c r="K616" t="s">
        <v>102</v>
      </c>
      <c r="L616" t="s">
        <v>103</v>
      </c>
      <c r="M616">
        <v>4</v>
      </c>
      <c r="N616">
        <v>15349.65</v>
      </c>
      <c r="O616">
        <v>61398.6</v>
      </c>
      <c r="P616" t="s">
        <v>105</v>
      </c>
    </row>
    <row r="617" spans="1:16" x14ac:dyDescent="0.35">
      <c r="A617">
        <v>616</v>
      </c>
      <c r="B617">
        <v>616</v>
      </c>
      <c r="C617" t="s">
        <v>255</v>
      </c>
      <c r="D617" t="s">
        <v>95</v>
      </c>
      <c r="E617" t="s">
        <v>48</v>
      </c>
      <c r="F617" t="s">
        <v>72</v>
      </c>
      <c r="G617" t="s">
        <v>18</v>
      </c>
      <c r="H617" t="s">
        <v>113</v>
      </c>
      <c r="I617" t="s">
        <v>65</v>
      </c>
      <c r="J617" t="s">
        <v>51</v>
      </c>
      <c r="K617" t="s">
        <v>114</v>
      </c>
      <c r="L617" t="s">
        <v>115</v>
      </c>
      <c r="M617">
        <v>9</v>
      </c>
      <c r="N617">
        <v>9835.6799999999985</v>
      </c>
      <c r="O617">
        <v>88521.119999999981</v>
      </c>
      <c r="P617" t="s">
        <v>89</v>
      </c>
    </row>
    <row r="618" spans="1:16" x14ac:dyDescent="0.35">
      <c r="A618">
        <v>617</v>
      </c>
      <c r="B618">
        <v>617</v>
      </c>
      <c r="C618" t="s">
        <v>297</v>
      </c>
      <c r="D618" t="s">
        <v>95</v>
      </c>
      <c r="E618" t="s">
        <v>71</v>
      </c>
      <c r="F618" t="s">
        <v>40</v>
      </c>
      <c r="G618" t="s">
        <v>18</v>
      </c>
      <c r="H618" t="s">
        <v>64</v>
      </c>
      <c r="I618" t="s">
        <v>65</v>
      </c>
      <c r="J618" t="s">
        <v>66</v>
      </c>
      <c r="K618" t="s">
        <v>67</v>
      </c>
      <c r="L618" t="s">
        <v>68</v>
      </c>
      <c r="M618">
        <v>7</v>
      </c>
      <c r="N618">
        <v>18362.259999999998</v>
      </c>
      <c r="O618">
        <v>128535.81999999999</v>
      </c>
      <c r="P618" t="s">
        <v>82</v>
      </c>
    </row>
    <row r="619" spans="1:16" x14ac:dyDescent="0.35">
      <c r="A619">
        <v>618</v>
      </c>
      <c r="B619">
        <v>618</v>
      </c>
      <c r="C619" t="s">
        <v>146</v>
      </c>
      <c r="D619" t="s">
        <v>38</v>
      </c>
      <c r="E619" t="s">
        <v>57</v>
      </c>
      <c r="F619" t="s">
        <v>21</v>
      </c>
      <c r="G619" t="s">
        <v>16</v>
      </c>
      <c r="H619" t="s">
        <v>113</v>
      </c>
      <c r="I619" t="s">
        <v>65</v>
      </c>
      <c r="J619" t="s">
        <v>51</v>
      </c>
      <c r="K619" t="s">
        <v>114</v>
      </c>
      <c r="L619" t="s">
        <v>115</v>
      </c>
      <c r="M619">
        <v>8</v>
      </c>
      <c r="N619">
        <v>10258.719999999999</v>
      </c>
      <c r="O619">
        <v>82069.759999999995</v>
      </c>
      <c r="P619" t="s">
        <v>89</v>
      </c>
    </row>
    <row r="620" spans="1:16" x14ac:dyDescent="0.35">
      <c r="A620">
        <v>619</v>
      </c>
      <c r="B620">
        <v>619</v>
      </c>
      <c r="C620" t="s">
        <v>129</v>
      </c>
      <c r="D620" t="s">
        <v>84</v>
      </c>
      <c r="E620" t="s">
        <v>71</v>
      </c>
      <c r="F620" t="s">
        <v>19</v>
      </c>
      <c r="G620" t="s">
        <v>16</v>
      </c>
      <c r="H620" t="s">
        <v>113</v>
      </c>
      <c r="I620" t="s">
        <v>65</v>
      </c>
      <c r="J620" t="s">
        <v>51</v>
      </c>
      <c r="K620" t="s">
        <v>114</v>
      </c>
      <c r="L620" t="s">
        <v>115</v>
      </c>
      <c r="M620">
        <v>4</v>
      </c>
      <c r="N620">
        <v>9624.16</v>
      </c>
      <c r="O620">
        <v>38496.639999999999</v>
      </c>
      <c r="P620" t="s">
        <v>69</v>
      </c>
    </row>
    <row r="621" spans="1:16" x14ac:dyDescent="0.35">
      <c r="A621">
        <v>620</v>
      </c>
      <c r="B621">
        <v>620</v>
      </c>
      <c r="C621" t="s">
        <v>208</v>
      </c>
      <c r="D621" t="s">
        <v>38</v>
      </c>
      <c r="E621" t="s">
        <v>48</v>
      </c>
      <c r="F621" t="s">
        <v>23</v>
      </c>
      <c r="G621" t="s">
        <v>16</v>
      </c>
      <c r="H621" t="s">
        <v>85</v>
      </c>
      <c r="I621" t="s">
        <v>50</v>
      </c>
      <c r="J621" t="s">
        <v>86</v>
      </c>
      <c r="K621" t="s">
        <v>87</v>
      </c>
      <c r="L621" t="s">
        <v>88</v>
      </c>
      <c r="M621">
        <v>8</v>
      </c>
      <c r="N621">
        <v>7584.4800000000005</v>
      </c>
      <c r="O621">
        <v>60675.840000000004</v>
      </c>
      <c r="P621" t="s">
        <v>82</v>
      </c>
    </row>
    <row r="622" spans="1:16" x14ac:dyDescent="0.35">
      <c r="A622">
        <v>621</v>
      </c>
      <c r="B622">
        <v>621</v>
      </c>
      <c r="C622" t="s">
        <v>303</v>
      </c>
      <c r="D622" t="s">
        <v>56</v>
      </c>
      <c r="E622" t="s">
        <v>48</v>
      </c>
      <c r="F622" t="s">
        <v>24</v>
      </c>
      <c r="G622" t="s">
        <v>17</v>
      </c>
      <c r="H622" t="s">
        <v>138</v>
      </c>
      <c r="I622" t="s">
        <v>65</v>
      </c>
      <c r="J622" t="s">
        <v>51</v>
      </c>
      <c r="K622" t="s">
        <v>139</v>
      </c>
      <c r="L622" t="s">
        <v>140</v>
      </c>
      <c r="M622">
        <v>2</v>
      </c>
      <c r="N622">
        <v>19761.39</v>
      </c>
      <c r="O622">
        <v>39522.78</v>
      </c>
      <c r="P622" t="s">
        <v>105</v>
      </c>
    </row>
    <row r="623" spans="1:16" x14ac:dyDescent="0.35">
      <c r="A623">
        <v>622</v>
      </c>
      <c r="B623">
        <v>622</v>
      </c>
      <c r="C623" t="s">
        <v>221</v>
      </c>
      <c r="D623" t="s">
        <v>95</v>
      </c>
      <c r="E623" t="s">
        <v>39</v>
      </c>
      <c r="F623" t="s">
        <v>40</v>
      </c>
      <c r="G623" t="s">
        <v>18</v>
      </c>
      <c r="H623" t="s">
        <v>122</v>
      </c>
      <c r="I623" t="s">
        <v>42</v>
      </c>
      <c r="J623" t="s">
        <v>59</v>
      </c>
      <c r="K623" t="s">
        <v>123</v>
      </c>
      <c r="L623" t="s">
        <v>124</v>
      </c>
      <c r="M623">
        <v>3</v>
      </c>
      <c r="N623">
        <v>20400.93</v>
      </c>
      <c r="O623">
        <v>61202.79</v>
      </c>
      <c r="P623" t="s">
        <v>46</v>
      </c>
    </row>
    <row r="624" spans="1:16" x14ac:dyDescent="0.35">
      <c r="A624">
        <v>623</v>
      </c>
      <c r="B624">
        <v>623</v>
      </c>
      <c r="C624" t="s">
        <v>320</v>
      </c>
      <c r="D624" t="s">
        <v>95</v>
      </c>
      <c r="E624" t="s">
        <v>57</v>
      </c>
      <c r="F624" t="s">
        <v>22</v>
      </c>
      <c r="G624" t="s">
        <v>18</v>
      </c>
      <c r="H624" t="s">
        <v>159</v>
      </c>
      <c r="I624" t="s">
        <v>50</v>
      </c>
      <c r="J624" t="s">
        <v>79</v>
      </c>
      <c r="K624" t="s">
        <v>160</v>
      </c>
      <c r="L624" t="s">
        <v>161</v>
      </c>
      <c r="M624">
        <v>8</v>
      </c>
      <c r="N624">
        <v>18257.8</v>
      </c>
      <c r="O624">
        <v>146062.39999999999</v>
      </c>
      <c r="P624" t="s">
        <v>54</v>
      </c>
    </row>
    <row r="625" spans="1:16" x14ac:dyDescent="0.35">
      <c r="A625">
        <v>624</v>
      </c>
      <c r="B625">
        <v>624</v>
      </c>
      <c r="C625" t="s">
        <v>258</v>
      </c>
      <c r="D625" t="s">
        <v>38</v>
      </c>
      <c r="E625" t="s">
        <v>39</v>
      </c>
      <c r="F625" t="s">
        <v>20</v>
      </c>
      <c r="G625" t="s">
        <v>17</v>
      </c>
      <c r="H625" t="s">
        <v>49</v>
      </c>
      <c r="I625" t="s">
        <v>50</v>
      </c>
      <c r="J625" t="s">
        <v>51</v>
      </c>
      <c r="K625" t="s">
        <v>52</v>
      </c>
      <c r="L625" t="s">
        <v>53</v>
      </c>
      <c r="M625">
        <v>7</v>
      </c>
      <c r="N625">
        <v>3069.44</v>
      </c>
      <c r="O625">
        <v>21486.080000000002</v>
      </c>
      <c r="P625" t="s">
        <v>62</v>
      </c>
    </row>
    <row r="626" spans="1:16" x14ac:dyDescent="0.35">
      <c r="A626">
        <v>625</v>
      </c>
      <c r="B626">
        <v>625</v>
      </c>
      <c r="C626" t="s">
        <v>270</v>
      </c>
      <c r="D626" t="s">
        <v>38</v>
      </c>
      <c r="E626" t="s">
        <v>57</v>
      </c>
      <c r="F626" t="s">
        <v>21</v>
      </c>
      <c r="G626" t="s">
        <v>16</v>
      </c>
      <c r="H626" t="s">
        <v>78</v>
      </c>
      <c r="I626" t="s">
        <v>65</v>
      </c>
      <c r="J626" t="s">
        <v>79</v>
      </c>
      <c r="K626" t="s">
        <v>80</v>
      </c>
      <c r="L626" t="s">
        <v>81</v>
      </c>
      <c r="M626">
        <v>7</v>
      </c>
      <c r="N626">
        <v>24014.29</v>
      </c>
      <c r="O626">
        <v>168100.03</v>
      </c>
      <c r="P626" t="s">
        <v>130</v>
      </c>
    </row>
    <row r="627" spans="1:16" x14ac:dyDescent="0.35">
      <c r="A627">
        <v>626</v>
      </c>
      <c r="B627">
        <v>626</v>
      </c>
      <c r="C627" t="s">
        <v>290</v>
      </c>
      <c r="D627" t="s">
        <v>38</v>
      </c>
      <c r="E627" t="s">
        <v>39</v>
      </c>
      <c r="F627" t="s">
        <v>22</v>
      </c>
      <c r="G627" t="s">
        <v>17</v>
      </c>
      <c r="H627" t="s">
        <v>117</v>
      </c>
      <c r="I627" t="s">
        <v>65</v>
      </c>
      <c r="J627" t="s">
        <v>86</v>
      </c>
      <c r="K627" t="s">
        <v>118</v>
      </c>
      <c r="L627" t="s">
        <v>119</v>
      </c>
      <c r="M627">
        <v>2</v>
      </c>
      <c r="N627">
        <v>18098.259999999998</v>
      </c>
      <c r="O627">
        <v>36196.519999999997</v>
      </c>
      <c r="P627" t="s">
        <v>69</v>
      </c>
    </row>
    <row r="628" spans="1:16" x14ac:dyDescent="0.35">
      <c r="A628">
        <v>627</v>
      </c>
      <c r="B628">
        <v>627</v>
      </c>
      <c r="C628" t="s">
        <v>181</v>
      </c>
      <c r="D628" t="s">
        <v>38</v>
      </c>
      <c r="E628" t="s">
        <v>39</v>
      </c>
      <c r="F628" t="s">
        <v>40</v>
      </c>
      <c r="G628" t="s">
        <v>17</v>
      </c>
      <c r="H628" t="s">
        <v>107</v>
      </c>
      <c r="I628" t="s">
        <v>65</v>
      </c>
      <c r="J628" t="s">
        <v>66</v>
      </c>
      <c r="K628" t="s">
        <v>108</v>
      </c>
      <c r="L628" t="s">
        <v>109</v>
      </c>
      <c r="M628">
        <v>9</v>
      </c>
      <c r="N628">
        <v>11043.75</v>
      </c>
      <c r="O628">
        <v>99393.75</v>
      </c>
      <c r="P628" t="s">
        <v>130</v>
      </c>
    </row>
    <row r="629" spans="1:16" x14ac:dyDescent="0.35">
      <c r="A629">
        <v>628</v>
      </c>
      <c r="B629">
        <v>628</v>
      </c>
      <c r="C629" t="s">
        <v>187</v>
      </c>
      <c r="D629" t="s">
        <v>38</v>
      </c>
      <c r="E629" t="s">
        <v>48</v>
      </c>
      <c r="F629" t="s">
        <v>22</v>
      </c>
      <c r="G629" t="s">
        <v>18</v>
      </c>
      <c r="H629" t="s">
        <v>73</v>
      </c>
      <c r="I629" t="s">
        <v>42</v>
      </c>
      <c r="J629" t="s">
        <v>74</v>
      </c>
      <c r="K629" t="s">
        <v>75</v>
      </c>
      <c r="L629" t="s">
        <v>76</v>
      </c>
      <c r="M629">
        <v>8</v>
      </c>
      <c r="N629">
        <v>21699.54</v>
      </c>
      <c r="O629">
        <v>173596.32</v>
      </c>
      <c r="P629" t="s">
        <v>130</v>
      </c>
    </row>
    <row r="630" spans="1:16" x14ac:dyDescent="0.35">
      <c r="A630">
        <v>629</v>
      </c>
      <c r="B630">
        <v>629</v>
      </c>
      <c r="C630" t="s">
        <v>268</v>
      </c>
      <c r="D630" t="s">
        <v>38</v>
      </c>
      <c r="E630" t="s">
        <v>100</v>
      </c>
      <c r="F630" t="s">
        <v>23</v>
      </c>
      <c r="G630" t="s">
        <v>16</v>
      </c>
      <c r="H630" t="s">
        <v>73</v>
      </c>
      <c r="I630" t="s">
        <v>42</v>
      </c>
      <c r="J630" t="s">
        <v>74</v>
      </c>
      <c r="K630" t="s">
        <v>75</v>
      </c>
      <c r="L630" t="s">
        <v>76</v>
      </c>
      <c r="M630">
        <v>9</v>
      </c>
      <c r="N630">
        <v>21948.959999999999</v>
      </c>
      <c r="O630">
        <v>197540.63999999998</v>
      </c>
      <c r="P630" t="s">
        <v>89</v>
      </c>
    </row>
    <row r="631" spans="1:16" x14ac:dyDescent="0.35">
      <c r="A631">
        <v>630</v>
      </c>
      <c r="B631">
        <v>630</v>
      </c>
      <c r="C631" t="s">
        <v>241</v>
      </c>
      <c r="D631" t="s">
        <v>84</v>
      </c>
      <c r="E631" t="s">
        <v>100</v>
      </c>
      <c r="F631" t="s">
        <v>24</v>
      </c>
      <c r="G631" t="s">
        <v>18</v>
      </c>
      <c r="H631" t="s">
        <v>148</v>
      </c>
      <c r="I631" t="s">
        <v>42</v>
      </c>
      <c r="J631" t="s">
        <v>74</v>
      </c>
      <c r="K631" t="s">
        <v>149</v>
      </c>
      <c r="L631" t="s">
        <v>150</v>
      </c>
      <c r="M631">
        <v>4</v>
      </c>
      <c r="N631">
        <v>8144.78</v>
      </c>
      <c r="O631">
        <v>32579.119999999999</v>
      </c>
      <c r="P631" t="s">
        <v>62</v>
      </c>
    </row>
    <row r="632" spans="1:16" x14ac:dyDescent="0.35">
      <c r="A632">
        <v>631</v>
      </c>
      <c r="B632">
        <v>631</v>
      </c>
      <c r="C632" t="s">
        <v>307</v>
      </c>
      <c r="D632" t="s">
        <v>95</v>
      </c>
      <c r="E632" t="s">
        <v>100</v>
      </c>
      <c r="F632" t="s">
        <v>40</v>
      </c>
      <c r="G632" t="s">
        <v>17</v>
      </c>
      <c r="H632" t="s">
        <v>58</v>
      </c>
      <c r="I632" t="s">
        <v>42</v>
      </c>
      <c r="J632" t="s">
        <v>59</v>
      </c>
      <c r="K632" t="s">
        <v>60</v>
      </c>
      <c r="L632" t="s">
        <v>61</v>
      </c>
      <c r="M632">
        <v>5</v>
      </c>
      <c r="N632">
        <v>5107.84</v>
      </c>
      <c r="O632">
        <v>25539.200000000001</v>
      </c>
      <c r="P632" t="s">
        <v>105</v>
      </c>
    </row>
    <row r="633" spans="1:16" x14ac:dyDescent="0.35">
      <c r="A633">
        <v>632</v>
      </c>
      <c r="B633">
        <v>632</v>
      </c>
      <c r="C633" t="s">
        <v>111</v>
      </c>
      <c r="D633" t="s">
        <v>112</v>
      </c>
      <c r="E633" t="s">
        <v>71</v>
      </c>
      <c r="F633" t="s">
        <v>22</v>
      </c>
      <c r="G633" t="s">
        <v>18</v>
      </c>
      <c r="H633" t="s">
        <v>113</v>
      </c>
      <c r="I633" t="s">
        <v>65</v>
      </c>
      <c r="J633" t="s">
        <v>51</v>
      </c>
      <c r="K633" t="s">
        <v>114</v>
      </c>
      <c r="L633" t="s">
        <v>115</v>
      </c>
      <c r="M633">
        <v>7</v>
      </c>
      <c r="N633">
        <v>9941.4399999999987</v>
      </c>
      <c r="O633">
        <v>69590.079999999987</v>
      </c>
      <c r="P633" t="s">
        <v>54</v>
      </c>
    </row>
    <row r="634" spans="1:16" x14ac:dyDescent="0.35">
      <c r="A634">
        <v>633</v>
      </c>
      <c r="B634">
        <v>633</v>
      </c>
      <c r="C634" t="s">
        <v>164</v>
      </c>
      <c r="D634" t="s">
        <v>38</v>
      </c>
      <c r="E634" t="s">
        <v>100</v>
      </c>
      <c r="F634" t="s">
        <v>20</v>
      </c>
      <c r="G634" t="s">
        <v>15</v>
      </c>
      <c r="H634" t="s">
        <v>148</v>
      </c>
      <c r="I634" t="s">
        <v>42</v>
      </c>
      <c r="J634" t="s">
        <v>74</v>
      </c>
      <c r="K634" t="s">
        <v>149</v>
      </c>
      <c r="L634" t="s">
        <v>150</v>
      </c>
      <c r="M634">
        <v>9</v>
      </c>
      <c r="N634">
        <v>7313.68</v>
      </c>
      <c r="O634">
        <v>65823.12</v>
      </c>
      <c r="P634" t="s">
        <v>62</v>
      </c>
    </row>
    <row r="635" spans="1:16" x14ac:dyDescent="0.35">
      <c r="A635">
        <v>634</v>
      </c>
      <c r="B635">
        <v>634</v>
      </c>
      <c r="C635" t="s">
        <v>187</v>
      </c>
      <c r="D635" t="s">
        <v>38</v>
      </c>
      <c r="E635" t="s">
        <v>48</v>
      </c>
      <c r="F635" t="s">
        <v>22</v>
      </c>
      <c r="G635" t="s">
        <v>18</v>
      </c>
      <c r="H635" t="s">
        <v>73</v>
      </c>
      <c r="I635" t="s">
        <v>42</v>
      </c>
      <c r="J635" t="s">
        <v>74</v>
      </c>
      <c r="K635" t="s">
        <v>75</v>
      </c>
      <c r="L635" t="s">
        <v>76</v>
      </c>
      <c r="M635">
        <v>6</v>
      </c>
      <c r="N635">
        <v>23944.32</v>
      </c>
      <c r="O635">
        <v>143665.91999999998</v>
      </c>
      <c r="P635" t="s">
        <v>46</v>
      </c>
    </row>
    <row r="636" spans="1:16" x14ac:dyDescent="0.35">
      <c r="A636">
        <v>635</v>
      </c>
      <c r="B636">
        <v>635</v>
      </c>
      <c r="C636" t="s">
        <v>211</v>
      </c>
      <c r="D636" t="s">
        <v>95</v>
      </c>
      <c r="E636" t="s">
        <v>57</v>
      </c>
      <c r="F636" t="s">
        <v>20</v>
      </c>
      <c r="G636" t="s">
        <v>16</v>
      </c>
      <c r="H636" t="s">
        <v>78</v>
      </c>
      <c r="I636" t="s">
        <v>65</v>
      </c>
      <c r="J636" t="s">
        <v>79</v>
      </c>
      <c r="K636" t="s">
        <v>80</v>
      </c>
      <c r="L636" t="s">
        <v>81</v>
      </c>
      <c r="M636">
        <v>9</v>
      </c>
      <c r="N636">
        <v>21786.16</v>
      </c>
      <c r="O636">
        <v>196075.44</v>
      </c>
      <c r="P636" t="s">
        <v>54</v>
      </c>
    </row>
    <row r="637" spans="1:16" x14ac:dyDescent="0.35">
      <c r="A637">
        <v>636</v>
      </c>
      <c r="B637">
        <v>636</v>
      </c>
      <c r="C637" t="s">
        <v>270</v>
      </c>
      <c r="D637" t="s">
        <v>38</v>
      </c>
      <c r="E637" t="s">
        <v>57</v>
      </c>
      <c r="F637" t="s">
        <v>21</v>
      </c>
      <c r="G637" t="s">
        <v>16</v>
      </c>
      <c r="H637" t="s">
        <v>159</v>
      </c>
      <c r="I637" t="s">
        <v>50</v>
      </c>
      <c r="J637" t="s">
        <v>79</v>
      </c>
      <c r="K637" t="s">
        <v>160</v>
      </c>
      <c r="L637" t="s">
        <v>161</v>
      </c>
      <c r="M637">
        <v>1</v>
      </c>
      <c r="N637">
        <v>20593.099999999999</v>
      </c>
      <c r="O637">
        <v>20593.099999999999</v>
      </c>
      <c r="P637" t="s">
        <v>62</v>
      </c>
    </row>
    <row r="638" spans="1:16" x14ac:dyDescent="0.35">
      <c r="A638">
        <v>637</v>
      </c>
      <c r="B638">
        <v>637</v>
      </c>
      <c r="C638" t="s">
        <v>319</v>
      </c>
      <c r="D638" t="s">
        <v>56</v>
      </c>
      <c r="E638" t="s">
        <v>57</v>
      </c>
      <c r="F638" t="s">
        <v>22</v>
      </c>
      <c r="G638" t="s">
        <v>17</v>
      </c>
      <c r="H638" t="s">
        <v>113</v>
      </c>
      <c r="I638" t="s">
        <v>65</v>
      </c>
      <c r="J638" t="s">
        <v>51</v>
      </c>
      <c r="K638" t="s">
        <v>114</v>
      </c>
      <c r="L638" t="s">
        <v>115</v>
      </c>
      <c r="M638">
        <v>1</v>
      </c>
      <c r="N638">
        <v>10152.959999999999</v>
      </c>
      <c r="O638">
        <v>10152.959999999999</v>
      </c>
      <c r="P638" t="s">
        <v>46</v>
      </c>
    </row>
    <row r="639" spans="1:16" x14ac:dyDescent="0.35">
      <c r="A639">
        <v>638</v>
      </c>
      <c r="B639">
        <v>638</v>
      </c>
      <c r="C639" t="s">
        <v>321</v>
      </c>
      <c r="D639" t="s">
        <v>95</v>
      </c>
      <c r="E639" t="s">
        <v>48</v>
      </c>
      <c r="F639" t="s">
        <v>24</v>
      </c>
      <c r="G639" t="s">
        <v>16</v>
      </c>
      <c r="H639" t="s">
        <v>122</v>
      </c>
      <c r="I639" t="s">
        <v>42</v>
      </c>
      <c r="J639" t="s">
        <v>59</v>
      </c>
      <c r="K639" t="s">
        <v>123</v>
      </c>
      <c r="L639" t="s">
        <v>124</v>
      </c>
      <c r="M639">
        <v>9</v>
      </c>
      <c r="N639">
        <v>20194.86</v>
      </c>
      <c r="O639">
        <v>181753.74</v>
      </c>
      <c r="P639" t="s">
        <v>46</v>
      </c>
    </row>
    <row r="640" spans="1:16" x14ac:dyDescent="0.35">
      <c r="A640">
        <v>639</v>
      </c>
      <c r="B640">
        <v>639</v>
      </c>
      <c r="C640" t="s">
        <v>294</v>
      </c>
      <c r="D640" t="s">
        <v>38</v>
      </c>
      <c r="E640" t="s">
        <v>48</v>
      </c>
      <c r="F640" t="s">
        <v>20</v>
      </c>
      <c r="G640" t="s">
        <v>18</v>
      </c>
      <c r="H640" t="s">
        <v>58</v>
      </c>
      <c r="I640" t="s">
        <v>42</v>
      </c>
      <c r="J640" t="s">
        <v>59</v>
      </c>
      <c r="K640" t="s">
        <v>60</v>
      </c>
      <c r="L640" t="s">
        <v>61</v>
      </c>
      <c r="M640">
        <v>7</v>
      </c>
      <c r="N640">
        <v>5385.44</v>
      </c>
      <c r="O640">
        <v>37698.079999999994</v>
      </c>
      <c r="P640" t="s">
        <v>130</v>
      </c>
    </row>
    <row r="641" spans="1:16" x14ac:dyDescent="0.35">
      <c r="A641">
        <v>640</v>
      </c>
      <c r="B641">
        <v>640</v>
      </c>
      <c r="C641" t="s">
        <v>186</v>
      </c>
      <c r="D641" t="s">
        <v>84</v>
      </c>
      <c r="E641" t="s">
        <v>48</v>
      </c>
      <c r="F641" t="s">
        <v>19</v>
      </c>
      <c r="G641" t="s">
        <v>17</v>
      </c>
      <c r="H641" t="s">
        <v>122</v>
      </c>
      <c r="I641" t="s">
        <v>42</v>
      </c>
      <c r="J641" t="s">
        <v>59</v>
      </c>
      <c r="K641" t="s">
        <v>123</v>
      </c>
      <c r="L641" t="s">
        <v>124</v>
      </c>
      <c r="M641">
        <v>8</v>
      </c>
      <c r="N641">
        <v>19164.509999999998</v>
      </c>
      <c r="O641">
        <v>153316.07999999999</v>
      </c>
      <c r="P641" t="s">
        <v>130</v>
      </c>
    </row>
    <row r="642" spans="1:16" x14ac:dyDescent="0.35">
      <c r="A642">
        <v>641</v>
      </c>
      <c r="B642">
        <v>641</v>
      </c>
      <c r="C642" t="s">
        <v>47</v>
      </c>
      <c r="D642" t="s">
        <v>38</v>
      </c>
      <c r="E642" t="s">
        <v>48</v>
      </c>
      <c r="F642" t="s">
        <v>24</v>
      </c>
      <c r="G642" t="s">
        <v>15</v>
      </c>
      <c r="H642" t="s">
        <v>101</v>
      </c>
      <c r="I642" t="s">
        <v>50</v>
      </c>
      <c r="J642" t="s">
        <v>86</v>
      </c>
      <c r="K642" t="s">
        <v>102</v>
      </c>
      <c r="L642" t="s">
        <v>103</v>
      </c>
      <c r="M642">
        <v>6</v>
      </c>
      <c r="N642">
        <v>14524.4</v>
      </c>
      <c r="O642">
        <v>87146.4</v>
      </c>
      <c r="P642" t="s">
        <v>69</v>
      </c>
    </row>
    <row r="643" spans="1:16" x14ac:dyDescent="0.35">
      <c r="A643">
        <v>642</v>
      </c>
      <c r="B643">
        <v>642</v>
      </c>
      <c r="C643" t="s">
        <v>296</v>
      </c>
      <c r="D643" t="s">
        <v>56</v>
      </c>
      <c r="E643" t="s">
        <v>48</v>
      </c>
      <c r="F643" t="s">
        <v>24</v>
      </c>
      <c r="G643" t="s">
        <v>16</v>
      </c>
      <c r="H643" t="s">
        <v>101</v>
      </c>
      <c r="I643" t="s">
        <v>50</v>
      </c>
      <c r="J643" t="s">
        <v>86</v>
      </c>
      <c r="K643" t="s">
        <v>102</v>
      </c>
      <c r="L643" t="s">
        <v>103</v>
      </c>
      <c r="M643">
        <v>7</v>
      </c>
      <c r="N643">
        <v>14689.45</v>
      </c>
      <c r="O643">
        <v>102826.15000000001</v>
      </c>
      <c r="P643" t="s">
        <v>105</v>
      </c>
    </row>
    <row r="644" spans="1:16" x14ac:dyDescent="0.35">
      <c r="A644">
        <v>643</v>
      </c>
      <c r="B644">
        <v>643</v>
      </c>
      <c r="C644" t="s">
        <v>260</v>
      </c>
      <c r="D644" t="s">
        <v>38</v>
      </c>
      <c r="E644" t="s">
        <v>57</v>
      </c>
      <c r="F644" t="s">
        <v>22</v>
      </c>
      <c r="G644" t="s">
        <v>18</v>
      </c>
      <c r="H644" t="s">
        <v>113</v>
      </c>
      <c r="I644" t="s">
        <v>65</v>
      </c>
      <c r="J644" t="s">
        <v>51</v>
      </c>
      <c r="K644" t="s">
        <v>114</v>
      </c>
      <c r="L644" t="s">
        <v>115</v>
      </c>
      <c r="M644">
        <v>4</v>
      </c>
      <c r="N644">
        <v>10364.48</v>
      </c>
      <c r="O644">
        <v>41457.919999999998</v>
      </c>
      <c r="P644" t="s">
        <v>54</v>
      </c>
    </row>
    <row r="645" spans="1:16" x14ac:dyDescent="0.35">
      <c r="A645">
        <v>644</v>
      </c>
      <c r="B645">
        <v>644</v>
      </c>
      <c r="C645" t="s">
        <v>206</v>
      </c>
      <c r="D645" t="s">
        <v>112</v>
      </c>
      <c r="E645" t="s">
        <v>100</v>
      </c>
      <c r="F645" t="s">
        <v>19</v>
      </c>
      <c r="G645" t="s">
        <v>15</v>
      </c>
      <c r="H645" t="s">
        <v>126</v>
      </c>
      <c r="I645" t="s">
        <v>65</v>
      </c>
      <c r="J645" t="s">
        <v>43</v>
      </c>
      <c r="K645" t="s">
        <v>127</v>
      </c>
      <c r="L645" t="s">
        <v>128</v>
      </c>
      <c r="M645">
        <v>9</v>
      </c>
      <c r="N645">
        <v>11373.51</v>
      </c>
      <c r="O645">
        <v>102361.59</v>
      </c>
      <c r="P645" t="s">
        <v>62</v>
      </c>
    </row>
    <row r="646" spans="1:16" x14ac:dyDescent="0.35">
      <c r="A646">
        <v>645</v>
      </c>
      <c r="B646">
        <v>645</v>
      </c>
      <c r="C646" t="s">
        <v>305</v>
      </c>
      <c r="D646" t="s">
        <v>112</v>
      </c>
      <c r="E646" t="s">
        <v>71</v>
      </c>
      <c r="F646" t="s">
        <v>22</v>
      </c>
      <c r="G646" t="s">
        <v>15</v>
      </c>
      <c r="H646" t="s">
        <v>41</v>
      </c>
      <c r="I646" t="s">
        <v>42</v>
      </c>
      <c r="J646" t="s">
        <v>43</v>
      </c>
      <c r="K646" t="s">
        <v>44</v>
      </c>
      <c r="L646" t="s">
        <v>45</v>
      </c>
      <c r="M646">
        <v>2</v>
      </c>
      <c r="N646">
        <v>18599.490000000002</v>
      </c>
      <c r="O646">
        <v>37198.980000000003</v>
      </c>
      <c r="P646" t="s">
        <v>62</v>
      </c>
    </row>
    <row r="647" spans="1:16" x14ac:dyDescent="0.35">
      <c r="A647">
        <v>646</v>
      </c>
      <c r="B647">
        <v>646</v>
      </c>
      <c r="C647" t="s">
        <v>183</v>
      </c>
      <c r="D647" t="s">
        <v>84</v>
      </c>
      <c r="E647" t="s">
        <v>39</v>
      </c>
      <c r="F647" t="s">
        <v>72</v>
      </c>
      <c r="G647" t="s">
        <v>18</v>
      </c>
      <c r="H647" t="s">
        <v>138</v>
      </c>
      <c r="I647" t="s">
        <v>65</v>
      </c>
      <c r="J647" t="s">
        <v>51</v>
      </c>
      <c r="K647" t="s">
        <v>139</v>
      </c>
      <c r="L647" t="s">
        <v>140</v>
      </c>
      <c r="M647">
        <v>4</v>
      </c>
      <c r="N647">
        <v>18763.34</v>
      </c>
      <c r="O647">
        <v>75053.36</v>
      </c>
      <c r="P647" t="s">
        <v>82</v>
      </c>
    </row>
    <row r="648" spans="1:16" x14ac:dyDescent="0.35">
      <c r="A648">
        <v>647</v>
      </c>
      <c r="B648">
        <v>647</v>
      </c>
      <c r="C648" t="s">
        <v>222</v>
      </c>
      <c r="D648" t="s">
        <v>56</v>
      </c>
      <c r="E648" t="s">
        <v>48</v>
      </c>
      <c r="F648" t="s">
        <v>23</v>
      </c>
      <c r="G648" t="s">
        <v>15</v>
      </c>
      <c r="H648" t="s">
        <v>73</v>
      </c>
      <c r="I648" t="s">
        <v>42</v>
      </c>
      <c r="J648" t="s">
        <v>74</v>
      </c>
      <c r="K648" t="s">
        <v>75</v>
      </c>
      <c r="L648" t="s">
        <v>76</v>
      </c>
      <c r="M648">
        <v>7</v>
      </c>
      <c r="N648">
        <v>23196.059999999998</v>
      </c>
      <c r="O648">
        <v>162372.41999999998</v>
      </c>
      <c r="P648" t="s">
        <v>62</v>
      </c>
    </row>
    <row r="649" spans="1:16" x14ac:dyDescent="0.35">
      <c r="A649">
        <v>648</v>
      </c>
      <c r="B649">
        <v>648</v>
      </c>
      <c r="C649" t="s">
        <v>214</v>
      </c>
      <c r="D649" t="s">
        <v>112</v>
      </c>
      <c r="E649" t="s">
        <v>39</v>
      </c>
      <c r="F649" t="s">
        <v>20</v>
      </c>
      <c r="G649" t="s">
        <v>16</v>
      </c>
      <c r="H649" t="s">
        <v>101</v>
      </c>
      <c r="I649" t="s">
        <v>50</v>
      </c>
      <c r="J649" t="s">
        <v>86</v>
      </c>
      <c r="K649" t="s">
        <v>102</v>
      </c>
      <c r="L649" t="s">
        <v>103</v>
      </c>
      <c r="M649">
        <v>6</v>
      </c>
      <c r="N649">
        <v>14359.35</v>
      </c>
      <c r="O649">
        <v>86156.1</v>
      </c>
      <c r="P649" t="s">
        <v>130</v>
      </c>
    </row>
    <row r="650" spans="1:16" x14ac:dyDescent="0.35">
      <c r="A650">
        <v>649</v>
      </c>
      <c r="B650">
        <v>649</v>
      </c>
      <c r="C650" t="s">
        <v>193</v>
      </c>
      <c r="D650" t="s">
        <v>95</v>
      </c>
      <c r="E650" t="s">
        <v>100</v>
      </c>
      <c r="F650" t="s">
        <v>72</v>
      </c>
      <c r="G650" t="s">
        <v>18</v>
      </c>
      <c r="H650" t="s">
        <v>85</v>
      </c>
      <c r="I650" t="s">
        <v>50</v>
      </c>
      <c r="J650" t="s">
        <v>86</v>
      </c>
      <c r="K650" t="s">
        <v>87</v>
      </c>
      <c r="L650" t="s">
        <v>88</v>
      </c>
      <c r="M650">
        <v>6</v>
      </c>
      <c r="N650">
        <v>7584.4800000000005</v>
      </c>
      <c r="O650">
        <v>45506.880000000005</v>
      </c>
      <c r="P650" t="s">
        <v>54</v>
      </c>
    </row>
    <row r="651" spans="1:16" x14ac:dyDescent="0.35">
      <c r="A651">
        <v>650</v>
      </c>
      <c r="B651">
        <v>650</v>
      </c>
      <c r="C651" t="s">
        <v>162</v>
      </c>
      <c r="D651" t="s">
        <v>84</v>
      </c>
      <c r="E651" t="s">
        <v>39</v>
      </c>
      <c r="F651" t="s">
        <v>40</v>
      </c>
      <c r="G651" t="s">
        <v>15</v>
      </c>
      <c r="H651" t="s">
        <v>58</v>
      </c>
      <c r="I651" t="s">
        <v>42</v>
      </c>
      <c r="J651" t="s">
        <v>59</v>
      </c>
      <c r="K651" t="s">
        <v>60</v>
      </c>
      <c r="L651" t="s">
        <v>61</v>
      </c>
      <c r="M651">
        <v>8</v>
      </c>
      <c r="N651">
        <v>5107.84</v>
      </c>
      <c r="O651">
        <v>40862.720000000001</v>
      </c>
      <c r="P651" t="s">
        <v>82</v>
      </c>
    </row>
    <row r="652" spans="1:16" x14ac:dyDescent="0.35">
      <c r="A652">
        <v>651</v>
      </c>
      <c r="B652">
        <v>651</v>
      </c>
      <c r="C652" t="s">
        <v>222</v>
      </c>
      <c r="D652" t="s">
        <v>56</v>
      </c>
      <c r="E652" t="s">
        <v>48</v>
      </c>
      <c r="F652" t="s">
        <v>23</v>
      </c>
      <c r="G652" t="s">
        <v>16</v>
      </c>
      <c r="H652" t="s">
        <v>113</v>
      </c>
      <c r="I652" t="s">
        <v>65</v>
      </c>
      <c r="J652" t="s">
        <v>51</v>
      </c>
      <c r="K652" t="s">
        <v>114</v>
      </c>
      <c r="L652" t="s">
        <v>115</v>
      </c>
      <c r="M652">
        <v>7</v>
      </c>
      <c r="N652">
        <v>9941.4399999999987</v>
      </c>
      <c r="O652">
        <v>69590.079999999987</v>
      </c>
      <c r="P652" t="s">
        <v>130</v>
      </c>
    </row>
    <row r="653" spans="1:16" x14ac:dyDescent="0.35">
      <c r="A653">
        <v>652</v>
      </c>
      <c r="B653">
        <v>652</v>
      </c>
      <c r="C653" t="s">
        <v>248</v>
      </c>
      <c r="D653" t="s">
        <v>56</v>
      </c>
      <c r="E653" t="s">
        <v>39</v>
      </c>
      <c r="F653" t="s">
        <v>21</v>
      </c>
      <c r="G653" t="s">
        <v>15</v>
      </c>
      <c r="H653" t="s">
        <v>101</v>
      </c>
      <c r="I653" t="s">
        <v>50</v>
      </c>
      <c r="J653" t="s">
        <v>86</v>
      </c>
      <c r="K653" t="s">
        <v>102</v>
      </c>
      <c r="L653" t="s">
        <v>103</v>
      </c>
      <c r="M653">
        <v>5</v>
      </c>
      <c r="N653">
        <v>14029.25</v>
      </c>
      <c r="O653">
        <v>70146.25</v>
      </c>
      <c r="P653" t="s">
        <v>130</v>
      </c>
    </row>
    <row r="654" spans="1:16" x14ac:dyDescent="0.35">
      <c r="A654">
        <v>653</v>
      </c>
      <c r="B654">
        <v>653</v>
      </c>
      <c r="C654" t="s">
        <v>77</v>
      </c>
      <c r="D654" t="s">
        <v>38</v>
      </c>
      <c r="E654" t="s">
        <v>39</v>
      </c>
      <c r="F654" t="s">
        <v>40</v>
      </c>
      <c r="G654" t="s">
        <v>16</v>
      </c>
      <c r="H654" t="s">
        <v>64</v>
      </c>
      <c r="I654" t="s">
        <v>65</v>
      </c>
      <c r="J654" t="s">
        <v>66</v>
      </c>
      <c r="K654" t="s">
        <v>67</v>
      </c>
      <c r="L654" t="s">
        <v>68</v>
      </c>
      <c r="M654">
        <v>8</v>
      </c>
      <c r="N654">
        <v>17612.78</v>
      </c>
      <c r="O654">
        <v>140902.24</v>
      </c>
      <c r="P654" t="s">
        <v>82</v>
      </c>
    </row>
    <row r="655" spans="1:16" x14ac:dyDescent="0.35">
      <c r="A655">
        <v>654</v>
      </c>
      <c r="B655">
        <v>654</v>
      </c>
      <c r="C655" t="s">
        <v>296</v>
      </c>
      <c r="D655" t="s">
        <v>56</v>
      </c>
      <c r="E655" t="s">
        <v>48</v>
      </c>
      <c r="F655" t="s">
        <v>24</v>
      </c>
      <c r="G655" t="s">
        <v>16</v>
      </c>
      <c r="H655" t="s">
        <v>58</v>
      </c>
      <c r="I655" t="s">
        <v>42</v>
      </c>
      <c r="J655" t="s">
        <v>59</v>
      </c>
      <c r="K655" t="s">
        <v>60</v>
      </c>
      <c r="L655" t="s">
        <v>61</v>
      </c>
      <c r="M655">
        <v>1</v>
      </c>
      <c r="N655">
        <v>5163.3599999999997</v>
      </c>
      <c r="O655">
        <v>5163.3599999999997</v>
      </c>
      <c r="P655" t="s">
        <v>82</v>
      </c>
    </row>
    <row r="656" spans="1:16" x14ac:dyDescent="0.35">
      <c r="A656">
        <v>655</v>
      </c>
      <c r="B656">
        <v>655</v>
      </c>
      <c r="C656" t="s">
        <v>134</v>
      </c>
      <c r="D656" t="s">
        <v>112</v>
      </c>
      <c r="E656" t="s">
        <v>57</v>
      </c>
      <c r="F656" t="s">
        <v>22</v>
      </c>
      <c r="G656" t="s">
        <v>18</v>
      </c>
      <c r="H656" t="s">
        <v>96</v>
      </c>
      <c r="I656" t="s">
        <v>42</v>
      </c>
      <c r="J656" t="s">
        <v>59</v>
      </c>
      <c r="K656" t="s">
        <v>97</v>
      </c>
      <c r="L656" t="s">
        <v>98</v>
      </c>
      <c r="M656">
        <v>3</v>
      </c>
      <c r="N656">
        <v>9639.6</v>
      </c>
      <c r="O656">
        <v>28918.800000000003</v>
      </c>
      <c r="P656" t="s">
        <v>46</v>
      </c>
    </row>
    <row r="657" spans="1:16" x14ac:dyDescent="0.35">
      <c r="A657">
        <v>656</v>
      </c>
      <c r="B657">
        <v>656</v>
      </c>
      <c r="C657" t="s">
        <v>182</v>
      </c>
      <c r="D657" t="s">
        <v>38</v>
      </c>
      <c r="E657" t="s">
        <v>57</v>
      </c>
      <c r="F657" t="s">
        <v>22</v>
      </c>
      <c r="G657" t="s">
        <v>15</v>
      </c>
      <c r="H657" t="s">
        <v>107</v>
      </c>
      <c r="I657" t="s">
        <v>65</v>
      </c>
      <c r="J657" t="s">
        <v>66</v>
      </c>
      <c r="K657" t="s">
        <v>108</v>
      </c>
      <c r="L657" t="s">
        <v>109</v>
      </c>
      <c r="M657">
        <v>1</v>
      </c>
      <c r="N657">
        <v>11508.75</v>
      </c>
      <c r="O657">
        <v>11508.75</v>
      </c>
      <c r="P657" t="s">
        <v>54</v>
      </c>
    </row>
    <row r="658" spans="1:16" x14ac:dyDescent="0.35">
      <c r="A658">
        <v>657</v>
      </c>
      <c r="B658">
        <v>657</v>
      </c>
      <c r="C658" t="s">
        <v>299</v>
      </c>
      <c r="D658" t="s">
        <v>95</v>
      </c>
      <c r="E658" t="s">
        <v>57</v>
      </c>
      <c r="F658" t="s">
        <v>24</v>
      </c>
      <c r="G658" t="s">
        <v>17</v>
      </c>
      <c r="H658" t="s">
        <v>107</v>
      </c>
      <c r="I658" t="s">
        <v>65</v>
      </c>
      <c r="J658" t="s">
        <v>66</v>
      </c>
      <c r="K658" t="s">
        <v>108</v>
      </c>
      <c r="L658" t="s">
        <v>109</v>
      </c>
      <c r="M658">
        <v>5</v>
      </c>
      <c r="N658">
        <v>10230</v>
      </c>
      <c r="O658">
        <v>51150</v>
      </c>
      <c r="P658" t="s">
        <v>54</v>
      </c>
    </row>
    <row r="659" spans="1:16" x14ac:dyDescent="0.35">
      <c r="A659">
        <v>658</v>
      </c>
      <c r="B659">
        <v>658</v>
      </c>
      <c r="C659" t="s">
        <v>162</v>
      </c>
      <c r="D659" t="s">
        <v>84</v>
      </c>
      <c r="E659" t="s">
        <v>39</v>
      </c>
      <c r="F659" t="s">
        <v>40</v>
      </c>
      <c r="G659" t="s">
        <v>16</v>
      </c>
      <c r="H659" t="s">
        <v>122</v>
      </c>
      <c r="I659" t="s">
        <v>42</v>
      </c>
      <c r="J659" t="s">
        <v>59</v>
      </c>
      <c r="K659" t="s">
        <v>123</v>
      </c>
      <c r="L659" t="s">
        <v>124</v>
      </c>
      <c r="M659">
        <v>5</v>
      </c>
      <c r="N659">
        <v>18134.16</v>
      </c>
      <c r="O659">
        <v>90670.8</v>
      </c>
      <c r="P659" t="s">
        <v>46</v>
      </c>
    </row>
    <row r="660" spans="1:16" x14ac:dyDescent="0.35">
      <c r="A660">
        <v>659</v>
      </c>
      <c r="B660">
        <v>659</v>
      </c>
      <c r="C660" t="s">
        <v>278</v>
      </c>
      <c r="D660" t="s">
        <v>95</v>
      </c>
      <c r="E660" t="s">
        <v>100</v>
      </c>
      <c r="F660" t="s">
        <v>21</v>
      </c>
      <c r="G660" t="s">
        <v>15</v>
      </c>
      <c r="H660" t="s">
        <v>159</v>
      </c>
      <c r="I660" t="s">
        <v>50</v>
      </c>
      <c r="J660" t="s">
        <v>79</v>
      </c>
      <c r="K660" t="s">
        <v>160</v>
      </c>
      <c r="L660" t="s">
        <v>161</v>
      </c>
      <c r="M660">
        <v>6</v>
      </c>
      <c r="N660">
        <v>21017.7</v>
      </c>
      <c r="O660">
        <v>126106.20000000001</v>
      </c>
      <c r="P660" t="s">
        <v>46</v>
      </c>
    </row>
    <row r="661" spans="1:16" x14ac:dyDescent="0.35">
      <c r="A661">
        <v>660</v>
      </c>
      <c r="B661">
        <v>660</v>
      </c>
      <c r="C661" t="s">
        <v>317</v>
      </c>
      <c r="D661" t="s">
        <v>84</v>
      </c>
      <c r="E661" t="s">
        <v>39</v>
      </c>
      <c r="F661" t="s">
        <v>20</v>
      </c>
      <c r="G661" t="s">
        <v>16</v>
      </c>
      <c r="H661" t="s">
        <v>122</v>
      </c>
      <c r="I661" t="s">
        <v>42</v>
      </c>
      <c r="J661" t="s">
        <v>59</v>
      </c>
      <c r="K661" t="s">
        <v>123</v>
      </c>
      <c r="L661" t="s">
        <v>124</v>
      </c>
      <c r="M661">
        <v>4</v>
      </c>
      <c r="N661">
        <v>17928.09</v>
      </c>
      <c r="O661">
        <v>71712.36</v>
      </c>
      <c r="P661" t="s">
        <v>130</v>
      </c>
    </row>
    <row r="662" spans="1:16" x14ac:dyDescent="0.35">
      <c r="A662">
        <v>661</v>
      </c>
      <c r="B662">
        <v>661</v>
      </c>
      <c r="C662" t="s">
        <v>312</v>
      </c>
      <c r="D662" t="s">
        <v>95</v>
      </c>
      <c r="E662" t="s">
        <v>71</v>
      </c>
      <c r="F662" t="s">
        <v>22</v>
      </c>
      <c r="G662" t="s">
        <v>17</v>
      </c>
      <c r="H662" t="s">
        <v>159</v>
      </c>
      <c r="I662" t="s">
        <v>50</v>
      </c>
      <c r="J662" t="s">
        <v>79</v>
      </c>
      <c r="K662" t="s">
        <v>160</v>
      </c>
      <c r="L662" t="s">
        <v>161</v>
      </c>
      <c r="M662">
        <v>2</v>
      </c>
      <c r="N662">
        <v>18257.8</v>
      </c>
      <c r="O662">
        <v>36515.599999999999</v>
      </c>
      <c r="P662" t="s">
        <v>130</v>
      </c>
    </row>
    <row r="663" spans="1:16" x14ac:dyDescent="0.35">
      <c r="A663">
        <v>662</v>
      </c>
      <c r="B663">
        <v>662</v>
      </c>
      <c r="C663" t="s">
        <v>156</v>
      </c>
      <c r="D663" t="s">
        <v>95</v>
      </c>
      <c r="E663" t="s">
        <v>100</v>
      </c>
      <c r="F663" t="s">
        <v>24</v>
      </c>
      <c r="G663" t="s">
        <v>15</v>
      </c>
      <c r="H663" t="s">
        <v>96</v>
      </c>
      <c r="I663" t="s">
        <v>42</v>
      </c>
      <c r="J663" t="s">
        <v>59</v>
      </c>
      <c r="K663" t="s">
        <v>97</v>
      </c>
      <c r="L663" t="s">
        <v>98</v>
      </c>
      <c r="M663">
        <v>9</v>
      </c>
      <c r="N663">
        <v>9418</v>
      </c>
      <c r="O663">
        <v>84762</v>
      </c>
      <c r="P663" t="s">
        <v>46</v>
      </c>
    </row>
    <row r="664" spans="1:16" x14ac:dyDescent="0.35">
      <c r="A664">
        <v>663</v>
      </c>
      <c r="B664">
        <v>663</v>
      </c>
      <c r="C664" t="s">
        <v>308</v>
      </c>
      <c r="D664" t="s">
        <v>95</v>
      </c>
      <c r="E664" t="s">
        <v>57</v>
      </c>
      <c r="F664" t="s">
        <v>23</v>
      </c>
      <c r="G664" t="s">
        <v>18</v>
      </c>
      <c r="H664" t="s">
        <v>169</v>
      </c>
      <c r="I664" t="s">
        <v>42</v>
      </c>
      <c r="J664" t="s">
        <v>43</v>
      </c>
      <c r="K664" t="s">
        <v>170</v>
      </c>
      <c r="L664" t="s">
        <v>171</v>
      </c>
      <c r="M664">
        <v>4</v>
      </c>
      <c r="N664">
        <v>7473.5999999999995</v>
      </c>
      <c r="O664">
        <v>29894.399999999998</v>
      </c>
      <c r="P664" t="s">
        <v>46</v>
      </c>
    </row>
    <row r="665" spans="1:16" x14ac:dyDescent="0.35">
      <c r="A665">
        <v>664</v>
      </c>
      <c r="B665">
        <v>664</v>
      </c>
      <c r="C665" t="s">
        <v>184</v>
      </c>
      <c r="D665" t="s">
        <v>112</v>
      </c>
      <c r="E665" t="s">
        <v>57</v>
      </c>
      <c r="F665" t="s">
        <v>20</v>
      </c>
      <c r="G665" t="s">
        <v>17</v>
      </c>
      <c r="H665" t="s">
        <v>107</v>
      </c>
      <c r="I665" t="s">
        <v>65</v>
      </c>
      <c r="J665" t="s">
        <v>66</v>
      </c>
      <c r="K665" t="s">
        <v>108</v>
      </c>
      <c r="L665" t="s">
        <v>109</v>
      </c>
      <c r="M665">
        <v>3</v>
      </c>
      <c r="N665">
        <v>10113.75</v>
      </c>
      <c r="O665">
        <v>30341.25</v>
      </c>
      <c r="P665" t="s">
        <v>89</v>
      </c>
    </row>
    <row r="666" spans="1:16" x14ac:dyDescent="0.35">
      <c r="A666">
        <v>665</v>
      </c>
      <c r="B666">
        <v>665</v>
      </c>
      <c r="C666" t="s">
        <v>274</v>
      </c>
      <c r="D666" t="s">
        <v>56</v>
      </c>
      <c r="E666" t="s">
        <v>71</v>
      </c>
      <c r="F666" t="s">
        <v>23</v>
      </c>
      <c r="G666" t="s">
        <v>18</v>
      </c>
      <c r="H666" t="s">
        <v>73</v>
      </c>
      <c r="I666" t="s">
        <v>42</v>
      </c>
      <c r="J666" t="s">
        <v>74</v>
      </c>
      <c r="K666" t="s">
        <v>75</v>
      </c>
      <c r="L666" t="s">
        <v>76</v>
      </c>
      <c r="M666">
        <v>4</v>
      </c>
      <c r="N666">
        <v>21699.54</v>
      </c>
      <c r="O666">
        <v>86798.16</v>
      </c>
      <c r="P666" t="s">
        <v>62</v>
      </c>
    </row>
    <row r="667" spans="1:16" x14ac:dyDescent="0.35">
      <c r="A667">
        <v>666</v>
      </c>
      <c r="B667">
        <v>666</v>
      </c>
      <c r="C667" t="s">
        <v>270</v>
      </c>
      <c r="D667" t="s">
        <v>38</v>
      </c>
      <c r="E667" t="s">
        <v>57</v>
      </c>
      <c r="F667" t="s">
        <v>21</v>
      </c>
      <c r="G667" t="s">
        <v>18</v>
      </c>
      <c r="H667" t="s">
        <v>117</v>
      </c>
      <c r="I667" t="s">
        <v>65</v>
      </c>
      <c r="J667" t="s">
        <v>86</v>
      </c>
      <c r="K667" t="s">
        <v>118</v>
      </c>
      <c r="L667" t="s">
        <v>119</v>
      </c>
      <c r="M667">
        <v>1</v>
      </c>
      <c r="N667">
        <v>16419.04</v>
      </c>
      <c r="O667">
        <v>16419.04</v>
      </c>
      <c r="P667" t="s">
        <v>105</v>
      </c>
    </row>
    <row r="668" spans="1:16" x14ac:dyDescent="0.35">
      <c r="A668">
        <v>667</v>
      </c>
      <c r="B668">
        <v>667</v>
      </c>
      <c r="C668" t="s">
        <v>286</v>
      </c>
      <c r="D668" t="s">
        <v>38</v>
      </c>
      <c r="E668" t="s">
        <v>39</v>
      </c>
      <c r="F668" t="s">
        <v>40</v>
      </c>
      <c r="G668" t="s">
        <v>18</v>
      </c>
      <c r="H668" t="s">
        <v>78</v>
      </c>
      <c r="I668" t="s">
        <v>65</v>
      </c>
      <c r="J668" t="s">
        <v>79</v>
      </c>
      <c r="K668" t="s">
        <v>80</v>
      </c>
      <c r="L668" t="s">
        <v>81</v>
      </c>
      <c r="M668">
        <v>3</v>
      </c>
      <c r="N668">
        <v>24261.86</v>
      </c>
      <c r="O668">
        <v>72785.58</v>
      </c>
      <c r="P668" t="s">
        <v>62</v>
      </c>
    </row>
    <row r="669" spans="1:16" x14ac:dyDescent="0.35">
      <c r="A669">
        <v>668</v>
      </c>
      <c r="B669">
        <v>668</v>
      </c>
      <c r="C669" t="s">
        <v>288</v>
      </c>
      <c r="D669" t="s">
        <v>38</v>
      </c>
      <c r="E669" t="s">
        <v>100</v>
      </c>
      <c r="F669" t="s">
        <v>19</v>
      </c>
      <c r="G669" t="s">
        <v>18</v>
      </c>
      <c r="H669" t="s">
        <v>148</v>
      </c>
      <c r="I669" t="s">
        <v>42</v>
      </c>
      <c r="J669" t="s">
        <v>74</v>
      </c>
      <c r="K669" t="s">
        <v>149</v>
      </c>
      <c r="L669" t="s">
        <v>150</v>
      </c>
      <c r="M669">
        <v>2</v>
      </c>
      <c r="N669">
        <v>7147.46</v>
      </c>
      <c r="O669">
        <v>14294.92</v>
      </c>
      <c r="P669" t="s">
        <v>82</v>
      </c>
    </row>
    <row r="670" spans="1:16" x14ac:dyDescent="0.35">
      <c r="A670">
        <v>669</v>
      </c>
      <c r="B670">
        <v>669</v>
      </c>
      <c r="C670" t="s">
        <v>162</v>
      </c>
      <c r="D670" t="s">
        <v>84</v>
      </c>
      <c r="E670" t="s">
        <v>39</v>
      </c>
      <c r="F670" t="s">
        <v>40</v>
      </c>
      <c r="G670" t="s">
        <v>16</v>
      </c>
      <c r="H670" t="s">
        <v>85</v>
      </c>
      <c r="I670" t="s">
        <v>50</v>
      </c>
      <c r="J670" t="s">
        <v>86</v>
      </c>
      <c r="K670" t="s">
        <v>87</v>
      </c>
      <c r="L670" t="s">
        <v>88</v>
      </c>
      <c r="M670">
        <v>2</v>
      </c>
      <c r="N670">
        <v>7337.16</v>
      </c>
      <c r="O670">
        <v>14674.32</v>
      </c>
      <c r="P670" t="s">
        <v>130</v>
      </c>
    </row>
    <row r="671" spans="1:16" x14ac:dyDescent="0.35">
      <c r="A671">
        <v>670</v>
      </c>
      <c r="B671">
        <v>670</v>
      </c>
      <c r="C671" t="s">
        <v>154</v>
      </c>
      <c r="D671" t="s">
        <v>112</v>
      </c>
      <c r="E671" t="s">
        <v>100</v>
      </c>
      <c r="F671" t="s">
        <v>23</v>
      </c>
      <c r="G671" t="s">
        <v>18</v>
      </c>
      <c r="H671" t="s">
        <v>64</v>
      </c>
      <c r="I671" t="s">
        <v>65</v>
      </c>
      <c r="J671" t="s">
        <v>66</v>
      </c>
      <c r="K671" t="s">
        <v>67</v>
      </c>
      <c r="L671" t="s">
        <v>68</v>
      </c>
      <c r="M671">
        <v>4</v>
      </c>
      <c r="N671">
        <v>18549.63</v>
      </c>
      <c r="O671">
        <v>74198.52</v>
      </c>
      <c r="P671" t="s">
        <v>82</v>
      </c>
    </row>
    <row r="672" spans="1:16" x14ac:dyDescent="0.35">
      <c r="A672">
        <v>671</v>
      </c>
      <c r="B672">
        <v>671</v>
      </c>
      <c r="C672" t="s">
        <v>193</v>
      </c>
      <c r="D672" t="s">
        <v>95</v>
      </c>
      <c r="E672" t="s">
        <v>100</v>
      </c>
      <c r="F672" t="s">
        <v>72</v>
      </c>
      <c r="G672" t="s">
        <v>18</v>
      </c>
      <c r="H672" t="s">
        <v>122</v>
      </c>
      <c r="I672" t="s">
        <v>42</v>
      </c>
      <c r="J672" t="s">
        <v>59</v>
      </c>
      <c r="K672" t="s">
        <v>123</v>
      </c>
      <c r="L672" t="s">
        <v>124</v>
      </c>
      <c r="M672">
        <v>9</v>
      </c>
      <c r="N672">
        <v>18752.37</v>
      </c>
      <c r="O672">
        <v>168771.33</v>
      </c>
      <c r="P672" t="s">
        <v>105</v>
      </c>
    </row>
    <row r="673" spans="1:16" x14ac:dyDescent="0.35">
      <c r="A673">
        <v>672</v>
      </c>
      <c r="B673">
        <v>672</v>
      </c>
      <c r="C673" t="s">
        <v>145</v>
      </c>
      <c r="D673" t="s">
        <v>95</v>
      </c>
      <c r="E673" t="s">
        <v>100</v>
      </c>
      <c r="F673" t="s">
        <v>20</v>
      </c>
      <c r="G673" t="s">
        <v>16</v>
      </c>
      <c r="H673" t="s">
        <v>96</v>
      </c>
      <c r="I673" t="s">
        <v>42</v>
      </c>
      <c r="J673" t="s">
        <v>59</v>
      </c>
      <c r="K673" t="s">
        <v>97</v>
      </c>
      <c r="L673" t="s">
        <v>98</v>
      </c>
      <c r="M673">
        <v>2</v>
      </c>
      <c r="N673">
        <v>9418</v>
      </c>
      <c r="O673">
        <v>18836</v>
      </c>
      <c r="P673" t="s">
        <v>69</v>
      </c>
    </row>
    <row r="674" spans="1:16" x14ac:dyDescent="0.35">
      <c r="A674">
        <v>673</v>
      </c>
      <c r="B674">
        <v>673</v>
      </c>
      <c r="C674" t="s">
        <v>120</v>
      </c>
      <c r="D674" t="s">
        <v>95</v>
      </c>
      <c r="E674" t="s">
        <v>100</v>
      </c>
      <c r="F674" t="s">
        <v>19</v>
      </c>
      <c r="G674" t="s">
        <v>18</v>
      </c>
      <c r="H674" t="s">
        <v>177</v>
      </c>
      <c r="I674" t="s">
        <v>50</v>
      </c>
      <c r="J674" t="s">
        <v>51</v>
      </c>
      <c r="K674" t="s">
        <v>178</v>
      </c>
      <c r="L674" t="s">
        <v>179</v>
      </c>
      <c r="M674">
        <v>3</v>
      </c>
      <c r="N674">
        <v>8841.66</v>
      </c>
      <c r="O674">
        <v>26524.98</v>
      </c>
      <c r="P674" t="s">
        <v>105</v>
      </c>
    </row>
    <row r="675" spans="1:16" x14ac:dyDescent="0.35">
      <c r="A675">
        <v>674</v>
      </c>
      <c r="B675">
        <v>674</v>
      </c>
      <c r="C675" t="s">
        <v>207</v>
      </c>
      <c r="D675" t="s">
        <v>112</v>
      </c>
      <c r="E675" t="s">
        <v>39</v>
      </c>
      <c r="F675" t="s">
        <v>23</v>
      </c>
      <c r="G675" t="s">
        <v>15</v>
      </c>
      <c r="H675" t="s">
        <v>126</v>
      </c>
      <c r="I675" t="s">
        <v>65</v>
      </c>
      <c r="J675" t="s">
        <v>43</v>
      </c>
      <c r="K675" t="s">
        <v>127</v>
      </c>
      <c r="L675" t="s">
        <v>128</v>
      </c>
      <c r="M675">
        <v>6</v>
      </c>
      <c r="N675">
        <v>11765.7</v>
      </c>
      <c r="O675">
        <v>70594.200000000012</v>
      </c>
      <c r="P675" t="s">
        <v>46</v>
      </c>
    </row>
    <row r="676" spans="1:16" x14ac:dyDescent="0.35">
      <c r="A676">
        <v>675</v>
      </c>
      <c r="B676">
        <v>675</v>
      </c>
      <c r="C676" t="s">
        <v>294</v>
      </c>
      <c r="D676" t="s">
        <v>38</v>
      </c>
      <c r="E676" t="s">
        <v>48</v>
      </c>
      <c r="F676" t="s">
        <v>20</v>
      </c>
      <c r="G676" t="s">
        <v>18</v>
      </c>
      <c r="H676" t="s">
        <v>78</v>
      </c>
      <c r="I676" t="s">
        <v>65</v>
      </c>
      <c r="J676" t="s">
        <v>79</v>
      </c>
      <c r="K676" t="s">
        <v>80</v>
      </c>
      <c r="L676" t="s">
        <v>81</v>
      </c>
      <c r="M676">
        <v>3</v>
      </c>
      <c r="N676">
        <v>22776.440000000002</v>
      </c>
      <c r="O676">
        <v>68329.320000000007</v>
      </c>
      <c r="P676" t="s">
        <v>54</v>
      </c>
    </row>
    <row r="677" spans="1:16" x14ac:dyDescent="0.35">
      <c r="A677">
        <v>676</v>
      </c>
      <c r="B677">
        <v>676</v>
      </c>
      <c r="C677" t="s">
        <v>147</v>
      </c>
      <c r="D677" t="s">
        <v>95</v>
      </c>
      <c r="E677" t="s">
        <v>39</v>
      </c>
      <c r="F677" t="s">
        <v>40</v>
      </c>
      <c r="G677" t="s">
        <v>15</v>
      </c>
      <c r="H677" t="s">
        <v>113</v>
      </c>
      <c r="I677" t="s">
        <v>65</v>
      </c>
      <c r="J677" t="s">
        <v>51</v>
      </c>
      <c r="K677" t="s">
        <v>114</v>
      </c>
      <c r="L677" t="s">
        <v>115</v>
      </c>
      <c r="M677">
        <v>6</v>
      </c>
      <c r="N677">
        <v>9941.4399999999987</v>
      </c>
      <c r="O677">
        <v>59648.639999999992</v>
      </c>
      <c r="P677" t="s">
        <v>89</v>
      </c>
    </row>
    <row r="678" spans="1:16" x14ac:dyDescent="0.35">
      <c r="A678">
        <v>677</v>
      </c>
      <c r="B678">
        <v>677</v>
      </c>
      <c r="C678" t="s">
        <v>225</v>
      </c>
      <c r="D678" t="s">
        <v>112</v>
      </c>
      <c r="E678" t="s">
        <v>71</v>
      </c>
      <c r="F678" t="s">
        <v>20</v>
      </c>
      <c r="G678" t="s">
        <v>17</v>
      </c>
      <c r="H678" t="s">
        <v>41</v>
      </c>
      <c r="I678" t="s">
        <v>42</v>
      </c>
      <c r="J678" t="s">
        <v>43</v>
      </c>
      <c r="K678" t="s">
        <v>44</v>
      </c>
      <c r="L678" t="s">
        <v>45</v>
      </c>
      <c r="M678">
        <v>6</v>
      </c>
      <c r="N678">
        <v>19212.66</v>
      </c>
      <c r="O678">
        <v>115275.95999999999</v>
      </c>
      <c r="P678" t="s">
        <v>69</v>
      </c>
    </row>
    <row r="679" spans="1:16" x14ac:dyDescent="0.35">
      <c r="A679">
        <v>678</v>
      </c>
      <c r="B679">
        <v>678</v>
      </c>
      <c r="C679" t="s">
        <v>250</v>
      </c>
      <c r="D679" t="s">
        <v>56</v>
      </c>
      <c r="E679" t="s">
        <v>57</v>
      </c>
      <c r="F679" t="s">
        <v>21</v>
      </c>
      <c r="G679" t="s">
        <v>16</v>
      </c>
      <c r="H679" t="s">
        <v>138</v>
      </c>
      <c r="I679" t="s">
        <v>65</v>
      </c>
      <c r="J679" t="s">
        <v>51</v>
      </c>
      <c r="K679" t="s">
        <v>139</v>
      </c>
      <c r="L679" t="s">
        <v>140</v>
      </c>
      <c r="M679">
        <v>5</v>
      </c>
      <c r="N679">
        <v>19761.39</v>
      </c>
      <c r="O679">
        <v>98806.95</v>
      </c>
      <c r="P679" t="s">
        <v>62</v>
      </c>
    </row>
    <row r="680" spans="1:16" x14ac:dyDescent="0.35">
      <c r="A680">
        <v>679</v>
      </c>
      <c r="B680">
        <v>679</v>
      </c>
      <c r="C680" t="s">
        <v>90</v>
      </c>
      <c r="D680" t="s">
        <v>38</v>
      </c>
      <c r="E680" t="s">
        <v>39</v>
      </c>
      <c r="F680" t="s">
        <v>22</v>
      </c>
      <c r="G680" t="s">
        <v>18</v>
      </c>
      <c r="H680" t="s">
        <v>122</v>
      </c>
      <c r="I680" t="s">
        <v>42</v>
      </c>
      <c r="J680" t="s">
        <v>59</v>
      </c>
      <c r="K680" t="s">
        <v>123</v>
      </c>
      <c r="L680" t="s">
        <v>124</v>
      </c>
      <c r="M680">
        <v>2</v>
      </c>
      <c r="N680">
        <v>19988.79</v>
      </c>
      <c r="O680">
        <v>39977.58</v>
      </c>
      <c r="P680" t="s">
        <v>105</v>
      </c>
    </row>
    <row r="681" spans="1:16" x14ac:dyDescent="0.35">
      <c r="A681">
        <v>680</v>
      </c>
      <c r="B681">
        <v>680</v>
      </c>
      <c r="C681" t="s">
        <v>252</v>
      </c>
      <c r="D681" t="s">
        <v>95</v>
      </c>
      <c r="E681" t="s">
        <v>39</v>
      </c>
      <c r="F681" t="s">
        <v>72</v>
      </c>
      <c r="G681" t="s">
        <v>18</v>
      </c>
      <c r="H681" t="s">
        <v>49</v>
      </c>
      <c r="I681" t="s">
        <v>50</v>
      </c>
      <c r="J681" t="s">
        <v>51</v>
      </c>
      <c r="K681" t="s">
        <v>52</v>
      </c>
      <c r="L681" t="s">
        <v>53</v>
      </c>
      <c r="M681">
        <v>8</v>
      </c>
      <c r="N681">
        <v>3208.96</v>
      </c>
      <c r="O681">
        <v>25671.68</v>
      </c>
      <c r="P681" t="s">
        <v>130</v>
      </c>
    </row>
    <row r="682" spans="1:16" x14ac:dyDescent="0.35">
      <c r="A682">
        <v>681</v>
      </c>
      <c r="B682">
        <v>681</v>
      </c>
      <c r="C682" t="s">
        <v>244</v>
      </c>
      <c r="D682" t="s">
        <v>112</v>
      </c>
      <c r="E682" t="s">
        <v>100</v>
      </c>
      <c r="F682" t="s">
        <v>40</v>
      </c>
      <c r="G682" t="s">
        <v>18</v>
      </c>
      <c r="H682" t="s">
        <v>126</v>
      </c>
      <c r="I682" t="s">
        <v>65</v>
      </c>
      <c r="J682" t="s">
        <v>43</v>
      </c>
      <c r="K682" t="s">
        <v>127</v>
      </c>
      <c r="L682" t="s">
        <v>128</v>
      </c>
      <c r="M682">
        <v>7</v>
      </c>
      <c r="N682">
        <v>11373.51</v>
      </c>
      <c r="O682">
        <v>79614.570000000007</v>
      </c>
      <c r="P682" t="s">
        <v>89</v>
      </c>
    </row>
    <row r="683" spans="1:16" x14ac:dyDescent="0.35">
      <c r="A683">
        <v>682</v>
      </c>
      <c r="B683">
        <v>682</v>
      </c>
      <c r="C683" t="s">
        <v>155</v>
      </c>
      <c r="D683" t="s">
        <v>84</v>
      </c>
      <c r="E683" t="s">
        <v>39</v>
      </c>
      <c r="F683" t="s">
        <v>22</v>
      </c>
      <c r="G683" t="s">
        <v>17</v>
      </c>
      <c r="H683" t="s">
        <v>159</v>
      </c>
      <c r="I683" t="s">
        <v>50</v>
      </c>
      <c r="J683" t="s">
        <v>79</v>
      </c>
      <c r="K683" t="s">
        <v>160</v>
      </c>
      <c r="L683" t="s">
        <v>161</v>
      </c>
      <c r="M683">
        <v>8</v>
      </c>
      <c r="N683">
        <v>20380.8</v>
      </c>
      <c r="O683">
        <v>163046.39999999999</v>
      </c>
      <c r="P683" t="s">
        <v>46</v>
      </c>
    </row>
    <row r="684" spans="1:16" x14ac:dyDescent="0.35">
      <c r="A684">
        <v>683</v>
      </c>
      <c r="B684">
        <v>683</v>
      </c>
      <c r="C684" t="s">
        <v>292</v>
      </c>
      <c r="D684" t="s">
        <v>56</v>
      </c>
      <c r="E684" t="s">
        <v>100</v>
      </c>
      <c r="F684" t="s">
        <v>40</v>
      </c>
      <c r="G684" t="s">
        <v>15</v>
      </c>
      <c r="H684" t="s">
        <v>91</v>
      </c>
      <c r="I684" t="s">
        <v>42</v>
      </c>
      <c r="J684" t="s">
        <v>79</v>
      </c>
      <c r="K684" t="s">
        <v>92</v>
      </c>
      <c r="L684" t="s">
        <v>93</v>
      </c>
      <c r="M684">
        <v>9</v>
      </c>
      <c r="N684">
        <v>16455.149999999998</v>
      </c>
      <c r="O684">
        <v>148096.34999999998</v>
      </c>
      <c r="P684" t="s">
        <v>82</v>
      </c>
    </row>
    <row r="685" spans="1:16" x14ac:dyDescent="0.35">
      <c r="A685">
        <v>684</v>
      </c>
      <c r="B685">
        <v>684</v>
      </c>
      <c r="C685" t="s">
        <v>235</v>
      </c>
      <c r="D685" t="s">
        <v>112</v>
      </c>
      <c r="E685" t="s">
        <v>71</v>
      </c>
      <c r="F685" t="s">
        <v>20</v>
      </c>
      <c r="G685" t="s">
        <v>15</v>
      </c>
      <c r="H685" t="s">
        <v>58</v>
      </c>
      <c r="I685" t="s">
        <v>42</v>
      </c>
      <c r="J685" t="s">
        <v>59</v>
      </c>
      <c r="K685" t="s">
        <v>60</v>
      </c>
      <c r="L685" t="s">
        <v>61</v>
      </c>
      <c r="M685">
        <v>3</v>
      </c>
      <c r="N685">
        <v>5496.48</v>
      </c>
      <c r="O685">
        <v>16489.439999999999</v>
      </c>
      <c r="P685" t="s">
        <v>69</v>
      </c>
    </row>
    <row r="686" spans="1:16" x14ac:dyDescent="0.35">
      <c r="A686">
        <v>685</v>
      </c>
      <c r="B686">
        <v>685</v>
      </c>
      <c r="C686" t="s">
        <v>288</v>
      </c>
      <c r="D686" t="s">
        <v>38</v>
      </c>
      <c r="E686" t="s">
        <v>100</v>
      </c>
      <c r="F686" t="s">
        <v>19</v>
      </c>
      <c r="G686" t="s">
        <v>18</v>
      </c>
      <c r="H686" t="s">
        <v>41</v>
      </c>
      <c r="I686" t="s">
        <v>42</v>
      </c>
      <c r="J686" t="s">
        <v>43</v>
      </c>
      <c r="K686" t="s">
        <v>44</v>
      </c>
      <c r="L686" t="s">
        <v>45</v>
      </c>
      <c r="M686">
        <v>5</v>
      </c>
      <c r="N686">
        <v>19212.66</v>
      </c>
      <c r="O686">
        <v>96063.3</v>
      </c>
      <c r="P686" t="s">
        <v>105</v>
      </c>
    </row>
    <row r="687" spans="1:16" x14ac:dyDescent="0.35">
      <c r="A687">
        <v>686</v>
      </c>
      <c r="B687">
        <v>686</v>
      </c>
      <c r="C687" t="s">
        <v>267</v>
      </c>
      <c r="D687" t="s">
        <v>38</v>
      </c>
      <c r="E687" t="s">
        <v>57</v>
      </c>
      <c r="F687" t="s">
        <v>20</v>
      </c>
      <c r="G687" t="s">
        <v>17</v>
      </c>
      <c r="H687" t="s">
        <v>78</v>
      </c>
      <c r="I687" t="s">
        <v>65</v>
      </c>
      <c r="J687" t="s">
        <v>79</v>
      </c>
      <c r="K687" t="s">
        <v>80</v>
      </c>
      <c r="L687" t="s">
        <v>81</v>
      </c>
      <c r="M687">
        <v>6</v>
      </c>
      <c r="N687">
        <v>24014.29</v>
      </c>
      <c r="O687">
        <v>144085.74</v>
      </c>
      <c r="P687" t="s">
        <v>69</v>
      </c>
    </row>
    <row r="688" spans="1:16" x14ac:dyDescent="0.35">
      <c r="A688">
        <v>687</v>
      </c>
      <c r="B688">
        <v>687</v>
      </c>
      <c r="C688" t="s">
        <v>181</v>
      </c>
      <c r="D688" t="s">
        <v>38</v>
      </c>
      <c r="E688" t="s">
        <v>39</v>
      </c>
      <c r="F688" t="s">
        <v>40</v>
      </c>
      <c r="G688" t="s">
        <v>16</v>
      </c>
      <c r="H688" t="s">
        <v>96</v>
      </c>
      <c r="I688" t="s">
        <v>42</v>
      </c>
      <c r="J688" t="s">
        <v>59</v>
      </c>
      <c r="K688" t="s">
        <v>97</v>
      </c>
      <c r="L688" t="s">
        <v>98</v>
      </c>
      <c r="M688">
        <v>2</v>
      </c>
      <c r="N688">
        <v>10858.4</v>
      </c>
      <c r="O688">
        <v>21716.799999999999</v>
      </c>
      <c r="P688" t="s">
        <v>46</v>
      </c>
    </row>
    <row r="689" spans="1:16" x14ac:dyDescent="0.35">
      <c r="A689">
        <v>688</v>
      </c>
      <c r="B689">
        <v>688</v>
      </c>
      <c r="C689" t="s">
        <v>189</v>
      </c>
      <c r="D689" t="s">
        <v>112</v>
      </c>
      <c r="E689" t="s">
        <v>100</v>
      </c>
      <c r="F689" t="s">
        <v>21</v>
      </c>
      <c r="G689" t="s">
        <v>16</v>
      </c>
      <c r="H689" t="s">
        <v>169</v>
      </c>
      <c r="I689" t="s">
        <v>42</v>
      </c>
      <c r="J689" t="s">
        <v>43</v>
      </c>
      <c r="K689" t="s">
        <v>170</v>
      </c>
      <c r="L689" t="s">
        <v>171</v>
      </c>
      <c r="M689">
        <v>8</v>
      </c>
      <c r="N689">
        <v>7240.0499999999993</v>
      </c>
      <c r="O689">
        <v>57920.399999999994</v>
      </c>
      <c r="P689" t="s">
        <v>82</v>
      </c>
    </row>
    <row r="690" spans="1:16" x14ac:dyDescent="0.35">
      <c r="A690">
        <v>689</v>
      </c>
      <c r="B690">
        <v>689</v>
      </c>
      <c r="C690" t="s">
        <v>190</v>
      </c>
      <c r="D690" t="s">
        <v>56</v>
      </c>
      <c r="E690" t="s">
        <v>100</v>
      </c>
      <c r="F690" t="s">
        <v>19</v>
      </c>
      <c r="G690" t="s">
        <v>18</v>
      </c>
      <c r="H690" t="s">
        <v>96</v>
      </c>
      <c r="I690" t="s">
        <v>42</v>
      </c>
      <c r="J690" t="s">
        <v>59</v>
      </c>
      <c r="K690" t="s">
        <v>97</v>
      </c>
      <c r="L690" t="s">
        <v>98</v>
      </c>
      <c r="M690">
        <v>3</v>
      </c>
      <c r="N690">
        <v>10636.8</v>
      </c>
      <c r="O690">
        <v>31910.399999999998</v>
      </c>
      <c r="P690" t="s">
        <v>69</v>
      </c>
    </row>
    <row r="691" spans="1:16" x14ac:dyDescent="0.35">
      <c r="A691">
        <v>690</v>
      </c>
      <c r="B691">
        <v>690</v>
      </c>
      <c r="C691" t="s">
        <v>256</v>
      </c>
      <c r="D691" t="s">
        <v>56</v>
      </c>
      <c r="E691" t="s">
        <v>100</v>
      </c>
      <c r="F691" t="s">
        <v>20</v>
      </c>
      <c r="G691" t="s">
        <v>17</v>
      </c>
      <c r="H691" t="s">
        <v>122</v>
      </c>
      <c r="I691" t="s">
        <v>42</v>
      </c>
      <c r="J691" t="s">
        <v>59</v>
      </c>
      <c r="K691" t="s">
        <v>123</v>
      </c>
      <c r="L691" t="s">
        <v>124</v>
      </c>
      <c r="M691">
        <v>6</v>
      </c>
      <c r="N691">
        <v>18546.3</v>
      </c>
      <c r="O691">
        <v>111277.79999999999</v>
      </c>
      <c r="P691" t="s">
        <v>82</v>
      </c>
    </row>
    <row r="692" spans="1:16" x14ac:dyDescent="0.35">
      <c r="A692">
        <v>691</v>
      </c>
      <c r="B692">
        <v>691</v>
      </c>
      <c r="C692" t="s">
        <v>322</v>
      </c>
      <c r="D692" t="s">
        <v>84</v>
      </c>
      <c r="E692" t="s">
        <v>48</v>
      </c>
      <c r="F692" t="s">
        <v>72</v>
      </c>
      <c r="G692" t="s">
        <v>17</v>
      </c>
      <c r="H692" t="s">
        <v>159</v>
      </c>
      <c r="I692" t="s">
        <v>50</v>
      </c>
      <c r="J692" t="s">
        <v>79</v>
      </c>
      <c r="K692" t="s">
        <v>160</v>
      </c>
      <c r="L692" t="s">
        <v>161</v>
      </c>
      <c r="M692">
        <v>7</v>
      </c>
      <c r="N692">
        <v>20805.399999999998</v>
      </c>
      <c r="O692">
        <v>145637.79999999999</v>
      </c>
      <c r="P692" t="s">
        <v>82</v>
      </c>
    </row>
    <row r="693" spans="1:16" x14ac:dyDescent="0.35">
      <c r="A693">
        <v>692</v>
      </c>
      <c r="B693">
        <v>692</v>
      </c>
      <c r="C693" t="s">
        <v>189</v>
      </c>
      <c r="D693" t="s">
        <v>112</v>
      </c>
      <c r="E693" t="s">
        <v>100</v>
      </c>
      <c r="F693" t="s">
        <v>21</v>
      </c>
      <c r="G693" t="s">
        <v>18</v>
      </c>
      <c r="H693" t="s">
        <v>64</v>
      </c>
      <c r="I693" t="s">
        <v>65</v>
      </c>
      <c r="J693" t="s">
        <v>66</v>
      </c>
      <c r="K693" t="s">
        <v>67</v>
      </c>
      <c r="L693" t="s">
        <v>68</v>
      </c>
      <c r="M693">
        <v>9</v>
      </c>
      <c r="N693">
        <v>16301.19</v>
      </c>
      <c r="O693">
        <v>146710.71</v>
      </c>
      <c r="P693" t="s">
        <v>46</v>
      </c>
    </row>
    <row r="694" spans="1:16" x14ac:dyDescent="0.35">
      <c r="A694">
        <v>693</v>
      </c>
      <c r="B694">
        <v>693</v>
      </c>
      <c r="C694" t="s">
        <v>256</v>
      </c>
      <c r="D694" t="s">
        <v>56</v>
      </c>
      <c r="E694" t="s">
        <v>100</v>
      </c>
      <c r="F694" t="s">
        <v>20</v>
      </c>
      <c r="G694" t="s">
        <v>16</v>
      </c>
      <c r="H694" t="s">
        <v>159</v>
      </c>
      <c r="I694" t="s">
        <v>50</v>
      </c>
      <c r="J694" t="s">
        <v>79</v>
      </c>
      <c r="K694" t="s">
        <v>160</v>
      </c>
      <c r="L694" t="s">
        <v>161</v>
      </c>
      <c r="M694">
        <v>3</v>
      </c>
      <c r="N694">
        <v>18894.7</v>
      </c>
      <c r="O694">
        <v>56684.100000000006</v>
      </c>
      <c r="P694" t="s">
        <v>46</v>
      </c>
    </row>
    <row r="695" spans="1:16" x14ac:dyDescent="0.35">
      <c r="A695">
        <v>694</v>
      </c>
      <c r="B695">
        <v>694</v>
      </c>
      <c r="C695" t="s">
        <v>248</v>
      </c>
      <c r="D695" t="s">
        <v>56</v>
      </c>
      <c r="E695" t="s">
        <v>39</v>
      </c>
      <c r="F695" t="s">
        <v>21</v>
      </c>
      <c r="G695" t="s">
        <v>16</v>
      </c>
      <c r="H695" t="s">
        <v>58</v>
      </c>
      <c r="I695" t="s">
        <v>42</v>
      </c>
      <c r="J695" t="s">
        <v>59</v>
      </c>
      <c r="K695" t="s">
        <v>60</v>
      </c>
      <c r="L695" t="s">
        <v>61</v>
      </c>
      <c r="M695">
        <v>7</v>
      </c>
      <c r="N695">
        <v>4830.24</v>
      </c>
      <c r="O695">
        <v>33811.68</v>
      </c>
      <c r="P695" t="s">
        <v>82</v>
      </c>
    </row>
    <row r="696" spans="1:16" x14ac:dyDescent="0.35">
      <c r="A696">
        <v>695</v>
      </c>
      <c r="B696">
        <v>695</v>
      </c>
      <c r="C696" t="s">
        <v>204</v>
      </c>
      <c r="D696" t="s">
        <v>112</v>
      </c>
      <c r="E696" t="s">
        <v>48</v>
      </c>
      <c r="F696" t="s">
        <v>40</v>
      </c>
      <c r="G696" t="s">
        <v>16</v>
      </c>
      <c r="H696" t="s">
        <v>126</v>
      </c>
      <c r="I696" t="s">
        <v>65</v>
      </c>
      <c r="J696" t="s">
        <v>43</v>
      </c>
      <c r="K696" t="s">
        <v>127</v>
      </c>
      <c r="L696" t="s">
        <v>128</v>
      </c>
      <c r="M696">
        <v>4</v>
      </c>
      <c r="N696">
        <v>11242.78</v>
      </c>
      <c r="O696">
        <v>44971.12</v>
      </c>
      <c r="P696" t="s">
        <v>130</v>
      </c>
    </row>
    <row r="697" spans="1:16" x14ac:dyDescent="0.35">
      <c r="A697">
        <v>696</v>
      </c>
      <c r="B697">
        <v>696</v>
      </c>
      <c r="C697" t="s">
        <v>264</v>
      </c>
      <c r="D697" t="s">
        <v>56</v>
      </c>
      <c r="E697" t="s">
        <v>48</v>
      </c>
      <c r="F697" t="s">
        <v>20</v>
      </c>
      <c r="G697" t="s">
        <v>17</v>
      </c>
      <c r="H697" t="s">
        <v>122</v>
      </c>
      <c r="I697" t="s">
        <v>42</v>
      </c>
      <c r="J697" t="s">
        <v>59</v>
      </c>
      <c r="K697" t="s">
        <v>123</v>
      </c>
      <c r="L697" t="s">
        <v>124</v>
      </c>
      <c r="M697">
        <v>6</v>
      </c>
      <c r="N697">
        <v>18958.440000000002</v>
      </c>
      <c r="O697">
        <v>113750.64000000001</v>
      </c>
      <c r="P697" t="s">
        <v>105</v>
      </c>
    </row>
    <row r="698" spans="1:16" x14ac:dyDescent="0.35">
      <c r="A698">
        <v>697</v>
      </c>
      <c r="B698">
        <v>697</v>
      </c>
      <c r="C698" t="s">
        <v>154</v>
      </c>
      <c r="D698" t="s">
        <v>112</v>
      </c>
      <c r="E698" t="s">
        <v>100</v>
      </c>
      <c r="F698" t="s">
        <v>23</v>
      </c>
      <c r="G698" t="s">
        <v>15</v>
      </c>
      <c r="H698" t="s">
        <v>117</v>
      </c>
      <c r="I698" t="s">
        <v>65</v>
      </c>
      <c r="J698" t="s">
        <v>86</v>
      </c>
      <c r="K698" t="s">
        <v>118</v>
      </c>
      <c r="L698" t="s">
        <v>119</v>
      </c>
      <c r="M698">
        <v>9</v>
      </c>
      <c r="N698">
        <v>17911.68</v>
      </c>
      <c r="O698">
        <v>161205.12</v>
      </c>
      <c r="P698" t="s">
        <v>69</v>
      </c>
    </row>
    <row r="699" spans="1:16" x14ac:dyDescent="0.35">
      <c r="A699">
        <v>698</v>
      </c>
      <c r="B699">
        <v>698</v>
      </c>
      <c r="C699" t="s">
        <v>213</v>
      </c>
      <c r="D699" t="s">
        <v>95</v>
      </c>
      <c r="E699" t="s">
        <v>100</v>
      </c>
      <c r="F699" t="s">
        <v>21</v>
      </c>
      <c r="G699" t="s">
        <v>18</v>
      </c>
      <c r="H699" t="s">
        <v>41</v>
      </c>
      <c r="I699" t="s">
        <v>42</v>
      </c>
      <c r="J699" t="s">
        <v>43</v>
      </c>
      <c r="K699" t="s">
        <v>44</v>
      </c>
      <c r="L699" t="s">
        <v>45</v>
      </c>
      <c r="M699">
        <v>9</v>
      </c>
      <c r="N699">
        <v>17577.54</v>
      </c>
      <c r="O699">
        <v>158197.86000000002</v>
      </c>
      <c r="P699" t="s">
        <v>105</v>
      </c>
    </row>
    <row r="700" spans="1:16" x14ac:dyDescent="0.35">
      <c r="A700">
        <v>699</v>
      </c>
      <c r="B700">
        <v>699</v>
      </c>
      <c r="C700" t="s">
        <v>174</v>
      </c>
      <c r="D700" t="s">
        <v>95</v>
      </c>
      <c r="E700" t="s">
        <v>57</v>
      </c>
      <c r="F700" t="s">
        <v>21</v>
      </c>
      <c r="G700" t="s">
        <v>17</v>
      </c>
      <c r="H700" t="s">
        <v>78</v>
      </c>
      <c r="I700" t="s">
        <v>65</v>
      </c>
      <c r="J700" t="s">
        <v>79</v>
      </c>
      <c r="K700" t="s">
        <v>80</v>
      </c>
      <c r="L700" t="s">
        <v>81</v>
      </c>
      <c r="M700">
        <v>9</v>
      </c>
      <c r="N700">
        <v>22528.87</v>
      </c>
      <c r="O700">
        <v>202759.83</v>
      </c>
      <c r="P700" t="s">
        <v>89</v>
      </c>
    </row>
    <row r="701" spans="1:16" x14ac:dyDescent="0.35">
      <c r="A701">
        <v>700</v>
      </c>
      <c r="B701">
        <v>700</v>
      </c>
      <c r="C701" t="s">
        <v>47</v>
      </c>
      <c r="D701" t="s">
        <v>38</v>
      </c>
      <c r="E701" t="s">
        <v>48</v>
      </c>
      <c r="F701" t="s">
        <v>24</v>
      </c>
      <c r="G701" t="s">
        <v>15</v>
      </c>
      <c r="H701" t="s">
        <v>101</v>
      </c>
      <c r="I701" t="s">
        <v>50</v>
      </c>
      <c r="J701" t="s">
        <v>86</v>
      </c>
      <c r="K701" t="s">
        <v>102</v>
      </c>
      <c r="L701" t="s">
        <v>103</v>
      </c>
      <c r="M701">
        <v>5</v>
      </c>
      <c r="N701">
        <v>15349.65</v>
      </c>
      <c r="O701">
        <v>76748.25</v>
      </c>
      <c r="P701" t="s">
        <v>46</v>
      </c>
    </row>
    <row r="702" spans="1:16" x14ac:dyDescent="0.35">
      <c r="A702">
        <v>701</v>
      </c>
      <c r="B702">
        <v>701</v>
      </c>
      <c r="C702" t="s">
        <v>165</v>
      </c>
      <c r="D702" t="s">
        <v>56</v>
      </c>
      <c r="E702" t="s">
        <v>57</v>
      </c>
      <c r="F702" t="s">
        <v>21</v>
      </c>
      <c r="G702" t="s">
        <v>18</v>
      </c>
      <c r="H702" t="s">
        <v>138</v>
      </c>
      <c r="I702" t="s">
        <v>65</v>
      </c>
      <c r="J702" t="s">
        <v>51</v>
      </c>
      <c r="K702" t="s">
        <v>139</v>
      </c>
      <c r="L702" t="s">
        <v>140</v>
      </c>
      <c r="M702">
        <v>7</v>
      </c>
      <c r="N702">
        <v>19162.559999999998</v>
      </c>
      <c r="O702">
        <v>134137.91999999998</v>
      </c>
      <c r="P702" t="s">
        <v>105</v>
      </c>
    </row>
    <row r="703" spans="1:16" x14ac:dyDescent="0.35">
      <c r="A703">
        <v>702</v>
      </c>
      <c r="B703">
        <v>702</v>
      </c>
      <c r="C703" t="s">
        <v>260</v>
      </c>
      <c r="D703" t="s">
        <v>38</v>
      </c>
      <c r="E703" t="s">
        <v>57</v>
      </c>
      <c r="F703" t="s">
        <v>22</v>
      </c>
      <c r="G703" t="s">
        <v>17</v>
      </c>
      <c r="H703" t="s">
        <v>169</v>
      </c>
      <c r="I703" t="s">
        <v>42</v>
      </c>
      <c r="J703" t="s">
        <v>43</v>
      </c>
      <c r="K703" t="s">
        <v>170</v>
      </c>
      <c r="L703" t="s">
        <v>171</v>
      </c>
      <c r="M703">
        <v>1</v>
      </c>
      <c r="N703">
        <v>6695.0999999999995</v>
      </c>
      <c r="O703">
        <v>6695.0999999999995</v>
      </c>
      <c r="P703" t="s">
        <v>89</v>
      </c>
    </row>
    <row r="704" spans="1:16" x14ac:dyDescent="0.35">
      <c r="A704">
        <v>703</v>
      </c>
      <c r="B704">
        <v>703</v>
      </c>
      <c r="C704" t="s">
        <v>246</v>
      </c>
      <c r="D704" t="s">
        <v>112</v>
      </c>
      <c r="E704" t="s">
        <v>100</v>
      </c>
      <c r="F704" t="s">
        <v>21</v>
      </c>
      <c r="G704" t="s">
        <v>15</v>
      </c>
      <c r="H704" t="s">
        <v>49</v>
      </c>
      <c r="I704" t="s">
        <v>50</v>
      </c>
      <c r="J704" t="s">
        <v>51</v>
      </c>
      <c r="K704" t="s">
        <v>52</v>
      </c>
      <c r="L704" t="s">
        <v>53</v>
      </c>
      <c r="M704">
        <v>4</v>
      </c>
      <c r="N704">
        <v>2964.7999999999997</v>
      </c>
      <c r="O704">
        <v>11859.199999999999</v>
      </c>
      <c r="P704" t="s">
        <v>130</v>
      </c>
    </row>
    <row r="705" spans="1:16" x14ac:dyDescent="0.35">
      <c r="A705">
        <v>704</v>
      </c>
      <c r="B705">
        <v>704</v>
      </c>
      <c r="C705" t="s">
        <v>70</v>
      </c>
      <c r="D705" t="s">
        <v>56</v>
      </c>
      <c r="E705" t="s">
        <v>71</v>
      </c>
      <c r="F705" t="s">
        <v>72</v>
      </c>
      <c r="G705" t="s">
        <v>17</v>
      </c>
      <c r="H705" t="s">
        <v>113</v>
      </c>
      <c r="I705" t="s">
        <v>65</v>
      </c>
      <c r="J705" t="s">
        <v>51</v>
      </c>
      <c r="K705" t="s">
        <v>114</v>
      </c>
      <c r="L705" t="s">
        <v>115</v>
      </c>
      <c r="M705">
        <v>4</v>
      </c>
      <c r="N705">
        <v>10047.199999999999</v>
      </c>
      <c r="O705">
        <v>40188.799999999996</v>
      </c>
      <c r="P705" t="s">
        <v>89</v>
      </c>
    </row>
    <row r="706" spans="1:16" x14ac:dyDescent="0.35">
      <c r="A706">
        <v>705</v>
      </c>
      <c r="B706">
        <v>705</v>
      </c>
      <c r="C706" t="s">
        <v>189</v>
      </c>
      <c r="D706" t="s">
        <v>112</v>
      </c>
      <c r="E706" t="s">
        <v>100</v>
      </c>
      <c r="F706" t="s">
        <v>21</v>
      </c>
      <c r="G706" t="s">
        <v>16</v>
      </c>
      <c r="H706" t="s">
        <v>126</v>
      </c>
      <c r="I706" t="s">
        <v>65</v>
      </c>
      <c r="J706" t="s">
        <v>43</v>
      </c>
      <c r="K706" t="s">
        <v>127</v>
      </c>
      <c r="L706" t="s">
        <v>128</v>
      </c>
      <c r="M706">
        <v>1</v>
      </c>
      <c r="N706">
        <v>11634.97</v>
      </c>
      <c r="O706">
        <v>11634.97</v>
      </c>
      <c r="P706" t="s">
        <v>82</v>
      </c>
    </row>
    <row r="707" spans="1:16" x14ac:dyDescent="0.35">
      <c r="A707">
        <v>706</v>
      </c>
      <c r="B707">
        <v>706</v>
      </c>
      <c r="C707" t="s">
        <v>110</v>
      </c>
      <c r="D707" t="s">
        <v>95</v>
      </c>
      <c r="E707" t="s">
        <v>57</v>
      </c>
      <c r="F707" t="s">
        <v>24</v>
      </c>
      <c r="G707" t="s">
        <v>18</v>
      </c>
      <c r="H707" t="s">
        <v>126</v>
      </c>
      <c r="I707" t="s">
        <v>65</v>
      </c>
      <c r="J707" t="s">
        <v>43</v>
      </c>
      <c r="K707" t="s">
        <v>127</v>
      </c>
      <c r="L707" t="s">
        <v>128</v>
      </c>
      <c r="M707">
        <v>4</v>
      </c>
      <c r="N707">
        <v>11896.43</v>
      </c>
      <c r="O707">
        <v>47585.72</v>
      </c>
      <c r="P707" t="s">
        <v>54</v>
      </c>
    </row>
    <row r="708" spans="1:16" x14ac:dyDescent="0.35">
      <c r="A708">
        <v>707</v>
      </c>
      <c r="B708">
        <v>707</v>
      </c>
      <c r="C708" t="s">
        <v>157</v>
      </c>
      <c r="D708" t="s">
        <v>38</v>
      </c>
      <c r="E708" t="s">
        <v>39</v>
      </c>
      <c r="F708" t="s">
        <v>72</v>
      </c>
      <c r="G708" t="s">
        <v>18</v>
      </c>
      <c r="H708" t="s">
        <v>91</v>
      </c>
      <c r="I708" t="s">
        <v>42</v>
      </c>
      <c r="J708" t="s">
        <v>79</v>
      </c>
      <c r="K708" t="s">
        <v>92</v>
      </c>
      <c r="L708" t="s">
        <v>93</v>
      </c>
      <c r="M708">
        <v>2</v>
      </c>
      <c r="N708">
        <v>18197.46</v>
      </c>
      <c r="O708">
        <v>36394.92</v>
      </c>
      <c r="P708" t="s">
        <v>89</v>
      </c>
    </row>
    <row r="709" spans="1:16" x14ac:dyDescent="0.35">
      <c r="A709">
        <v>708</v>
      </c>
      <c r="B709">
        <v>708</v>
      </c>
      <c r="C709" t="s">
        <v>129</v>
      </c>
      <c r="D709" t="s">
        <v>84</v>
      </c>
      <c r="E709" t="s">
        <v>71</v>
      </c>
      <c r="F709" t="s">
        <v>19</v>
      </c>
      <c r="G709" t="s">
        <v>15</v>
      </c>
      <c r="H709" t="s">
        <v>117</v>
      </c>
      <c r="I709" t="s">
        <v>65</v>
      </c>
      <c r="J709" t="s">
        <v>86</v>
      </c>
      <c r="K709" t="s">
        <v>118</v>
      </c>
      <c r="L709" t="s">
        <v>119</v>
      </c>
      <c r="M709">
        <v>5</v>
      </c>
      <c r="N709">
        <v>18284.84</v>
      </c>
      <c r="O709">
        <v>91424.2</v>
      </c>
      <c r="P709" t="s">
        <v>46</v>
      </c>
    </row>
    <row r="710" spans="1:16" x14ac:dyDescent="0.35">
      <c r="A710">
        <v>709</v>
      </c>
      <c r="B710">
        <v>709</v>
      </c>
      <c r="C710" t="s">
        <v>129</v>
      </c>
      <c r="D710" t="s">
        <v>84</v>
      </c>
      <c r="E710" t="s">
        <v>71</v>
      </c>
      <c r="F710" t="s">
        <v>19</v>
      </c>
      <c r="G710" t="s">
        <v>17</v>
      </c>
      <c r="H710" t="s">
        <v>64</v>
      </c>
      <c r="I710" t="s">
        <v>65</v>
      </c>
      <c r="J710" t="s">
        <v>66</v>
      </c>
      <c r="K710" t="s">
        <v>67</v>
      </c>
      <c r="L710" t="s">
        <v>68</v>
      </c>
      <c r="M710">
        <v>4</v>
      </c>
      <c r="N710">
        <v>18174.89</v>
      </c>
      <c r="O710">
        <v>72699.56</v>
      </c>
      <c r="P710" t="s">
        <v>46</v>
      </c>
    </row>
    <row r="711" spans="1:16" x14ac:dyDescent="0.35">
      <c r="A711">
        <v>710</v>
      </c>
      <c r="B711">
        <v>710</v>
      </c>
      <c r="C711" t="s">
        <v>249</v>
      </c>
      <c r="D711" t="s">
        <v>38</v>
      </c>
      <c r="E711" t="s">
        <v>39</v>
      </c>
      <c r="F711" t="s">
        <v>40</v>
      </c>
      <c r="G711" t="s">
        <v>15</v>
      </c>
      <c r="H711" t="s">
        <v>107</v>
      </c>
      <c r="I711" t="s">
        <v>65</v>
      </c>
      <c r="J711" t="s">
        <v>66</v>
      </c>
      <c r="K711" t="s">
        <v>108</v>
      </c>
      <c r="L711" t="s">
        <v>109</v>
      </c>
      <c r="M711">
        <v>7</v>
      </c>
      <c r="N711">
        <v>10113.75</v>
      </c>
      <c r="O711">
        <v>70796.25</v>
      </c>
      <c r="P711" t="s">
        <v>69</v>
      </c>
    </row>
    <row r="712" spans="1:16" x14ac:dyDescent="0.35">
      <c r="A712">
        <v>711</v>
      </c>
      <c r="B712">
        <v>711</v>
      </c>
      <c r="C712" t="s">
        <v>202</v>
      </c>
      <c r="D712" t="s">
        <v>84</v>
      </c>
      <c r="E712" t="s">
        <v>57</v>
      </c>
      <c r="F712" t="s">
        <v>20</v>
      </c>
      <c r="G712" t="s">
        <v>17</v>
      </c>
      <c r="H712" t="s">
        <v>148</v>
      </c>
      <c r="I712" t="s">
        <v>42</v>
      </c>
      <c r="J712" t="s">
        <v>74</v>
      </c>
      <c r="K712" t="s">
        <v>149</v>
      </c>
      <c r="L712" t="s">
        <v>150</v>
      </c>
      <c r="M712">
        <v>2</v>
      </c>
      <c r="N712">
        <v>7479.9000000000005</v>
      </c>
      <c r="O712">
        <v>14959.800000000001</v>
      </c>
      <c r="P712" t="s">
        <v>62</v>
      </c>
    </row>
    <row r="713" spans="1:16" x14ac:dyDescent="0.35">
      <c r="A713">
        <v>712</v>
      </c>
      <c r="B713">
        <v>712</v>
      </c>
      <c r="C713" t="s">
        <v>300</v>
      </c>
      <c r="D713" t="s">
        <v>56</v>
      </c>
      <c r="E713" t="s">
        <v>100</v>
      </c>
      <c r="F713" t="s">
        <v>19</v>
      </c>
      <c r="G713" t="s">
        <v>15</v>
      </c>
      <c r="H713" t="s">
        <v>159</v>
      </c>
      <c r="I713" t="s">
        <v>50</v>
      </c>
      <c r="J713" t="s">
        <v>79</v>
      </c>
      <c r="K713" t="s">
        <v>160</v>
      </c>
      <c r="L713" t="s">
        <v>161</v>
      </c>
      <c r="M713">
        <v>2</v>
      </c>
      <c r="N713">
        <v>19743.899999999998</v>
      </c>
      <c r="O713">
        <v>39487.799999999996</v>
      </c>
      <c r="P713" t="s">
        <v>130</v>
      </c>
    </row>
    <row r="714" spans="1:16" x14ac:dyDescent="0.35">
      <c r="A714">
        <v>713</v>
      </c>
      <c r="B714">
        <v>713</v>
      </c>
      <c r="C714" t="s">
        <v>106</v>
      </c>
      <c r="D714" t="s">
        <v>84</v>
      </c>
      <c r="E714" t="s">
        <v>48</v>
      </c>
      <c r="F714" t="s">
        <v>19</v>
      </c>
      <c r="G714" t="s">
        <v>17</v>
      </c>
      <c r="H714" t="s">
        <v>64</v>
      </c>
      <c r="I714" t="s">
        <v>65</v>
      </c>
      <c r="J714" t="s">
        <v>66</v>
      </c>
      <c r="K714" t="s">
        <v>67</v>
      </c>
      <c r="L714" t="s">
        <v>68</v>
      </c>
      <c r="M714">
        <v>2</v>
      </c>
      <c r="N714">
        <v>18174.89</v>
      </c>
      <c r="O714">
        <v>36349.78</v>
      </c>
      <c r="P714" t="s">
        <v>82</v>
      </c>
    </row>
    <row r="715" spans="1:16" x14ac:dyDescent="0.35">
      <c r="A715">
        <v>714</v>
      </c>
      <c r="B715">
        <v>714</v>
      </c>
      <c r="C715" t="s">
        <v>221</v>
      </c>
      <c r="D715" t="s">
        <v>95</v>
      </c>
      <c r="E715" t="s">
        <v>39</v>
      </c>
      <c r="F715" t="s">
        <v>40</v>
      </c>
      <c r="G715" t="s">
        <v>18</v>
      </c>
      <c r="H715" t="s">
        <v>64</v>
      </c>
      <c r="I715" t="s">
        <v>65</v>
      </c>
      <c r="J715" t="s">
        <v>66</v>
      </c>
      <c r="K715" t="s">
        <v>67</v>
      </c>
      <c r="L715" t="s">
        <v>68</v>
      </c>
      <c r="M715">
        <v>9</v>
      </c>
      <c r="N715">
        <v>17238.04</v>
      </c>
      <c r="O715">
        <v>155142.36000000002</v>
      </c>
      <c r="P715" t="s">
        <v>54</v>
      </c>
    </row>
    <row r="716" spans="1:16" x14ac:dyDescent="0.35">
      <c r="A716">
        <v>715</v>
      </c>
      <c r="B716">
        <v>715</v>
      </c>
      <c r="C716" t="s">
        <v>164</v>
      </c>
      <c r="D716" t="s">
        <v>38</v>
      </c>
      <c r="E716" t="s">
        <v>100</v>
      </c>
      <c r="F716" t="s">
        <v>20</v>
      </c>
      <c r="G716" t="s">
        <v>16</v>
      </c>
      <c r="H716" t="s">
        <v>138</v>
      </c>
      <c r="I716" t="s">
        <v>65</v>
      </c>
      <c r="J716" t="s">
        <v>51</v>
      </c>
      <c r="K716" t="s">
        <v>139</v>
      </c>
      <c r="L716" t="s">
        <v>140</v>
      </c>
      <c r="M716">
        <v>3</v>
      </c>
      <c r="N716">
        <v>19362.169999999998</v>
      </c>
      <c r="O716">
        <v>58086.509999999995</v>
      </c>
      <c r="P716" t="s">
        <v>89</v>
      </c>
    </row>
    <row r="717" spans="1:16" x14ac:dyDescent="0.35">
      <c r="A717">
        <v>716</v>
      </c>
      <c r="B717">
        <v>716</v>
      </c>
      <c r="C717" t="s">
        <v>274</v>
      </c>
      <c r="D717" t="s">
        <v>56</v>
      </c>
      <c r="E717" t="s">
        <v>71</v>
      </c>
      <c r="F717" t="s">
        <v>23</v>
      </c>
      <c r="G717" t="s">
        <v>16</v>
      </c>
      <c r="H717" t="s">
        <v>73</v>
      </c>
      <c r="I717" t="s">
        <v>42</v>
      </c>
      <c r="J717" t="s">
        <v>74</v>
      </c>
      <c r="K717" t="s">
        <v>75</v>
      </c>
      <c r="L717" t="s">
        <v>76</v>
      </c>
      <c r="M717">
        <v>5</v>
      </c>
      <c r="N717">
        <v>22447.8</v>
      </c>
      <c r="O717">
        <v>112239</v>
      </c>
      <c r="P717" t="s">
        <v>69</v>
      </c>
    </row>
    <row r="718" spans="1:16" x14ac:dyDescent="0.35">
      <c r="A718">
        <v>717</v>
      </c>
      <c r="B718">
        <v>717</v>
      </c>
      <c r="C718" t="s">
        <v>277</v>
      </c>
      <c r="D718" t="s">
        <v>38</v>
      </c>
      <c r="E718" t="s">
        <v>48</v>
      </c>
      <c r="F718" t="s">
        <v>72</v>
      </c>
      <c r="G718" t="s">
        <v>17</v>
      </c>
      <c r="H718" t="s">
        <v>177</v>
      </c>
      <c r="I718" t="s">
        <v>50</v>
      </c>
      <c r="J718" t="s">
        <v>51</v>
      </c>
      <c r="K718" t="s">
        <v>178</v>
      </c>
      <c r="L718" t="s">
        <v>179</v>
      </c>
      <c r="M718">
        <v>6</v>
      </c>
      <c r="N718">
        <v>9252.9</v>
      </c>
      <c r="O718">
        <v>55517.399999999994</v>
      </c>
      <c r="P718" t="s">
        <v>105</v>
      </c>
    </row>
    <row r="719" spans="1:16" x14ac:dyDescent="0.35">
      <c r="A719">
        <v>718</v>
      </c>
      <c r="B719">
        <v>718</v>
      </c>
      <c r="C719" t="s">
        <v>262</v>
      </c>
      <c r="D719" t="s">
        <v>38</v>
      </c>
      <c r="E719" t="s">
        <v>48</v>
      </c>
      <c r="F719" t="s">
        <v>22</v>
      </c>
      <c r="G719" t="s">
        <v>17</v>
      </c>
      <c r="H719" t="s">
        <v>96</v>
      </c>
      <c r="I719" t="s">
        <v>42</v>
      </c>
      <c r="J719" t="s">
        <v>59</v>
      </c>
      <c r="K719" t="s">
        <v>97</v>
      </c>
      <c r="L719" t="s">
        <v>98</v>
      </c>
      <c r="M719">
        <v>7</v>
      </c>
      <c r="N719">
        <v>10526</v>
      </c>
      <c r="O719">
        <v>73682</v>
      </c>
      <c r="P719" t="s">
        <v>82</v>
      </c>
    </row>
    <row r="720" spans="1:16" x14ac:dyDescent="0.35">
      <c r="A720">
        <v>719</v>
      </c>
      <c r="B720">
        <v>719</v>
      </c>
      <c r="C720" t="s">
        <v>219</v>
      </c>
      <c r="D720" t="s">
        <v>56</v>
      </c>
      <c r="E720" t="s">
        <v>100</v>
      </c>
      <c r="F720" t="s">
        <v>40</v>
      </c>
      <c r="G720" t="s">
        <v>18</v>
      </c>
      <c r="H720" t="s">
        <v>64</v>
      </c>
      <c r="I720" t="s">
        <v>65</v>
      </c>
      <c r="J720" t="s">
        <v>66</v>
      </c>
      <c r="K720" t="s">
        <v>67</v>
      </c>
      <c r="L720" t="s">
        <v>68</v>
      </c>
      <c r="M720">
        <v>7</v>
      </c>
      <c r="N720">
        <v>17800.149999999998</v>
      </c>
      <c r="O720">
        <v>124601.04999999999</v>
      </c>
      <c r="P720" t="s">
        <v>69</v>
      </c>
    </row>
    <row r="721" spans="1:16" x14ac:dyDescent="0.35">
      <c r="A721">
        <v>720</v>
      </c>
      <c r="B721">
        <v>720</v>
      </c>
      <c r="C721" t="s">
        <v>314</v>
      </c>
      <c r="D721" t="s">
        <v>38</v>
      </c>
      <c r="E721" t="s">
        <v>48</v>
      </c>
      <c r="F721" t="s">
        <v>20</v>
      </c>
      <c r="G721" t="s">
        <v>15</v>
      </c>
      <c r="H721" t="s">
        <v>113</v>
      </c>
      <c r="I721" t="s">
        <v>65</v>
      </c>
      <c r="J721" t="s">
        <v>51</v>
      </c>
      <c r="K721" t="s">
        <v>114</v>
      </c>
      <c r="L721" t="s">
        <v>115</v>
      </c>
      <c r="M721">
        <v>2</v>
      </c>
      <c r="N721">
        <v>10258.719999999999</v>
      </c>
      <c r="O721">
        <v>20517.439999999999</v>
      </c>
      <c r="P721" t="s">
        <v>62</v>
      </c>
    </row>
    <row r="722" spans="1:16" x14ac:dyDescent="0.35">
      <c r="A722">
        <v>721</v>
      </c>
      <c r="B722">
        <v>721</v>
      </c>
      <c r="C722" t="s">
        <v>252</v>
      </c>
      <c r="D722" t="s">
        <v>95</v>
      </c>
      <c r="E722" t="s">
        <v>39</v>
      </c>
      <c r="F722" t="s">
        <v>72</v>
      </c>
      <c r="G722" t="s">
        <v>17</v>
      </c>
      <c r="H722" t="s">
        <v>49</v>
      </c>
      <c r="I722" t="s">
        <v>50</v>
      </c>
      <c r="J722" t="s">
        <v>51</v>
      </c>
      <c r="K722" t="s">
        <v>52</v>
      </c>
      <c r="L722" t="s">
        <v>53</v>
      </c>
      <c r="M722">
        <v>8</v>
      </c>
      <c r="N722">
        <v>3243.8399999999997</v>
      </c>
      <c r="O722">
        <v>25950.719999999998</v>
      </c>
      <c r="P722" t="s">
        <v>46</v>
      </c>
    </row>
    <row r="723" spans="1:16" x14ac:dyDescent="0.35">
      <c r="A723">
        <v>722</v>
      </c>
      <c r="B723">
        <v>722</v>
      </c>
      <c r="C723" t="s">
        <v>267</v>
      </c>
      <c r="D723" t="s">
        <v>38</v>
      </c>
      <c r="E723" t="s">
        <v>57</v>
      </c>
      <c r="F723" t="s">
        <v>20</v>
      </c>
      <c r="G723" t="s">
        <v>15</v>
      </c>
      <c r="H723" t="s">
        <v>49</v>
      </c>
      <c r="I723" t="s">
        <v>50</v>
      </c>
      <c r="J723" t="s">
        <v>51</v>
      </c>
      <c r="K723" t="s">
        <v>52</v>
      </c>
      <c r="L723" t="s">
        <v>53</v>
      </c>
      <c r="M723">
        <v>3</v>
      </c>
      <c r="N723">
        <v>3208.96</v>
      </c>
      <c r="O723">
        <v>9626.880000000001</v>
      </c>
      <c r="P723" t="s">
        <v>54</v>
      </c>
    </row>
    <row r="724" spans="1:16" x14ac:dyDescent="0.35">
      <c r="A724">
        <v>723</v>
      </c>
      <c r="B724">
        <v>723</v>
      </c>
      <c r="C724" t="s">
        <v>281</v>
      </c>
      <c r="D724" t="s">
        <v>84</v>
      </c>
      <c r="E724" t="s">
        <v>48</v>
      </c>
      <c r="F724" t="s">
        <v>24</v>
      </c>
      <c r="G724" t="s">
        <v>18</v>
      </c>
      <c r="H724" t="s">
        <v>122</v>
      </c>
      <c r="I724" t="s">
        <v>42</v>
      </c>
      <c r="J724" t="s">
        <v>59</v>
      </c>
      <c r="K724" t="s">
        <v>123</v>
      </c>
      <c r="L724" t="s">
        <v>124</v>
      </c>
      <c r="M724">
        <v>7</v>
      </c>
      <c r="N724">
        <v>19370.579999999998</v>
      </c>
      <c r="O724">
        <v>135594.06</v>
      </c>
      <c r="P724" t="s">
        <v>69</v>
      </c>
    </row>
    <row r="725" spans="1:16" x14ac:dyDescent="0.35">
      <c r="A725">
        <v>724</v>
      </c>
      <c r="B725">
        <v>724</v>
      </c>
      <c r="C725" t="s">
        <v>300</v>
      </c>
      <c r="D725" t="s">
        <v>56</v>
      </c>
      <c r="E725" t="s">
        <v>100</v>
      </c>
      <c r="F725" t="s">
        <v>19</v>
      </c>
      <c r="G725" t="s">
        <v>16</v>
      </c>
      <c r="H725" t="s">
        <v>64</v>
      </c>
      <c r="I725" t="s">
        <v>65</v>
      </c>
      <c r="J725" t="s">
        <v>66</v>
      </c>
      <c r="K725" t="s">
        <v>67</v>
      </c>
      <c r="L725" t="s">
        <v>68</v>
      </c>
      <c r="M725">
        <v>3</v>
      </c>
      <c r="N725">
        <v>17800.149999999998</v>
      </c>
      <c r="O725">
        <v>53400.45</v>
      </c>
      <c r="P725" t="s">
        <v>46</v>
      </c>
    </row>
    <row r="726" spans="1:16" x14ac:dyDescent="0.35">
      <c r="A726">
        <v>725</v>
      </c>
      <c r="B726">
        <v>725</v>
      </c>
      <c r="C726" t="s">
        <v>260</v>
      </c>
      <c r="D726" t="s">
        <v>38</v>
      </c>
      <c r="E726" t="s">
        <v>57</v>
      </c>
      <c r="F726" t="s">
        <v>22</v>
      </c>
      <c r="G726" t="s">
        <v>15</v>
      </c>
      <c r="H726" t="s">
        <v>126</v>
      </c>
      <c r="I726" t="s">
        <v>65</v>
      </c>
      <c r="J726" t="s">
        <v>43</v>
      </c>
      <c r="K726" t="s">
        <v>127</v>
      </c>
      <c r="L726" t="s">
        <v>128</v>
      </c>
      <c r="M726">
        <v>5</v>
      </c>
      <c r="N726">
        <v>12811.539999999999</v>
      </c>
      <c r="O726">
        <v>64057.7</v>
      </c>
      <c r="P726" t="s">
        <v>69</v>
      </c>
    </row>
    <row r="727" spans="1:16" x14ac:dyDescent="0.35">
      <c r="A727">
        <v>726</v>
      </c>
      <c r="B727">
        <v>726</v>
      </c>
      <c r="C727" t="s">
        <v>155</v>
      </c>
      <c r="D727" t="s">
        <v>84</v>
      </c>
      <c r="E727" t="s">
        <v>39</v>
      </c>
      <c r="F727" t="s">
        <v>22</v>
      </c>
      <c r="G727" t="s">
        <v>15</v>
      </c>
      <c r="H727" t="s">
        <v>126</v>
      </c>
      <c r="I727" t="s">
        <v>65</v>
      </c>
      <c r="J727" t="s">
        <v>43</v>
      </c>
      <c r="K727" t="s">
        <v>127</v>
      </c>
      <c r="L727" t="s">
        <v>128</v>
      </c>
      <c r="M727">
        <v>8</v>
      </c>
      <c r="N727">
        <v>12942.27</v>
      </c>
      <c r="O727">
        <v>103538.16</v>
      </c>
      <c r="P727" t="s">
        <v>62</v>
      </c>
    </row>
    <row r="728" spans="1:16" x14ac:dyDescent="0.35">
      <c r="A728">
        <v>727</v>
      </c>
      <c r="B728">
        <v>727</v>
      </c>
      <c r="C728" t="s">
        <v>99</v>
      </c>
      <c r="D728" t="s">
        <v>38</v>
      </c>
      <c r="E728" t="s">
        <v>100</v>
      </c>
      <c r="F728" t="s">
        <v>23</v>
      </c>
      <c r="G728" t="s">
        <v>17</v>
      </c>
      <c r="H728" t="s">
        <v>138</v>
      </c>
      <c r="I728" t="s">
        <v>65</v>
      </c>
      <c r="J728" t="s">
        <v>51</v>
      </c>
      <c r="K728" t="s">
        <v>139</v>
      </c>
      <c r="L728" t="s">
        <v>140</v>
      </c>
      <c r="M728">
        <v>2</v>
      </c>
      <c r="N728">
        <v>17166.46</v>
      </c>
      <c r="O728">
        <v>34332.92</v>
      </c>
      <c r="P728" t="s">
        <v>54</v>
      </c>
    </row>
    <row r="729" spans="1:16" x14ac:dyDescent="0.35">
      <c r="A729">
        <v>728</v>
      </c>
      <c r="B729">
        <v>728</v>
      </c>
      <c r="C729" t="s">
        <v>153</v>
      </c>
      <c r="D729" t="s">
        <v>84</v>
      </c>
      <c r="E729" t="s">
        <v>100</v>
      </c>
      <c r="F729" t="s">
        <v>23</v>
      </c>
      <c r="G729" t="s">
        <v>15</v>
      </c>
      <c r="H729" t="s">
        <v>73</v>
      </c>
      <c r="I729" t="s">
        <v>42</v>
      </c>
      <c r="J729" t="s">
        <v>74</v>
      </c>
      <c r="K729" t="s">
        <v>75</v>
      </c>
      <c r="L729" t="s">
        <v>76</v>
      </c>
      <c r="M729">
        <v>4</v>
      </c>
      <c r="N729">
        <v>24692.579999999998</v>
      </c>
      <c r="O729">
        <v>98770.319999999992</v>
      </c>
      <c r="P729" t="s">
        <v>82</v>
      </c>
    </row>
    <row r="730" spans="1:16" x14ac:dyDescent="0.35">
      <c r="A730">
        <v>729</v>
      </c>
      <c r="B730">
        <v>729</v>
      </c>
      <c r="C730" t="s">
        <v>134</v>
      </c>
      <c r="D730" t="s">
        <v>112</v>
      </c>
      <c r="E730" t="s">
        <v>57</v>
      </c>
      <c r="F730" t="s">
        <v>22</v>
      </c>
      <c r="G730" t="s">
        <v>18</v>
      </c>
      <c r="H730" t="s">
        <v>148</v>
      </c>
      <c r="I730" t="s">
        <v>42</v>
      </c>
      <c r="J730" t="s">
        <v>74</v>
      </c>
      <c r="K730" t="s">
        <v>149</v>
      </c>
      <c r="L730" t="s">
        <v>150</v>
      </c>
      <c r="M730">
        <v>5</v>
      </c>
      <c r="N730">
        <v>7064.3499999999995</v>
      </c>
      <c r="O730">
        <v>35321.75</v>
      </c>
      <c r="P730" t="s">
        <v>105</v>
      </c>
    </row>
    <row r="731" spans="1:16" x14ac:dyDescent="0.35">
      <c r="A731">
        <v>730</v>
      </c>
      <c r="B731">
        <v>730</v>
      </c>
      <c r="C731" t="s">
        <v>99</v>
      </c>
      <c r="D731" t="s">
        <v>38</v>
      </c>
      <c r="E731" t="s">
        <v>100</v>
      </c>
      <c r="F731" t="s">
        <v>23</v>
      </c>
      <c r="G731" t="s">
        <v>16</v>
      </c>
      <c r="H731" t="s">
        <v>148</v>
      </c>
      <c r="I731" t="s">
        <v>42</v>
      </c>
      <c r="J731" t="s">
        <v>74</v>
      </c>
      <c r="K731" t="s">
        <v>149</v>
      </c>
      <c r="L731" t="s">
        <v>150</v>
      </c>
      <c r="M731">
        <v>4</v>
      </c>
      <c r="N731">
        <v>7812.3399999999992</v>
      </c>
      <c r="O731">
        <v>31249.359999999997</v>
      </c>
      <c r="P731" t="s">
        <v>130</v>
      </c>
    </row>
    <row r="732" spans="1:16" x14ac:dyDescent="0.35">
      <c r="A732">
        <v>731</v>
      </c>
      <c r="B732">
        <v>731</v>
      </c>
      <c r="C732" t="s">
        <v>286</v>
      </c>
      <c r="D732" t="s">
        <v>38</v>
      </c>
      <c r="E732" t="s">
        <v>39</v>
      </c>
      <c r="F732" t="s">
        <v>40</v>
      </c>
      <c r="G732" t="s">
        <v>18</v>
      </c>
      <c r="H732" t="s">
        <v>78</v>
      </c>
      <c r="I732" t="s">
        <v>65</v>
      </c>
      <c r="J732" t="s">
        <v>79</v>
      </c>
      <c r="K732" t="s">
        <v>80</v>
      </c>
      <c r="L732" t="s">
        <v>81</v>
      </c>
      <c r="M732">
        <v>7</v>
      </c>
      <c r="N732">
        <v>22776.440000000002</v>
      </c>
      <c r="O732">
        <v>159435.08000000002</v>
      </c>
      <c r="P732" t="s">
        <v>46</v>
      </c>
    </row>
    <row r="733" spans="1:16" x14ac:dyDescent="0.35">
      <c r="A733">
        <v>732</v>
      </c>
      <c r="B733">
        <v>732</v>
      </c>
      <c r="C733" t="s">
        <v>37</v>
      </c>
      <c r="D733" t="s">
        <v>38</v>
      </c>
      <c r="E733" t="s">
        <v>39</v>
      </c>
      <c r="F733" t="s">
        <v>40</v>
      </c>
      <c r="G733" t="s">
        <v>15</v>
      </c>
      <c r="H733" t="s">
        <v>58</v>
      </c>
      <c r="I733" t="s">
        <v>42</v>
      </c>
      <c r="J733" t="s">
        <v>59</v>
      </c>
      <c r="K733" t="s">
        <v>60</v>
      </c>
      <c r="L733" t="s">
        <v>61</v>
      </c>
      <c r="M733">
        <v>9</v>
      </c>
      <c r="N733">
        <v>5329.92</v>
      </c>
      <c r="O733">
        <v>47969.279999999999</v>
      </c>
      <c r="P733" t="s">
        <v>69</v>
      </c>
    </row>
    <row r="734" spans="1:16" x14ac:dyDescent="0.35">
      <c r="A734">
        <v>733</v>
      </c>
      <c r="B734">
        <v>733</v>
      </c>
      <c r="C734" t="s">
        <v>172</v>
      </c>
      <c r="D734" t="s">
        <v>56</v>
      </c>
      <c r="E734" t="s">
        <v>100</v>
      </c>
      <c r="F734" t="s">
        <v>21</v>
      </c>
      <c r="G734" t="s">
        <v>18</v>
      </c>
      <c r="H734" t="s">
        <v>49</v>
      </c>
      <c r="I734" t="s">
        <v>50</v>
      </c>
      <c r="J734" t="s">
        <v>51</v>
      </c>
      <c r="K734" t="s">
        <v>52</v>
      </c>
      <c r="L734" t="s">
        <v>53</v>
      </c>
      <c r="M734">
        <v>9</v>
      </c>
      <c r="N734">
        <v>3243.8399999999997</v>
      </c>
      <c r="O734">
        <v>29194.559999999998</v>
      </c>
      <c r="P734" t="s">
        <v>62</v>
      </c>
    </row>
    <row r="735" spans="1:16" x14ac:dyDescent="0.35">
      <c r="A735">
        <v>734</v>
      </c>
      <c r="B735">
        <v>734</v>
      </c>
      <c r="C735" t="s">
        <v>320</v>
      </c>
      <c r="D735" t="s">
        <v>95</v>
      </c>
      <c r="E735" t="s">
        <v>57</v>
      </c>
      <c r="F735" t="s">
        <v>22</v>
      </c>
      <c r="G735" t="s">
        <v>17</v>
      </c>
      <c r="H735" t="s">
        <v>148</v>
      </c>
      <c r="I735" t="s">
        <v>42</v>
      </c>
      <c r="J735" t="s">
        <v>74</v>
      </c>
      <c r="K735" t="s">
        <v>149</v>
      </c>
      <c r="L735" t="s">
        <v>150</v>
      </c>
      <c r="M735">
        <v>1</v>
      </c>
      <c r="N735">
        <v>7895.45</v>
      </c>
      <c r="O735">
        <v>7895.45</v>
      </c>
      <c r="P735" t="s">
        <v>62</v>
      </c>
    </row>
    <row r="736" spans="1:16" x14ac:dyDescent="0.35">
      <c r="A736">
        <v>735</v>
      </c>
      <c r="B736">
        <v>735</v>
      </c>
      <c r="C736" t="s">
        <v>228</v>
      </c>
      <c r="D736" t="s">
        <v>38</v>
      </c>
      <c r="E736" t="s">
        <v>39</v>
      </c>
      <c r="F736" t="s">
        <v>20</v>
      </c>
      <c r="G736" t="s">
        <v>16</v>
      </c>
      <c r="H736" t="s">
        <v>159</v>
      </c>
      <c r="I736" t="s">
        <v>50</v>
      </c>
      <c r="J736" t="s">
        <v>79</v>
      </c>
      <c r="K736" t="s">
        <v>160</v>
      </c>
      <c r="L736" t="s">
        <v>161</v>
      </c>
      <c r="M736">
        <v>8</v>
      </c>
      <c r="N736">
        <v>19107</v>
      </c>
      <c r="O736">
        <v>152856</v>
      </c>
      <c r="P736" t="s">
        <v>46</v>
      </c>
    </row>
    <row r="737" spans="1:16" x14ac:dyDescent="0.35">
      <c r="A737">
        <v>736</v>
      </c>
      <c r="B737">
        <v>736</v>
      </c>
      <c r="C737" t="s">
        <v>172</v>
      </c>
      <c r="D737" t="s">
        <v>56</v>
      </c>
      <c r="E737" t="s">
        <v>100</v>
      </c>
      <c r="F737" t="s">
        <v>21</v>
      </c>
      <c r="G737" t="s">
        <v>18</v>
      </c>
      <c r="H737" t="s">
        <v>41</v>
      </c>
      <c r="I737" t="s">
        <v>42</v>
      </c>
      <c r="J737" t="s">
        <v>43</v>
      </c>
      <c r="K737" t="s">
        <v>44</v>
      </c>
      <c r="L737" t="s">
        <v>45</v>
      </c>
      <c r="M737">
        <v>5</v>
      </c>
      <c r="N737">
        <v>20030.22</v>
      </c>
      <c r="O737">
        <v>100151.1</v>
      </c>
      <c r="P737" t="s">
        <v>54</v>
      </c>
    </row>
    <row r="738" spans="1:16" x14ac:dyDescent="0.35">
      <c r="A738">
        <v>737</v>
      </c>
      <c r="B738">
        <v>737</v>
      </c>
      <c r="C738" t="s">
        <v>293</v>
      </c>
      <c r="D738" t="s">
        <v>56</v>
      </c>
      <c r="E738" t="s">
        <v>39</v>
      </c>
      <c r="F738" t="s">
        <v>19</v>
      </c>
      <c r="G738" t="s">
        <v>15</v>
      </c>
      <c r="H738" t="s">
        <v>49</v>
      </c>
      <c r="I738" t="s">
        <v>50</v>
      </c>
      <c r="J738" t="s">
        <v>51</v>
      </c>
      <c r="K738" t="s">
        <v>52</v>
      </c>
      <c r="L738" t="s">
        <v>53</v>
      </c>
      <c r="M738">
        <v>5</v>
      </c>
      <c r="N738">
        <v>3104.32</v>
      </c>
      <c r="O738">
        <v>15521.6</v>
      </c>
      <c r="P738" t="s">
        <v>89</v>
      </c>
    </row>
    <row r="739" spans="1:16" x14ac:dyDescent="0.35">
      <c r="A739">
        <v>738</v>
      </c>
      <c r="B739">
        <v>738</v>
      </c>
      <c r="C739" t="s">
        <v>257</v>
      </c>
      <c r="D739" t="s">
        <v>112</v>
      </c>
      <c r="E739" t="s">
        <v>48</v>
      </c>
      <c r="F739" t="s">
        <v>19</v>
      </c>
      <c r="G739" t="s">
        <v>17</v>
      </c>
      <c r="H739" t="s">
        <v>177</v>
      </c>
      <c r="I739" t="s">
        <v>50</v>
      </c>
      <c r="J739" t="s">
        <v>51</v>
      </c>
      <c r="K739" t="s">
        <v>178</v>
      </c>
      <c r="L739" t="s">
        <v>179</v>
      </c>
      <c r="M739">
        <v>5</v>
      </c>
      <c r="N739">
        <v>9766.9499999999989</v>
      </c>
      <c r="O739">
        <v>48834.749999999993</v>
      </c>
      <c r="P739" t="s">
        <v>105</v>
      </c>
    </row>
    <row r="740" spans="1:16" x14ac:dyDescent="0.35">
      <c r="A740">
        <v>739</v>
      </c>
      <c r="B740">
        <v>739</v>
      </c>
      <c r="C740" t="s">
        <v>137</v>
      </c>
      <c r="D740" t="s">
        <v>84</v>
      </c>
      <c r="E740" t="s">
        <v>57</v>
      </c>
      <c r="F740" t="s">
        <v>19</v>
      </c>
      <c r="G740" t="s">
        <v>18</v>
      </c>
      <c r="H740" t="s">
        <v>148</v>
      </c>
      <c r="I740" t="s">
        <v>42</v>
      </c>
      <c r="J740" t="s">
        <v>74</v>
      </c>
      <c r="K740" t="s">
        <v>149</v>
      </c>
      <c r="L740" t="s">
        <v>150</v>
      </c>
      <c r="M740">
        <v>6</v>
      </c>
      <c r="N740">
        <v>7563.01</v>
      </c>
      <c r="O740">
        <v>45378.06</v>
      </c>
      <c r="P740" t="s">
        <v>46</v>
      </c>
    </row>
    <row r="741" spans="1:16" x14ac:dyDescent="0.35">
      <c r="A741">
        <v>740</v>
      </c>
      <c r="B741">
        <v>740</v>
      </c>
      <c r="C741" t="s">
        <v>200</v>
      </c>
      <c r="D741" t="s">
        <v>56</v>
      </c>
      <c r="E741" t="s">
        <v>100</v>
      </c>
      <c r="F741" t="s">
        <v>19</v>
      </c>
      <c r="G741" t="s">
        <v>16</v>
      </c>
      <c r="H741" t="s">
        <v>148</v>
      </c>
      <c r="I741" t="s">
        <v>42</v>
      </c>
      <c r="J741" t="s">
        <v>74</v>
      </c>
      <c r="K741" t="s">
        <v>149</v>
      </c>
      <c r="L741" t="s">
        <v>150</v>
      </c>
      <c r="M741">
        <v>5</v>
      </c>
      <c r="N741">
        <v>7978.5599999999995</v>
      </c>
      <c r="O741">
        <v>39892.799999999996</v>
      </c>
      <c r="P741" t="s">
        <v>89</v>
      </c>
    </row>
    <row r="742" spans="1:16" x14ac:dyDescent="0.35">
      <c r="A742">
        <v>741</v>
      </c>
      <c r="B742">
        <v>741</v>
      </c>
      <c r="C742" t="s">
        <v>111</v>
      </c>
      <c r="D742" t="s">
        <v>112</v>
      </c>
      <c r="E742" t="s">
        <v>71</v>
      </c>
      <c r="F742" t="s">
        <v>22</v>
      </c>
      <c r="G742" t="s">
        <v>17</v>
      </c>
      <c r="H742" t="s">
        <v>126</v>
      </c>
      <c r="I742" t="s">
        <v>65</v>
      </c>
      <c r="J742" t="s">
        <v>43</v>
      </c>
      <c r="K742" t="s">
        <v>127</v>
      </c>
      <c r="L742" t="s">
        <v>128</v>
      </c>
      <c r="M742">
        <v>7</v>
      </c>
      <c r="N742">
        <v>11765.7</v>
      </c>
      <c r="O742">
        <v>82359.900000000009</v>
      </c>
      <c r="P742" t="s">
        <v>46</v>
      </c>
    </row>
    <row r="743" spans="1:16" x14ac:dyDescent="0.35">
      <c r="A743">
        <v>742</v>
      </c>
      <c r="B743">
        <v>742</v>
      </c>
      <c r="C743" t="s">
        <v>239</v>
      </c>
      <c r="D743" t="s">
        <v>84</v>
      </c>
      <c r="E743" t="s">
        <v>57</v>
      </c>
      <c r="F743" t="s">
        <v>20</v>
      </c>
      <c r="G743" t="s">
        <v>17</v>
      </c>
      <c r="H743" t="s">
        <v>138</v>
      </c>
      <c r="I743" t="s">
        <v>65</v>
      </c>
      <c r="J743" t="s">
        <v>51</v>
      </c>
      <c r="K743" t="s">
        <v>139</v>
      </c>
      <c r="L743" t="s">
        <v>140</v>
      </c>
      <c r="M743">
        <v>7</v>
      </c>
      <c r="N743">
        <v>19362.169999999998</v>
      </c>
      <c r="O743">
        <v>135535.19</v>
      </c>
      <c r="P743" t="s">
        <v>62</v>
      </c>
    </row>
    <row r="744" spans="1:16" x14ac:dyDescent="0.35">
      <c r="A744">
        <v>743</v>
      </c>
      <c r="B744">
        <v>743</v>
      </c>
      <c r="C744" t="s">
        <v>226</v>
      </c>
      <c r="D744" t="s">
        <v>112</v>
      </c>
      <c r="E744" t="s">
        <v>48</v>
      </c>
      <c r="F744" t="s">
        <v>72</v>
      </c>
      <c r="G744" t="s">
        <v>16</v>
      </c>
      <c r="H744" t="s">
        <v>64</v>
      </c>
      <c r="I744" t="s">
        <v>65</v>
      </c>
      <c r="J744" t="s">
        <v>66</v>
      </c>
      <c r="K744" t="s">
        <v>67</v>
      </c>
      <c r="L744" t="s">
        <v>68</v>
      </c>
      <c r="M744">
        <v>3</v>
      </c>
      <c r="N744">
        <v>18549.63</v>
      </c>
      <c r="O744">
        <v>55648.89</v>
      </c>
      <c r="P744" t="s">
        <v>46</v>
      </c>
    </row>
    <row r="745" spans="1:16" x14ac:dyDescent="0.35">
      <c r="A745">
        <v>744</v>
      </c>
      <c r="B745">
        <v>744</v>
      </c>
      <c r="C745" t="s">
        <v>254</v>
      </c>
      <c r="D745" t="s">
        <v>112</v>
      </c>
      <c r="E745" t="s">
        <v>100</v>
      </c>
      <c r="F745" t="s">
        <v>40</v>
      </c>
      <c r="G745" t="s">
        <v>17</v>
      </c>
      <c r="H745" t="s">
        <v>96</v>
      </c>
      <c r="I745" t="s">
        <v>42</v>
      </c>
      <c r="J745" t="s">
        <v>59</v>
      </c>
      <c r="K745" t="s">
        <v>97</v>
      </c>
      <c r="L745" t="s">
        <v>98</v>
      </c>
      <c r="M745">
        <v>8</v>
      </c>
      <c r="N745">
        <v>9972</v>
      </c>
      <c r="O745">
        <v>79776</v>
      </c>
      <c r="P745" t="s">
        <v>46</v>
      </c>
    </row>
    <row r="746" spans="1:16" x14ac:dyDescent="0.35">
      <c r="A746">
        <v>745</v>
      </c>
      <c r="B746">
        <v>745</v>
      </c>
      <c r="C746" t="s">
        <v>125</v>
      </c>
      <c r="D746" t="s">
        <v>56</v>
      </c>
      <c r="E746" t="s">
        <v>57</v>
      </c>
      <c r="F746" t="s">
        <v>24</v>
      </c>
      <c r="G746" t="s">
        <v>17</v>
      </c>
      <c r="H746" t="s">
        <v>177</v>
      </c>
      <c r="I746" t="s">
        <v>50</v>
      </c>
      <c r="J746" t="s">
        <v>51</v>
      </c>
      <c r="K746" t="s">
        <v>178</v>
      </c>
      <c r="L746" t="s">
        <v>179</v>
      </c>
      <c r="M746">
        <v>1</v>
      </c>
      <c r="N746">
        <v>9047.2800000000007</v>
      </c>
      <c r="O746">
        <v>9047.2800000000007</v>
      </c>
      <c r="P746" t="s">
        <v>82</v>
      </c>
    </row>
    <row r="747" spans="1:16" x14ac:dyDescent="0.35">
      <c r="A747">
        <v>746</v>
      </c>
      <c r="B747">
        <v>746</v>
      </c>
      <c r="C747" t="s">
        <v>157</v>
      </c>
      <c r="D747" t="s">
        <v>38</v>
      </c>
      <c r="E747" t="s">
        <v>39</v>
      </c>
      <c r="F747" t="s">
        <v>72</v>
      </c>
      <c r="G747" t="s">
        <v>16</v>
      </c>
      <c r="H747" t="s">
        <v>117</v>
      </c>
      <c r="I747" t="s">
        <v>65</v>
      </c>
      <c r="J747" t="s">
        <v>86</v>
      </c>
      <c r="K747" t="s">
        <v>118</v>
      </c>
      <c r="L747" t="s">
        <v>119</v>
      </c>
      <c r="M747">
        <v>5</v>
      </c>
      <c r="N747">
        <v>17911.68</v>
      </c>
      <c r="O747">
        <v>89558.399999999994</v>
      </c>
      <c r="P747" t="s">
        <v>130</v>
      </c>
    </row>
    <row r="748" spans="1:16" x14ac:dyDescent="0.35">
      <c r="A748">
        <v>747</v>
      </c>
      <c r="B748">
        <v>747</v>
      </c>
      <c r="C748" t="s">
        <v>186</v>
      </c>
      <c r="D748" t="s">
        <v>84</v>
      </c>
      <c r="E748" t="s">
        <v>48</v>
      </c>
      <c r="F748" t="s">
        <v>19</v>
      </c>
      <c r="G748" t="s">
        <v>17</v>
      </c>
      <c r="H748" t="s">
        <v>126</v>
      </c>
      <c r="I748" t="s">
        <v>65</v>
      </c>
      <c r="J748" t="s">
        <v>43</v>
      </c>
      <c r="K748" t="s">
        <v>127</v>
      </c>
      <c r="L748" t="s">
        <v>128</v>
      </c>
      <c r="M748">
        <v>9</v>
      </c>
      <c r="N748">
        <v>12027.16</v>
      </c>
      <c r="O748">
        <v>108244.44</v>
      </c>
      <c r="P748" t="s">
        <v>82</v>
      </c>
    </row>
    <row r="749" spans="1:16" x14ac:dyDescent="0.35">
      <c r="A749">
        <v>748</v>
      </c>
      <c r="B749">
        <v>748</v>
      </c>
      <c r="C749" t="s">
        <v>184</v>
      </c>
      <c r="D749" t="s">
        <v>112</v>
      </c>
      <c r="E749" t="s">
        <v>57</v>
      </c>
      <c r="F749" t="s">
        <v>20</v>
      </c>
      <c r="G749" t="s">
        <v>18</v>
      </c>
      <c r="H749" t="s">
        <v>91</v>
      </c>
      <c r="I749" t="s">
        <v>42</v>
      </c>
      <c r="J749" t="s">
        <v>79</v>
      </c>
      <c r="K749" t="s">
        <v>92</v>
      </c>
      <c r="L749" t="s">
        <v>93</v>
      </c>
      <c r="M749">
        <v>8</v>
      </c>
      <c r="N749">
        <v>17616.690000000002</v>
      </c>
      <c r="O749">
        <v>140933.52000000002</v>
      </c>
      <c r="P749" t="s">
        <v>46</v>
      </c>
    </row>
    <row r="750" spans="1:16" x14ac:dyDescent="0.35">
      <c r="A750">
        <v>749</v>
      </c>
      <c r="B750">
        <v>749</v>
      </c>
      <c r="C750" t="s">
        <v>136</v>
      </c>
      <c r="D750" t="s">
        <v>56</v>
      </c>
      <c r="E750" t="s">
        <v>57</v>
      </c>
      <c r="F750" t="s">
        <v>24</v>
      </c>
      <c r="G750" t="s">
        <v>17</v>
      </c>
      <c r="H750" t="s">
        <v>159</v>
      </c>
      <c r="I750" t="s">
        <v>50</v>
      </c>
      <c r="J750" t="s">
        <v>79</v>
      </c>
      <c r="K750" t="s">
        <v>160</v>
      </c>
      <c r="L750" t="s">
        <v>161</v>
      </c>
      <c r="M750">
        <v>1</v>
      </c>
      <c r="N750">
        <v>20168.5</v>
      </c>
      <c r="O750">
        <v>20168.5</v>
      </c>
      <c r="P750" t="s">
        <v>69</v>
      </c>
    </row>
    <row r="751" spans="1:16" x14ac:dyDescent="0.35">
      <c r="A751">
        <v>750</v>
      </c>
      <c r="B751">
        <v>750</v>
      </c>
      <c r="C751" t="s">
        <v>246</v>
      </c>
      <c r="D751" t="s">
        <v>112</v>
      </c>
      <c r="E751" t="s">
        <v>100</v>
      </c>
      <c r="F751" t="s">
        <v>21</v>
      </c>
      <c r="G751" t="s">
        <v>15</v>
      </c>
      <c r="H751" t="s">
        <v>159</v>
      </c>
      <c r="I751" t="s">
        <v>50</v>
      </c>
      <c r="J751" t="s">
        <v>79</v>
      </c>
      <c r="K751" t="s">
        <v>160</v>
      </c>
      <c r="L751" t="s">
        <v>161</v>
      </c>
      <c r="M751">
        <v>2</v>
      </c>
      <c r="N751">
        <v>18682.400000000001</v>
      </c>
      <c r="O751">
        <v>37364.800000000003</v>
      </c>
      <c r="P751" t="s">
        <v>54</v>
      </c>
    </row>
    <row r="752" spans="1:16" x14ac:dyDescent="0.35">
      <c r="A752">
        <v>751</v>
      </c>
      <c r="B752">
        <v>751</v>
      </c>
      <c r="C752" t="s">
        <v>289</v>
      </c>
      <c r="D752" t="s">
        <v>112</v>
      </c>
      <c r="E752" t="s">
        <v>48</v>
      </c>
      <c r="F752" t="s">
        <v>40</v>
      </c>
      <c r="G752" t="s">
        <v>16</v>
      </c>
      <c r="H752" t="s">
        <v>148</v>
      </c>
      <c r="I752" t="s">
        <v>42</v>
      </c>
      <c r="J752" t="s">
        <v>74</v>
      </c>
      <c r="K752" t="s">
        <v>149</v>
      </c>
      <c r="L752" t="s">
        <v>150</v>
      </c>
      <c r="M752">
        <v>5</v>
      </c>
      <c r="N752">
        <v>8061.67</v>
      </c>
      <c r="O752">
        <v>40308.35</v>
      </c>
      <c r="P752" t="s">
        <v>82</v>
      </c>
    </row>
    <row r="753" spans="1:16" x14ac:dyDescent="0.35">
      <c r="A753">
        <v>752</v>
      </c>
      <c r="B753">
        <v>752</v>
      </c>
      <c r="C753" t="s">
        <v>181</v>
      </c>
      <c r="D753" t="s">
        <v>38</v>
      </c>
      <c r="E753" t="s">
        <v>39</v>
      </c>
      <c r="F753" t="s">
        <v>40</v>
      </c>
      <c r="G753" t="s">
        <v>17</v>
      </c>
      <c r="H753" t="s">
        <v>85</v>
      </c>
      <c r="I753" t="s">
        <v>50</v>
      </c>
      <c r="J753" t="s">
        <v>86</v>
      </c>
      <c r="K753" t="s">
        <v>87</v>
      </c>
      <c r="L753" t="s">
        <v>88</v>
      </c>
      <c r="M753">
        <v>9</v>
      </c>
      <c r="N753">
        <v>7254.72</v>
      </c>
      <c r="O753">
        <v>65292.480000000003</v>
      </c>
      <c r="P753" t="s">
        <v>69</v>
      </c>
    </row>
    <row r="754" spans="1:16" x14ac:dyDescent="0.35">
      <c r="A754">
        <v>753</v>
      </c>
      <c r="B754">
        <v>753</v>
      </c>
      <c r="C754" t="s">
        <v>254</v>
      </c>
      <c r="D754" t="s">
        <v>112</v>
      </c>
      <c r="E754" t="s">
        <v>100</v>
      </c>
      <c r="F754" t="s">
        <v>40</v>
      </c>
      <c r="G754" t="s">
        <v>16</v>
      </c>
      <c r="H754" t="s">
        <v>49</v>
      </c>
      <c r="I754" t="s">
        <v>50</v>
      </c>
      <c r="J754" t="s">
        <v>51</v>
      </c>
      <c r="K754" t="s">
        <v>52</v>
      </c>
      <c r="L754" t="s">
        <v>53</v>
      </c>
      <c r="M754">
        <v>5</v>
      </c>
      <c r="N754">
        <v>3313.6</v>
      </c>
      <c r="O754">
        <v>16568</v>
      </c>
      <c r="P754" t="s">
        <v>130</v>
      </c>
    </row>
    <row r="755" spans="1:16" x14ac:dyDescent="0.35">
      <c r="A755">
        <v>754</v>
      </c>
      <c r="B755">
        <v>754</v>
      </c>
      <c r="C755" t="s">
        <v>196</v>
      </c>
      <c r="D755" t="s">
        <v>38</v>
      </c>
      <c r="E755" t="s">
        <v>57</v>
      </c>
      <c r="F755" t="s">
        <v>72</v>
      </c>
      <c r="G755" t="s">
        <v>15</v>
      </c>
      <c r="H755" t="s">
        <v>78</v>
      </c>
      <c r="I755" t="s">
        <v>65</v>
      </c>
      <c r="J755" t="s">
        <v>79</v>
      </c>
      <c r="K755" t="s">
        <v>80</v>
      </c>
      <c r="L755" t="s">
        <v>81</v>
      </c>
      <c r="M755">
        <v>9</v>
      </c>
      <c r="N755">
        <v>21043.45</v>
      </c>
      <c r="O755">
        <v>189391.05000000002</v>
      </c>
      <c r="P755" t="s">
        <v>69</v>
      </c>
    </row>
    <row r="756" spans="1:16" x14ac:dyDescent="0.35">
      <c r="A756">
        <v>755</v>
      </c>
      <c r="B756">
        <v>755</v>
      </c>
      <c r="C756" t="s">
        <v>222</v>
      </c>
      <c r="D756" t="s">
        <v>56</v>
      </c>
      <c r="E756" t="s">
        <v>48</v>
      </c>
      <c r="F756" t="s">
        <v>23</v>
      </c>
      <c r="G756" t="s">
        <v>15</v>
      </c>
      <c r="H756" t="s">
        <v>64</v>
      </c>
      <c r="I756" t="s">
        <v>65</v>
      </c>
      <c r="J756" t="s">
        <v>66</v>
      </c>
      <c r="K756" t="s">
        <v>67</v>
      </c>
      <c r="L756" t="s">
        <v>68</v>
      </c>
      <c r="M756">
        <v>6</v>
      </c>
      <c r="N756">
        <v>16113.82</v>
      </c>
      <c r="O756">
        <v>96682.92</v>
      </c>
      <c r="P756" t="s">
        <v>62</v>
      </c>
    </row>
    <row r="757" spans="1:16" x14ac:dyDescent="0.35">
      <c r="A757">
        <v>756</v>
      </c>
      <c r="B757">
        <v>756</v>
      </c>
      <c r="C757" t="s">
        <v>241</v>
      </c>
      <c r="D757" t="s">
        <v>84</v>
      </c>
      <c r="E757" t="s">
        <v>100</v>
      </c>
      <c r="F757" t="s">
        <v>24</v>
      </c>
      <c r="G757" t="s">
        <v>16</v>
      </c>
      <c r="H757" t="s">
        <v>169</v>
      </c>
      <c r="I757" t="s">
        <v>42</v>
      </c>
      <c r="J757" t="s">
        <v>43</v>
      </c>
      <c r="K757" t="s">
        <v>170</v>
      </c>
      <c r="L757" t="s">
        <v>171</v>
      </c>
      <c r="M757">
        <v>8</v>
      </c>
      <c r="N757">
        <v>7707.15</v>
      </c>
      <c r="O757">
        <v>61657.2</v>
      </c>
      <c r="P757" t="s">
        <v>54</v>
      </c>
    </row>
    <row r="758" spans="1:16" x14ac:dyDescent="0.35">
      <c r="A758">
        <v>757</v>
      </c>
      <c r="B758">
        <v>757</v>
      </c>
      <c r="C758" t="s">
        <v>224</v>
      </c>
      <c r="D758" t="s">
        <v>38</v>
      </c>
      <c r="E758" t="s">
        <v>71</v>
      </c>
      <c r="F758" t="s">
        <v>20</v>
      </c>
      <c r="G758" t="s">
        <v>18</v>
      </c>
      <c r="H758" t="s">
        <v>96</v>
      </c>
      <c r="I758" t="s">
        <v>42</v>
      </c>
      <c r="J758" t="s">
        <v>59</v>
      </c>
      <c r="K758" t="s">
        <v>97</v>
      </c>
      <c r="L758" t="s">
        <v>98</v>
      </c>
      <c r="M758">
        <v>7</v>
      </c>
      <c r="N758">
        <v>10969.2</v>
      </c>
      <c r="O758">
        <v>76784.400000000009</v>
      </c>
      <c r="P758" t="s">
        <v>89</v>
      </c>
    </row>
    <row r="759" spans="1:16" x14ac:dyDescent="0.35">
      <c r="A759">
        <v>758</v>
      </c>
      <c r="B759">
        <v>758</v>
      </c>
      <c r="C759" t="s">
        <v>284</v>
      </c>
      <c r="D759" t="s">
        <v>38</v>
      </c>
      <c r="E759" t="s">
        <v>100</v>
      </c>
      <c r="F759" t="s">
        <v>20</v>
      </c>
      <c r="G759" t="s">
        <v>17</v>
      </c>
      <c r="H759" t="s">
        <v>177</v>
      </c>
      <c r="I759" t="s">
        <v>50</v>
      </c>
      <c r="J759" t="s">
        <v>51</v>
      </c>
      <c r="K759" t="s">
        <v>178</v>
      </c>
      <c r="L759" t="s">
        <v>179</v>
      </c>
      <c r="M759">
        <v>1</v>
      </c>
      <c r="N759">
        <v>9047.2800000000007</v>
      </c>
      <c r="O759">
        <v>9047.2800000000007</v>
      </c>
      <c r="P759" t="s">
        <v>82</v>
      </c>
    </row>
    <row r="760" spans="1:16" x14ac:dyDescent="0.35">
      <c r="A760">
        <v>759</v>
      </c>
      <c r="B760">
        <v>759</v>
      </c>
      <c r="C760" t="s">
        <v>317</v>
      </c>
      <c r="D760" t="s">
        <v>84</v>
      </c>
      <c r="E760" t="s">
        <v>39</v>
      </c>
      <c r="F760" t="s">
        <v>20</v>
      </c>
      <c r="G760" t="s">
        <v>16</v>
      </c>
      <c r="H760" t="s">
        <v>73</v>
      </c>
      <c r="I760" t="s">
        <v>42</v>
      </c>
      <c r="J760" t="s">
        <v>74</v>
      </c>
      <c r="K760" t="s">
        <v>75</v>
      </c>
      <c r="L760" t="s">
        <v>76</v>
      </c>
      <c r="M760">
        <v>5</v>
      </c>
      <c r="N760">
        <v>24193.739999999998</v>
      </c>
      <c r="O760">
        <v>120968.69999999998</v>
      </c>
      <c r="P760" t="s">
        <v>62</v>
      </c>
    </row>
    <row r="761" spans="1:16" x14ac:dyDescent="0.35">
      <c r="A761">
        <v>760</v>
      </c>
      <c r="B761">
        <v>760</v>
      </c>
      <c r="C761" t="s">
        <v>236</v>
      </c>
      <c r="D761" t="s">
        <v>95</v>
      </c>
      <c r="E761" t="s">
        <v>71</v>
      </c>
      <c r="F761" t="s">
        <v>40</v>
      </c>
      <c r="G761" t="s">
        <v>18</v>
      </c>
      <c r="H761" t="s">
        <v>113</v>
      </c>
      <c r="I761" t="s">
        <v>65</v>
      </c>
      <c r="J761" t="s">
        <v>51</v>
      </c>
      <c r="K761" t="s">
        <v>114</v>
      </c>
      <c r="L761" t="s">
        <v>115</v>
      </c>
      <c r="M761">
        <v>3</v>
      </c>
      <c r="N761">
        <v>8989.6</v>
      </c>
      <c r="O761">
        <v>26968.800000000003</v>
      </c>
      <c r="P761" t="s">
        <v>89</v>
      </c>
    </row>
    <row r="762" spans="1:16" x14ac:dyDescent="0.35">
      <c r="A762">
        <v>761</v>
      </c>
      <c r="B762">
        <v>761</v>
      </c>
      <c r="C762" t="s">
        <v>312</v>
      </c>
      <c r="D762" t="s">
        <v>95</v>
      </c>
      <c r="E762" t="s">
        <v>71</v>
      </c>
      <c r="F762" t="s">
        <v>22</v>
      </c>
      <c r="G762" t="s">
        <v>16</v>
      </c>
      <c r="H762" t="s">
        <v>41</v>
      </c>
      <c r="I762" t="s">
        <v>42</v>
      </c>
      <c r="J762" t="s">
        <v>43</v>
      </c>
      <c r="K762" t="s">
        <v>44</v>
      </c>
      <c r="L762" t="s">
        <v>45</v>
      </c>
      <c r="M762">
        <v>7</v>
      </c>
      <c r="N762">
        <v>18599.490000000002</v>
      </c>
      <c r="O762">
        <v>130196.43000000001</v>
      </c>
      <c r="P762" t="s">
        <v>105</v>
      </c>
    </row>
    <row r="763" spans="1:16" x14ac:dyDescent="0.35">
      <c r="A763">
        <v>762</v>
      </c>
      <c r="B763">
        <v>762</v>
      </c>
      <c r="C763" t="s">
        <v>223</v>
      </c>
      <c r="D763" t="s">
        <v>112</v>
      </c>
      <c r="E763" t="s">
        <v>100</v>
      </c>
      <c r="F763" t="s">
        <v>23</v>
      </c>
      <c r="G763" t="s">
        <v>16</v>
      </c>
      <c r="H763" t="s">
        <v>91</v>
      </c>
      <c r="I763" t="s">
        <v>42</v>
      </c>
      <c r="J763" t="s">
        <v>79</v>
      </c>
      <c r="K763" t="s">
        <v>92</v>
      </c>
      <c r="L763" t="s">
        <v>93</v>
      </c>
      <c r="M763">
        <v>3</v>
      </c>
      <c r="N763">
        <v>17229.510000000002</v>
      </c>
      <c r="O763">
        <v>51688.530000000006</v>
      </c>
      <c r="P763" t="s">
        <v>62</v>
      </c>
    </row>
    <row r="764" spans="1:16" x14ac:dyDescent="0.35">
      <c r="A764">
        <v>763</v>
      </c>
      <c r="B764">
        <v>763</v>
      </c>
      <c r="C764" t="s">
        <v>290</v>
      </c>
      <c r="D764" t="s">
        <v>38</v>
      </c>
      <c r="E764" t="s">
        <v>39</v>
      </c>
      <c r="F764" t="s">
        <v>22</v>
      </c>
      <c r="G764" t="s">
        <v>18</v>
      </c>
      <c r="H764" t="s">
        <v>96</v>
      </c>
      <c r="I764" t="s">
        <v>42</v>
      </c>
      <c r="J764" t="s">
        <v>59</v>
      </c>
      <c r="K764" t="s">
        <v>97</v>
      </c>
      <c r="L764" t="s">
        <v>98</v>
      </c>
      <c r="M764">
        <v>3</v>
      </c>
      <c r="N764">
        <v>10526</v>
      </c>
      <c r="O764">
        <v>31578</v>
      </c>
      <c r="P764" t="s">
        <v>82</v>
      </c>
    </row>
    <row r="765" spans="1:16" x14ac:dyDescent="0.35">
      <c r="A765">
        <v>764</v>
      </c>
      <c r="B765">
        <v>764</v>
      </c>
      <c r="C765" t="s">
        <v>153</v>
      </c>
      <c r="D765" t="s">
        <v>84</v>
      </c>
      <c r="E765" t="s">
        <v>100</v>
      </c>
      <c r="F765" t="s">
        <v>23</v>
      </c>
      <c r="G765" t="s">
        <v>17</v>
      </c>
      <c r="H765" t="s">
        <v>169</v>
      </c>
      <c r="I765" t="s">
        <v>42</v>
      </c>
      <c r="J765" t="s">
        <v>43</v>
      </c>
      <c r="K765" t="s">
        <v>170</v>
      </c>
      <c r="L765" t="s">
        <v>171</v>
      </c>
      <c r="M765">
        <v>5</v>
      </c>
      <c r="N765">
        <v>7006.5</v>
      </c>
      <c r="O765">
        <v>35032.5</v>
      </c>
      <c r="P765" t="s">
        <v>62</v>
      </c>
    </row>
    <row r="766" spans="1:16" x14ac:dyDescent="0.35">
      <c r="A766">
        <v>765</v>
      </c>
      <c r="B766">
        <v>765</v>
      </c>
      <c r="C766" t="s">
        <v>228</v>
      </c>
      <c r="D766" t="s">
        <v>38</v>
      </c>
      <c r="E766" t="s">
        <v>39</v>
      </c>
      <c r="F766" t="s">
        <v>20</v>
      </c>
      <c r="G766" t="s">
        <v>18</v>
      </c>
      <c r="H766" t="s">
        <v>107</v>
      </c>
      <c r="I766" t="s">
        <v>65</v>
      </c>
      <c r="J766" t="s">
        <v>66</v>
      </c>
      <c r="K766" t="s">
        <v>108</v>
      </c>
      <c r="L766" t="s">
        <v>109</v>
      </c>
      <c r="M766">
        <v>2</v>
      </c>
      <c r="N766">
        <v>10346.25</v>
      </c>
      <c r="O766">
        <v>20692.5</v>
      </c>
      <c r="P766" t="s">
        <v>62</v>
      </c>
    </row>
    <row r="767" spans="1:16" x14ac:dyDescent="0.35">
      <c r="A767">
        <v>766</v>
      </c>
      <c r="B767">
        <v>766</v>
      </c>
      <c r="C767" t="s">
        <v>146</v>
      </c>
      <c r="D767" t="s">
        <v>38</v>
      </c>
      <c r="E767" t="s">
        <v>57</v>
      </c>
      <c r="F767" t="s">
        <v>21</v>
      </c>
      <c r="G767" t="s">
        <v>18</v>
      </c>
      <c r="H767" t="s">
        <v>117</v>
      </c>
      <c r="I767" t="s">
        <v>65</v>
      </c>
      <c r="J767" t="s">
        <v>86</v>
      </c>
      <c r="K767" t="s">
        <v>118</v>
      </c>
      <c r="L767" t="s">
        <v>119</v>
      </c>
      <c r="M767">
        <v>8</v>
      </c>
      <c r="N767">
        <v>16232.46</v>
      </c>
      <c r="O767">
        <v>129859.68</v>
      </c>
      <c r="P767" t="s">
        <v>46</v>
      </c>
    </row>
    <row r="768" spans="1:16" x14ac:dyDescent="0.35">
      <c r="A768">
        <v>767</v>
      </c>
      <c r="B768">
        <v>767</v>
      </c>
      <c r="C768" t="s">
        <v>315</v>
      </c>
      <c r="D768" t="s">
        <v>84</v>
      </c>
      <c r="E768" t="s">
        <v>100</v>
      </c>
      <c r="F768" t="s">
        <v>40</v>
      </c>
      <c r="G768" t="s">
        <v>15</v>
      </c>
      <c r="H768" t="s">
        <v>138</v>
      </c>
      <c r="I768" t="s">
        <v>65</v>
      </c>
      <c r="J768" t="s">
        <v>51</v>
      </c>
      <c r="K768" t="s">
        <v>139</v>
      </c>
      <c r="L768" t="s">
        <v>140</v>
      </c>
      <c r="M768">
        <v>8</v>
      </c>
      <c r="N768">
        <v>17765.29</v>
      </c>
      <c r="O768">
        <v>142122.32</v>
      </c>
      <c r="P768" t="s">
        <v>130</v>
      </c>
    </row>
    <row r="769" spans="1:16" x14ac:dyDescent="0.35">
      <c r="A769">
        <v>768</v>
      </c>
      <c r="B769">
        <v>768</v>
      </c>
      <c r="C769" t="s">
        <v>273</v>
      </c>
      <c r="D769" t="s">
        <v>38</v>
      </c>
      <c r="E769" t="s">
        <v>48</v>
      </c>
      <c r="F769" t="s">
        <v>40</v>
      </c>
      <c r="G769" t="s">
        <v>16</v>
      </c>
      <c r="H769" t="s">
        <v>138</v>
      </c>
      <c r="I769" t="s">
        <v>65</v>
      </c>
      <c r="J769" t="s">
        <v>51</v>
      </c>
      <c r="K769" t="s">
        <v>139</v>
      </c>
      <c r="L769" t="s">
        <v>140</v>
      </c>
      <c r="M769">
        <v>1</v>
      </c>
      <c r="N769">
        <v>17765.29</v>
      </c>
      <c r="O769">
        <v>17765.29</v>
      </c>
      <c r="P769" t="s">
        <v>89</v>
      </c>
    </row>
    <row r="770" spans="1:16" x14ac:dyDescent="0.35">
      <c r="A770">
        <v>769</v>
      </c>
      <c r="B770">
        <v>769</v>
      </c>
      <c r="C770" t="s">
        <v>221</v>
      </c>
      <c r="D770" t="s">
        <v>95</v>
      </c>
      <c r="E770" t="s">
        <v>39</v>
      </c>
      <c r="F770" t="s">
        <v>40</v>
      </c>
      <c r="G770" t="s">
        <v>17</v>
      </c>
      <c r="H770" t="s">
        <v>159</v>
      </c>
      <c r="I770" t="s">
        <v>50</v>
      </c>
      <c r="J770" t="s">
        <v>79</v>
      </c>
      <c r="K770" t="s">
        <v>160</v>
      </c>
      <c r="L770" t="s">
        <v>161</v>
      </c>
      <c r="M770">
        <v>7</v>
      </c>
      <c r="N770">
        <v>19531.600000000002</v>
      </c>
      <c r="O770">
        <v>136721.20000000001</v>
      </c>
      <c r="P770" t="s">
        <v>54</v>
      </c>
    </row>
    <row r="771" spans="1:16" x14ac:dyDescent="0.35">
      <c r="A771">
        <v>770</v>
      </c>
      <c r="B771">
        <v>770</v>
      </c>
      <c r="C771" t="s">
        <v>279</v>
      </c>
      <c r="D771" t="s">
        <v>112</v>
      </c>
      <c r="E771" t="s">
        <v>48</v>
      </c>
      <c r="F771" t="s">
        <v>21</v>
      </c>
      <c r="G771" t="s">
        <v>16</v>
      </c>
      <c r="H771" t="s">
        <v>126</v>
      </c>
      <c r="I771" t="s">
        <v>65</v>
      </c>
      <c r="J771" t="s">
        <v>43</v>
      </c>
      <c r="K771" t="s">
        <v>127</v>
      </c>
      <c r="L771" t="s">
        <v>128</v>
      </c>
      <c r="M771">
        <v>1</v>
      </c>
      <c r="N771">
        <v>12942.27</v>
      </c>
      <c r="O771">
        <v>12942.27</v>
      </c>
      <c r="P771" t="s">
        <v>62</v>
      </c>
    </row>
    <row r="772" spans="1:16" x14ac:dyDescent="0.35">
      <c r="A772">
        <v>771</v>
      </c>
      <c r="B772">
        <v>771</v>
      </c>
      <c r="C772" t="s">
        <v>187</v>
      </c>
      <c r="D772" t="s">
        <v>38</v>
      </c>
      <c r="E772" t="s">
        <v>48</v>
      </c>
      <c r="F772" t="s">
        <v>22</v>
      </c>
      <c r="G772" t="s">
        <v>15</v>
      </c>
      <c r="H772" t="s">
        <v>126</v>
      </c>
      <c r="I772" t="s">
        <v>65</v>
      </c>
      <c r="J772" t="s">
        <v>43</v>
      </c>
      <c r="K772" t="s">
        <v>127</v>
      </c>
      <c r="L772" t="s">
        <v>128</v>
      </c>
      <c r="M772">
        <v>2</v>
      </c>
      <c r="N772">
        <v>12288.619999999999</v>
      </c>
      <c r="O772">
        <v>24577.239999999998</v>
      </c>
      <c r="P772" t="s">
        <v>69</v>
      </c>
    </row>
    <row r="773" spans="1:16" x14ac:dyDescent="0.35">
      <c r="A773">
        <v>772</v>
      </c>
      <c r="B773">
        <v>772</v>
      </c>
      <c r="C773" t="s">
        <v>132</v>
      </c>
      <c r="D773" t="s">
        <v>38</v>
      </c>
      <c r="E773" t="s">
        <v>48</v>
      </c>
      <c r="F773" t="s">
        <v>20</v>
      </c>
      <c r="G773" t="s">
        <v>15</v>
      </c>
      <c r="H773" t="s">
        <v>148</v>
      </c>
      <c r="I773" t="s">
        <v>42</v>
      </c>
      <c r="J773" t="s">
        <v>74</v>
      </c>
      <c r="K773" t="s">
        <v>149</v>
      </c>
      <c r="L773" t="s">
        <v>150</v>
      </c>
      <c r="M773">
        <v>6</v>
      </c>
      <c r="N773">
        <v>7230.57</v>
      </c>
      <c r="O773">
        <v>43383.42</v>
      </c>
      <c r="P773" t="s">
        <v>130</v>
      </c>
    </row>
    <row r="774" spans="1:16" x14ac:dyDescent="0.35">
      <c r="A774">
        <v>773</v>
      </c>
      <c r="B774">
        <v>773</v>
      </c>
      <c r="C774" t="s">
        <v>323</v>
      </c>
      <c r="D774" t="s">
        <v>38</v>
      </c>
      <c r="E774" t="s">
        <v>57</v>
      </c>
      <c r="F774" t="s">
        <v>72</v>
      </c>
      <c r="G774" t="s">
        <v>17</v>
      </c>
      <c r="H774" t="s">
        <v>96</v>
      </c>
      <c r="I774" t="s">
        <v>42</v>
      </c>
      <c r="J774" t="s">
        <v>59</v>
      </c>
      <c r="K774" t="s">
        <v>97</v>
      </c>
      <c r="L774" t="s">
        <v>98</v>
      </c>
      <c r="M774">
        <v>9</v>
      </c>
      <c r="N774">
        <v>10747.6</v>
      </c>
      <c r="O774">
        <v>96728.400000000009</v>
      </c>
      <c r="P774" t="s">
        <v>130</v>
      </c>
    </row>
    <row r="775" spans="1:16" x14ac:dyDescent="0.35">
      <c r="A775">
        <v>774</v>
      </c>
      <c r="B775">
        <v>774</v>
      </c>
      <c r="C775" t="s">
        <v>77</v>
      </c>
      <c r="D775" t="s">
        <v>38</v>
      </c>
      <c r="E775" t="s">
        <v>39</v>
      </c>
      <c r="F775" t="s">
        <v>40</v>
      </c>
      <c r="G775" t="s">
        <v>18</v>
      </c>
      <c r="H775" t="s">
        <v>159</v>
      </c>
      <c r="I775" t="s">
        <v>50</v>
      </c>
      <c r="J775" t="s">
        <v>79</v>
      </c>
      <c r="K775" t="s">
        <v>160</v>
      </c>
      <c r="L775" t="s">
        <v>161</v>
      </c>
      <c r="M775">
        <v>4</v>
      </c>
      <c r="N775">
        <v>19531.600000000002</v>
      </c>
      <c r="O775">
        <v>78126.400000000009</v>
      </c>
      <c r="P775" t="s">
        <v>46</v>
      </c>
    </row>
    <row r="776" spans="1:16" x14ac:dyDescent="0.35">
      <c r="A776">
        <v>775</v>
      </c>
      <c r="B776">
        <v>775</v>
      </c>
      <c r="C776" t="s">
        <v>261</v>
      </c>
      <c r="D776" t="s">
        <v>95</v>
      </c>
      <c r="E776" t="s">
        <v>57</v>
      </c>
      <c r="F776" t="s">
        <v>22</v>
      </c>
      <c r="G776" t="s">
        <v>16</v>
      </c>
      <c r="H776" t="s">
        <v>126</v>
      </c>
      <c r="I776" t="s">
        <v>65</v>
      </c>
      <c r="J776" t="s">
        <v>43</v>
      </c>
      <c r="K776" t="s">
        <v>127</v>
      </c>
      <c r="L776" t="s">
        <v>128</v>
      </c>
      <c r="M776">
        <v>2</v>
      </c>
      <c r="N776">
        <v>12550.08</v>
      </c>
      <c r="O776">
        <v>25100.16</v>
      </c>
      <c r="P776" t="s">
        <v>89</v>
      </c>
    </row>
    <row r="777" spans="1:16" x14ac:dyDescent="0.35">
      <c r="A777">
        <v>776</v>
      </c>
      <c r="B777">
        <v>776</v>
      </c>
      <c r="C777" t="s">
        <v>285</v>
      </c>
      <c r="D777" t="s">
        <v>56</v>
      </c>
      <c r="E777" t="s">
        <v>57</v>
      </c>
      <c r="F777" t="s">
        <v>72</v>
      </c>
      <c r="G777" t="s">
        <v>16</v>
      </c>
      <c r="H777" t="s">
        <v>73</v>
      </c>
      <c r="I777" t="s">
        <v>42</v>
      </c>
      <c r="J777" t="s">
        <v>74</v>
      </c>
      <c r="K777" t="s">
        <v>75</v>
      </c>
      <c r="L777" t="s">
        <v>76</v>
      </c>
      <c r="M777">
        <v>2</v>
      </c>
      <c r="N777">
        <v>22198.38</v>
      </c>
      <c r="O777">
        <v>44396.76</v>
      </c>
      <c r="P777" t="s">
        <v>82</v>
      </c>
    </row>
    <row r="778" spans="1:16" x14ac:dyDescent="0.35">
      <c r="A778">
        <v>777</v>
      </c>
      <c r="B778">
        <v>777</v>
      </c>
      <c r="C778" t="s">
        <v>186</v>
      </c>
      <c r="D778" t="s">
        <v>84</v>
      </c>
      <c r="E778" t="s">
        <v>48</v>
      </c>
      <c r="F778" t="s">
        <v>19</v>
      </c>
      <c r="G778" t="s">
        <v>18</v>
      </c>
      <c r="H778" t="s">
        <v>73</v>
      </c>
      <c r="I778" t="s">
        <v>42</v>
      </c>
      <c r="J778" t="s">
        <v>74</v>
      </c>
      <c r="K778" t="s">
        <v>75</v>
      </c>
      <c r="L778" t="s">
        <v>76</v>
      </c>
      <c r="M778">
        <v>5</v>
      </c>
      <c r="N778">
        <v>23944.32</v>
      </c>
      <c r="O778">
        <v>119721.60000000001</v>
      </c>
      <c r="P778" t="s">
        <v>69</v>
      </c>
    </row>
    <row r="779" spans="1:16" x14ac:dyDescent="0.35">
      <c r="A779">
        <v>778</v>
      </c>
      <c r="B779">
        <v>778</v>
      </c>
      <c r="C779" t="s">
        <v>296</v>
      </c>
      <c r="D779" t="s">
        <v>56</v>
      </c>
      <c r="E779" t="s">
        <v>48</v>
      </c>
      <c r="F779" t="s">
        <v>24</v>
      </c>
      <c r="G779" t="s">
        <v>17</v>
      </c>
      <c r="H779" t="s">
        <v>113</v>
      </c>
      <c r="I779" t="s">
        <v>65</v>
      </c>
      <c r="J779" t="s">
        <v>51</v>
      </c>
      <c r="K779" t="s">
        <v>114</v>
      </c>
      <c r="L779" t="s">
        <v>115</v>
      </c>
      <c r="M779">
        <v>6</v>
      </c>
      <c r="N779">
        <v>9941.4399999999987</v>
      </c>
      <c r="O779">
        <v>59648.639999999992</v>
      </c>
      <c r="P779" t="s">
        <v>54</v>
      </c>
    </row>
    <row r="780" spans="1:16" x14ac:dyDescent="0.35">
      <c r="A780">
        <v>779</v>
      </c>
      <c r="B780">
        <v>779</v>
      </c>
      <c r="C780" t="s">
        <v>174</v>
      </c>
      <c r="D780" t="s">
        <v>95</v>
      </c>
      <c r="E780" t="s">
        <v>57</v>
      </c>
      <c r="F780" t="s">
        <v>21</v>
      </c>
      <c r="G780" t="s">
        <v>18</v>
      </c>
      <c r="H780" t="s">
        <v>159</v>
      </c>
      <c r="I780" t="s">
        <v>50</v>
      </c>
      <c r="J780" t="s">
        <v>79</v>
      </c>
      <c r="K780" t="s">
        <v>160</v>
      </c>
      <c r="L780" t="s">
        <v>161</v>
      </c>
      <c r="M780">
        <v>8</v>
      </c>
      <c r="N780">
        <v>18257.8</v>
      </c>
      <c r="O780">
        <v>146062.39999999999</v>
      </c>
      <c r="P780" t="s">
        <v>62</v>
      </c>
    </row>
    <row r="781" spans="1:16" x14ac:dyDescent="0.35">
      <c r="A781">
        <v>780</v>
      </c>
      <c r="B781">
        <v>780</v>
      </c>
      <c r="C781" t="s">
        <v>200</v>
      </c>
      <c r="D781" t="s">
        <v>56</v>
      </c>
      <c r="E781" t="s">
        <v>100</v>
      </c>
      <c r="F781" t="s">
        <v>19</v>
      </c>
      <c r="G781" t="s">
        <v>16</v>
      </c>
      <c r="H781" t="s">
        <v>64</v>
      </c>
      <c r="I781" t="s">
        <v>65</v>
      </c>
      <c r="J781" t="s">
        <v>66</v>
      </c>
      <c r="K781" t="s">
        <v>67</v>
      </c>
      <c r="L781" t="s">
        <v>68</v>
      </c>
      <c r="M781">
        <v>7</v>
      </c>
      <c r="N781">
        <v>16113.82</v>
      </c>
      <c r="O781">
        <v>112796.73999999999</v>
      </c>
      <c r="P781" t="s">
        <v>89</v>
      </c>
    </row>
    <row r="782" spans="1:16" x14ac:dyDescent="0.35">
      <c r="A782">
        <v>781</v>
      </c>
      <c r="B782">
        <v>781</v>
      </c>
      <c r="C782" t="s">
        <v>264</v>
      </c>
      <c r="D782" t="s">
        <v>56</v>
      </c>
      <c r="E782" t="s">
        <v>48</v>
      </c>
      <c r="F782" t="s">
        <v>20</v>
      </c>
      <c r="G782" t="s">
        <v>18</v>
      </c>
      <c r="H782" t="s">
        <v>138</v>
      </c>
      <c r="I782" t="s">
        <v>65</v>
      </c>
      <c r="J782" t="s">
        <v>51</v>
      </c>
      <c r="K782" t="s">
        <v>139</v>
      </c>
      <c r="L782" t="s">
        <v>140</v>
      </c>
      <c r="M782">
        <v>8</v>
      </c>
      <c r="N782">
        <v>18364.12</v>
      </c>
      <c r="O782">
        <v>146912.95999999999</v>
      </c>
      <c r="P782" t="s">
        <v>105</v>
      </c>
    </row>
    <row r="783" spans="1:16" x14ac:dyDescent="0.35">
      <c r="A783">
        <v>782</v>
      </c>
      <c r="B783">
        <v>782</v>
      </c>
      <c r="C783" t="s">
        <v>304</v>
      </c>
      <c r="D783" t="s">
        <v>56</v>
      </c>
      <c r="E783" t="s">
        <v>57</v>
      </c>
      <c r="F783" t="s">
        <v>19</v>
      </c>
      <c r="G783" t="s">
        <v>17</v>
      </c>
      <c r="H783" t="s">
        <v>49</v>
      </c>
      <c r="I783" t="s">
        <v>50</v>
      </c>
      <c r="J783" t="s">
        <v>51</v>
      </c>
      <c r="K783" t="s">
        <v>52</v>
      </c>
      <c r="L783" t="s">
        <v>53</v>
      </c>
      <c r="M783">
        <v>5</v>
      </c>
      <c r="N783">
        <v>2999.68</v>
      </c>
      <c r="O783">
        <v>14998.4</v>
      </c>
      <c r="P783" t="s">
        <v>130</v>
      </c>
    </row>
    <row r="784" spans="1:16" x14ac:dyDescent="0.35">
      <c r="A784">
        <v>783</v>
      </c>
      <c r="B784">
        <v>783</v>
      </c>
      <c r="C784" t="s">
        <v>305</v>
      </c>
      <c r="D784" t="s">
        <v>112</v>
      </c>
      <c r="E784" t="s">
        <v>71</v>
      </c>
      <c r="F784" t="s">
        <v>22</v>
      </c>
      <c r="G784" t="s">
        <v>15</v>
      </c>
      <c r="H784" t="s">
        <v>73</v>
      </c>
      <c r="I784" t="s">
        <v>42</v>
      </c>
      <c r="J784" t="s">
        <v>74</v>
      </c>
      <c r="K784" t="s">
        <v>75</v>
      </c>
      <c r="L784" t="s">
        <v>76</v>
      </c>
      <c r="M784">
        <v>3</v>
      </c>
      <c r="N784">
        <v>22946.639999999999</v>
      </c>
      <c r="O784">
        <v>68839.92</v>
      </c>
      <c r="P784" t="s">
        <v>69</v>
      </c>
    </row>
    <row r="785" spans="1:16" x14ac:dyDescent="0.35">
      <c r="A785">
        <v>784</v>
      </c>
      <c r="B785">
        <v>784</v>
      </c>
      <c r="C785" t="s">
        <v>206</v>
      </c>
      <c r="D785" t="s">
        <v>112</v>
      </c>
      <c r="E785" t="s">
        <v>100</v>
      </c>
      <c r="F785" t="s">
        <v>19</v>
      </c>
      <c r="G785" t="s">
        <v>15</v>
      </c>
      <c r="H785" t="s">
        <v>177</v>
      </c>
      <c r="I785" t="s">
        <v>50</v>
      </c>
      <c r="J785" t="s">
        <v>51</v>
      </c>
      <c r="K785" t="s">
        <v>178</v>
      </c>
      <c r="L785" t="s">
        <v>179</v>
      </c>
      <c r="M785">
        <v>5</v>
      </c>
      <c r="N785">
        <v>9355.7100000000009</v>
      </c>
      <c r="O785">
        <v>46778.55</v>
      </c>
      <c r="P785" t="s">
        <v>105</v>
      </c>
    </row>
    <row r="786" spans="1:16" x14ac:dyDescent="0.35">
      <c r="A786">
        <v>785</v>
      </c>
      <c r="B786">
        <v>785</v>
      </c>
      <c r="C786" t="s">
        <v>308</v>
      </c>
      <c r="D786" t="s">
        <v>95</v>
      </c>
      <c r="E786" t="s">
        <v>57</v>
      </c>
      <c r="F786" t="s">
        <v>23</v>
      </c>
      <c r="G786" t="s">
        <v>16</v>
      </c>
      <c r="H786" t="s">
        <v>73</v>
      </c>
      <c r="I786" t="s">
        <v>42</v>
      </c>
      <c r="J786" t="s">
        <v>74</v>
      </c>
      <c r="K786" t="s">
        <v>75</v>
      </c>
      <c r="L786" t="s">
        <v>76</v>
      </c>
      <c r="M786">
        <v>9</v>
      </c>
      <c r="N786">
        <v>24443.16</v>
      </c>
      <c r="O786">
        <v>219988.44</v>
      </c>
      <c r="P786" t="s">
        <v>46</v>
      </c>
    </row>
    <row r="787" spans="1:16" x14ac:dyDescent="0.35">
      <c r="A787">
        <v>786</v>
      </c>
      <c r="B787">
        <v>786</v>
      </c>
      <c r="C787" t="s">
        <v>321</v>
      </c>
      <c r="D787" t="s">
        <v>95</v>
      </c>
      <c r="E787" t="s">
        <v>48</v>
      </c>
      <c r="F787" t="s">
        <v>24</v>
      </c>
      <c r="G787" t="s">
        <v>15</v>
      </c>
      <c r="H787" t="s">
        <v>113</v>
      </c>
      <c r="I787" t="s">
        <v>65</v>
      </c>
      <c r="J787" t="s">
        <v>51</v>
      </c>
      <c r="K787" t="s">
        <v>114</v>
      </c>
      <c r="L787" t="s">
        <v>115</v>
      </c>
      <c r="M787">
        <v>5</v>
      </c>
      <c r="N787">
        <v>9412.64</v>
      </c>
      <c r="O787">
        <v>47063.199999999997</v>
      </c>
      <c r="P787" t="s">
        <v>89</v>
      </c>
    </row>
    <row r="788" spans="1:16" x14ac:dyDescent="0.35">
      <c r="A788">
        <v>787</v>
      </c>
      <c r="B788">
        <v>787</v>
      </c>
      <c r="C788" t="s">
        <v>309</v>
      </c>
      <c r="D788" t="s">
        <v>38</v>
      </c>
      <c r="E788" t="s">
        <v>48</v>
      </c>
      <c r="F788" t="s">
        <v>40</v>
      </c>
      <c r="G788" t="s">
        <v>15</v>
      </c>
      <c r="H788" t="s">
        <v>49</v>
      </c>
      <c r="I788" t="s">
        <v>50</v>
      </c>
      <c r="J788" t="s">
        <v>51</v>
      </c>
      <c r="K788" t="s">
        <v>52</v>
      </c>
      <c r="L788" t="s">
        <v>53</v>
      </c>
      <c r="M788">
        <v>4</v>
      </c>
      <c r="N788">
        <v>3174.08</v>
      </c>
      <c r="O788">
        <v>12696.32</v>
      </c>
      <c r="P788" t="s">
        <v>69</v>
      </c>
    </row>
    <row r="789" spans="1:16" x14ac:dyDescent="0.35">
      <c r="A789">
        <v>788</v>
      </c>
      <c r="B789">
        <v>788</v>
      </c>
      <c r="C789" t="s">
        <v>224</v>
      </c>
      <c r="D789" t="s">
        <v>38</v>
      </c>
      <c r="E789" t="s">
        <v>71</v>
      </c>
      <c r="F789" t="s">
        <v>20</v>
      </c>
      <c r="G789" t="s">
        <v>17</v>
      </c>
      <c r="H789" t="s">
        <v>101</v>
      </c>
      <c r="I789" t="s">
        <v>50</v>
      </c>
      <c r="J789" t="s">
        <v>86</v>
      </c>
      <c r="K789" t="s">
        <v>102</v>
      </c>
      <c r="L789" t="s">
        <v>103</v>
      </c>
      <c r="M789">
        <v>5</v>
      </c>
      <c r="N789">
        <v>15514.699999999999</v>
      </c>
      <c r="O789">
        <v>77573.5</v>
      </c>
      <c r="P789" t="s">
        <v>82</v>
      </c>
    </row>
    <row r="790" spans="1:16" x14ac:dyDescent="0.35">
      <c r="A790">
        <v>789</v>
      </c>
      <c r="B790">
        <v>789</v>
      </c>
      <c r="C790" t="s">
        <v>262</v>
      </c>
      <c r="D790" t="s">
        <v>38</v>
      </c>
      <c r="E790" t="s">
        <v>48</v>
      </c>
      <c r="F790" t="s">
        <v>22</v>
      </c>
      <c r="G790" t="s">
        <v>18</v>
      </c>
      <c r="H790" t="s">
        <v>85</v>
      </c>
      <c r="I790" t="s">
        <v>50</v>
      </c>
      <c r="J790" t="s">
        <v>86</v>
      </c>
      <c r="K790" t="s">
        <v>87</v>
      </c>
      <c r="L790" t="s">
        <v>88</v>
      </c>
      <c r="M790">
        <v>4</v>
      </c>
      <c r="N790">
        <v>8161.5599999999995</v>
      </c>
      <c r="O790">
        <v>32646.239999999998</v>
      </c>
      <c r="P790" t="s">
        <v>54</v>
      </c>
    </row>
    <row r="791" spans="1:16" x14ac:dyDescent="0.35">
      <c r="A791">
        <v>790</v>
      </c>
      <c r="B791">
        <v>790</v>
      </c>
      <c r="C791" t="s">
        <v>247</v>
      </c>
      <c r="D791" t="s">
        <v>112</v>
      </c>
      <c r="E791" t="s">
        <v>100</v>
      </c>
      <c r="F791" t="s">
        <v>22</v>
      </c>
      <c r="G791" t="s">
        <v>15</v>
      </c>
      <c r="H791" t="s">
        <v>58</v>
      </c>
      <c r="I791" t="s">
        <v>42</v>
      </c>
      <c r="J791" t="s">
        <v>59</v>
      </c>
      <c r="K791" t="s">
        <v>60</v>
      </c>
      <c r="L791" t="s">
        <v>61</v>
      </c>
      <c r="M791">
        <v>9</v>
      </c>
      <c r="N791">
        <v>4885.76</v>
      </c>
      <c r="O791">
        <v>43971.840000000004</v>
      </c>
      <c r="P791" t="s">
        <v>130</v>
      </c>
    </row>
    <row r="792" spans="1:16" x14ac:dyDescent="0.35">
      <c r="A792">
        <v>791</v>
      </c>
      <c r="B792">
        <v>791</v>
      </c>
      <c r="C792" t="s">
        <v>320</v>
      </c>
      <c r="D792" t="s">
        <v>95</v>
      </c>
      <c r="E792" t="s">
        <v>57</v>
      </c>
      <c r="F792" t="s">
        <v>22</v>
      </c>
      <c r="G792" t="s">
        <v>18</v>
      </c>
      <c r="H792" t="s">
        <v>177</v>
      </c>
      <c r="I792" t="s">
        <v>50</v>
      </c>
      <c r="J792" t="s">
        <v>51</v>
      </c>
      <c r="K792" t="s">
        <v>178</v>
      </c>
      <c r="L792" t="s">
        <v>179</v>
      </c>
      <c r="M792">
        <v>7</v>
      </c>
      <c r="N792">
        <v>8738.85</v>
      </c>
      <c r="O792">
        <v>61171.950000000004</v>
      </c>
      <c r="P792" t="s">
        <v>105</v>
      </c>
    </row>
    <row r="793" spans="1:16" x14ac:dyDescent="0.35">
      <c r="A793">
        <v>792</v>
      </c>
      <c r="B793">
        <v>792</v>
      </c>
      <c r="C793" t="s">
        <v>168</v>
      </c>
      <c r="D793" t="s">
        <v>38</v>
      </c>
      <c r="E793" t="s">
        <v>100</v>
      </c>
      <c r="F793" t="s">
        <v>21</v>
      </c>
      <c r="G793" t="s">
        <v>18</v>
      </c>
      <c r="H793" t="s">
        <v>78</v>
      </c>
      <c r="I793" t="s">
        <v>65</v>
      </c>
      <c r="J793" t="s">
        <v>79</v>
      </c>
      <c r="K793" t="s">
        <v>80</v>
      </c>
      <c r="L793" t="s">
        <v>81</v>
      </c>
      <c r="M793">
        <v>1</v>
      </c>
      <c r="N793">
        <v>23766.719999999998</v>
      </c>
      <c r="O793">
        <v>23766.719999999998</v>
      </c>
      <c r="P793" t="s">
        <v>69</v>
      </c>
    </row>
    <row r="794" spans="1:16" x14ac:dyDescent="0.35">
      <c r="A794">
        <v>793</v>
      </c>
      <c r="B794">
        <v>793</v>
      </c>
      <c r="C794" t="s">
        <v>273</v>
      </c>
      <c r="D794" t="s">
        <v>38</v>
      </c>
      <c r="E794" t="s">
        <v>48</v>
      </c>
      <c r="F794" t="s">
        <v>40</v>
      </c>
      <c r="G794" t="s">
        <v>17</v>
      </c>
      <c r="H794" t="s">
        <v>126</v>
      </c>
      <c r="I794" t="s">
        <v>65</v>
      </c>
      <c r="J794" t="s">
        <v>43</v>
      </c>
      <c r="K794" t="s">
        <v>127</v>
      </c>
      <c r="L794" t="s">
        <v>128</v>
      </c>
      <c r="M794">
        <v>1</v>
      </c>
      <c r="N794">
        <v>11896.43</v>
      </c>
      <c r="O794">
        <v>11896.43</v>
      </c>
      <c r="P794" t="s">
        <v>105</v>
      </c>
    </row>
    <row r="795" spans="1:16" x14ac:dyDescent="0.35">
      <c r="A795">
        <v>794</v>
      </c>
      <c r="B795">
        <v>794</v>
      </c>
      <c r="C795" t="s">
        <v>143</v>
      </c>
      <c r="D795" t="s">
        <v>95</v>
      </c>
      <c r="E795" t="s">
        <v>71</v>
      </c>
      <c r="F795" t="s">
        <v>20</v>
      </c>
      <c r="G795" t="s">
        <v>16</v>
      </c>
      <c r="H795" t="s">
        <v>117</v>
      </c>
      <c r="I795" t="s">
        <v>65</v>
      </c>
      <c r="J795" t="s">
        <v>86</v>
      </c>
      <c r="K795" t="s">
        <v>118</v>
      </c>
      <c r="L795" t="s">
        <v>119</v>
      </c>
      <c r="M795">
        <v>3</v>
      </c>
      <c r="N795">
        <v>17165.36</v>
      </c>
      <c r="O795">
        <v>51496.08</v>
      </c>
      <c r="P795" t="s">
        <v>62</v>
      </c>
    </row>
    <row r="796" spans="1:16" x14ac:dyDescent="0.35">
      <c r="A796">
        <v>795</v>
      </c>
      <c r="B796">
        <v>795</v>
      </c>
      <c r="C796" t="s">
        <v>94</v>
      </c>
      <c r="D796" t="s">
        <v>95</v>
      </c>
      <c r="E796" t="s">
        <v>39</v>
      </c>
      <c r="F796" t="s">
        <v>23</v>
      </c>
      <c r="G796" t="s">
        <v>17</v>
      </c>
      <c r="H796" t="s">
        <v>169</v>
      </c>
      <c r="I796" t="s">
        <v>42</v>
      </c>
      <c r="J796" t="s">
        <v>43</v>
      </c>
      <c r="K796" t="s">
        <v>170</v>
      </c>
      <c r="L796" t="s">
        <v>171</v>
      </c>
      <c r="M796">
        <v>9</v>
      </c>
      <c r="N796">
        <v>7162.2000000000007</v>
      </c>
      <c r="O796">
        <v>64459.8</v>
      </c>
      <c r="P796" t="s">
        <v>89</v>
      </c>
    </row>
    <row r="797" spans="1:16" x14ac:dyDescent="0.35">
      <c r="A797">
        <v>796</v>
      </c>
      <c r="B797">
        <v>796</v>
      </c>
      <c r="C797" t="s">
        <v>216</v>
      </c>
      <c r="D797" t="s">
        <v>112</v>
      </c>
      <c r="E797" t="s">
        <v>57</v>
      </c>
      <c r="F797" t="s">
        <v>24</v>
      </c>
      <c r="G797" t="s">
        <v>18</v>
      </c>
      <c r="H797" t="s">
        <v>96</v>
      </c>
      <c r="I797" t="s">
        <v>42</v>
      </c>
      <c r="J797" t="s">
        <v>59</v>
      </c>
      <c r="K797" t="s">
        <v>97</v>
      </c>
      <c r="L797" t="s">
        <v>98</v>
      </c>
      <c r="M797">
        <v>2</v>
      </c>
      <c r="N797">
        <v>9972</v>
      </c>
      <c r="O797">
        <v>19944</v>
      </c>
      <c r="P797" t="s">
        <v>82</v>
      </c>
    </row>
    <row r="798" spans="1:16" x14ac:dyDescent="0.35">
      <c r="A798">
        <v>797</v>
      </c>
      <c r="B798">
        <v>797</v>
      </c>
      <c r="C798" t="s">
        <v>242</v>
      </c>
      <c r="D798" t="s">
        <v>112</v>
      </c>
      <c r="E798" t="s">
        <v>39</v>
      </c>
      <c r="F798" t="s">
        <v>72</v>
      </c>
      <c r="G798" t="s">
        <v>18</v>
      </c>
      <c r="H798" t="s">
        <v>85</v>
      </c>
      <c r="I798" t="s">
        <v>50</v>
      </c>
      <c r="J798" t="s">
        <v>86</v>
      </c>
      <c r="K798" t="s">
        <v>87</v>
      </c>
      <c r="L798" t="s">
        <v>88</v>
      </c>
      <c r="M798">
        <v>8</v>
      </c>
      <c r="N798">
        <v>7089.84</v>
      </c>
      <c r="O798">
        <v>56718.720000000001</v>
      </c>
      <c r="P798" t="s">
        <v>105</v>
      </c>
    </row>
    <row r="799" spans="1:16" x14ac:dyDescent="0.35">
      <c r="A799">
        <v>798</v>
      </c>
      <c r="B799">
        <v>798</v>
      </c>
      <c r="C799" t="s">
        <v>302</v>
      </c>
      <c r="D799" t="s">
        <v>112</v>
      </c>
      <c r="E799" t="s">
        <v>100</v>
      </c>
      <c r="F799" t="s">
        <v>21</v>
      </c>
      <c r="G799" t="s">
        <v>17</v>
      </c>
      <c r="H799" t="s">
        <v>126</v>
      </c>
      <c r="I799" t="s">
        <v>65</v>
      </c>
      <c r="J799" t="s">
        <v>43</v>
      </c>
      <c r="K799" t="s">
        <v>127</v>
      </c>
      <c r="L799" t="s">
        <v>128</v>
      </c>
      <c r="M799">
        <v>8</v>
      </c>
      <c r="N799">
        <v>12027.16</v>
      </c>
      <c r="O799">
        <v>96217.279999999999</v>
      </c>
      <c r="P799" t="s">
        <v>130</v>
      </c>
    </row>
    <row r="800" spans="1:16" x14ac:dyDescent="0.35">
      <c r="A800">
        <v>799</v>
      </c>
      <c r="B800">
        <v>799</v>
      </c>
      <c r="C800" t="s">
        <v>90</v>
      </c>
      <c r="D800" t="s">
        <v>38</v>
      </c>
      <c r="E800" t="s">
        <v>39</v>
      </c>
      <c r="F800" t="s">
        <v>22</v>
      </c>
      <c r="G800" t="s">
        <v>15</v>
      </c>
      <c r="H800" t="s">
        <v>78</v>
      </c>
      <c r="I800" t="s">
        <v>65</v>
      </c>
      <c r="J800" t="s">
        <v>79</v>
      </c>
      <c r="K800" t="s">
        <v>80</v>
      </c>
      <c r="L800" t="s">
        <v>81</v>
      </c>
      <c r="M800">
        <v>7</v>
      </c>
      <c r="N800">
        <v>22776.440000000002</v>
      </c>
      <c r="O800">
        <v>159435.08000000002</v>
      </c>
      <c r="P800" t="s">
        <v>105</v>
      </c>
    </row>
    <row r="801" spans="1:16" x14ac:dyDescent="0.35">
      <c r="A801">
        <v>800</v>
      </c>
      <c r="B801">
        <v>800</v>
      </c>
      <c r="C801" t="s">
        <v>116</v>
      </c>
      <c r="D801" t="s">
        <v>84</v>
      </c>
      <c r="E801" t="s">
        <v>39</v>
      </c>
      <c r="F801" t="s">
        <v>20</v>
      </c>
      <c r="G801" t="s">
        <v>16</v>
      </c>
      <c r="H801" t="s">
        <v>41</v>
      </c>
      <c r="I801" t="s">
        <v>42</v>
      </c>
      <c r="J801" t="s">
        <v>43</v>
      </c>
      <c r="K801" t="s">
        <v>44</v>
      </c>
      <c r="L801" t="s">
        <v>45</v>
      </c>
      <c r="M801">
        <v>7</v>
      </c>
      <c r="N801">
        <v>18395.100000000002</v>
      </c>
      <c r="O801">
        <v>128765.70000000001</v>
      </c>
      <c r="P801" t="s">
        <v>46</v>
      </c>
    </row>
    <row r="802" spans="1:16" x14ac:dyDescent="0.35">
      <c r="A802">
        <v>801</v>
      </c>
      <c r="B802">
        <v>801</v>
      </c>
      <c r="C802" t="s">
        <v>324</v>
      </c>
      <c r="D802" t="s">
        <v>112</v>
      </c>
      <c r="E802" t="s">
        <v>48</v>
      </c>
      <c r="F802" t="s">
        <v>19</v>
      </c>
      <c r="G802" t="s">
        <v>16</v>
      </c>
      <c r="H802" t="s">
        <v>138</v>
      </c>
      <c r="I802" t="s">
        <v>65</v>
      </c>
      <c r="J802" t="s">
        <v>51</v>
      </c>
      <c r="K802" t="s">
        <v>139</v>
      </c>
      <c r="L802" t="s">
        <v>140</v>
      </c>
      <c r="M802">
        <v>1</v>
      </c>
      <c r="N802">
        <v>18164.510000000002</v>
      </c>
      <c r="O802">
        <v>18164.510000000002</v>
      </c>
      <c r="P802" t="s">
        <v>69</v>
      </c>
    </row>
    <row r="803" spans="1:16" x14ac:dyDescent="0.35">
      <c r="A803">
        <v>802</v>
      </c>
      <c r="B803">
        <v>802</v>
      </c>
      <c r="C803" t="s">
        <v>202</v>
      </c>
      <c r="D803" t="s">
        <v>84</v>
      </c>
      <c r="E803" t="s">
        <v>57</v>
      </c>
      <c r="F803" t="s">
        <v>20</v>
      </c>
      <c r="G803" t="s">
        <v>17</v>
      </c>
      <c r="H803" t="s">
        <v>49</v>
      </c>
      <c r="I803" t="s">
        <v>50</v>
      </c>
      <c r="J803" t="s">
        <v>51</v>
      </c>
      <c r="K803" t="s">
        <v>52</v>
      </c>
      <c r="L803" t="s">
        <v>53</v>
      </c>
      <c r="M803">
        <v>2</v>
      </c>
      <c r="N803">
        <v>3174.08</v>
      </c>
      <c r="O803">
        <v>6348.16</v>
      </c>
      <c r="P803" t="s">
        <v>54</v>
      </c>
    </row>
    <row r="804" spans="1:16" x14ac:dyDescent="0.35">
      <c r="A804">
        <v>803</v>
      </c>
      <c r="B804">
        <v>803</v>
      </c>
      <c r="C804" t="s">
        <v>224</v>
      </c>
      <c r="D804" t="s">
        <v>38</v>
      </c>
      <c r="E804" t="s">
        <v>71</v>
      </c>
      <c r="F804" t="s">
        <v>20</v>
      </c>
      <c r="G804" t="s">
        <v>15</v>
      </c>
      <c r="H804" t="s">
        <v>73</v>
      </c>
      <c r="I804" t="s">
        <v>42</v>
      </c>
      <c r="J804" t="s">
        <v>74</v>
      </c>
      <c r="K804" t="s">
        <v>75</v>
      </c>
      <c r="L804" t="s">
        <v>76</v>
      </c>
      <c r="M804">
        <v>5</v>
      </c>
      <c r="N804">
        <v>23694.899999999998</v>
      </c>
      <c r="O804">
        <v>118474.49999999999</v>
      </c>
      <c r="P804" t="s">
        <v>54</v>
      </c>
    </row>
    <row r="805" spans="1:16" x14ac:dyDescent="0.35">
      <c r="A805">
        <v>804</v>
      </c>
      <c r="B805">
        <v>804</v>
      </c>
      <c r="C805" t="s">
        <v>249</v>
      </c>
      <c r="D805" t="s">
        <v>38</v>
      </c>
      <c r="E805" t="s">
        <v>39</v>
      </c>
      <c r="F805" t="s">
        <v>40</v>
      </c>
      <c r="G805" t="s">
        <v>16</v>
      </c>
      <c r="H805" t="s">
        <v>41</v>
      </c>
      <c r="I805" t="s">
        <v>42</v>
      </c>
      <c r="J805" t="s">
        <v>43</v>
      </c>
      <c r="K805" t="s">
        <v>44</v>
      </c>
      <c r="L805" t="s">
        <v>45</v>
      </c>
      <c r="M805">
        <v>2</v>
      </c>
      <c r="N805">
        <v>19008.27</v>
      </c>
      <c r="O805">
        <v>38016.54</v>
      </c>
      <c r="P805" t="s">
        <v>82</v>
      </c>
    </row>
    <row r="806" spans="1:16" x14ac:dyDescent="0.35">
      <c r="A806">
        <v>805</v>
      </c>
      <c r="B806">
        <v>805</v>
      </c>
      <c r="C806" t="s">
        <v>144</v>
      </c>
      <c r="D806" t="s">
        <v>112</v>
      </c>
      <c r="E806" t="s">
        <v>57</v>
      </c>
      <c r="F806" t="s">
        <v>22</v>
      </c>
      <c r="G806" t="s">
        <v>16</v>
      </c>
      <c r="H806" t="s">
        <v>138</v>
      </c>
      <c r="I806" t="s">
        <v>65</v>
      </c>
      <c r="J806" t="s">
        <v>51</v>
      </c>
      <c r="K806" t="s">
        <v>139</v>
      </c>
      <c r="L806" t="s">
        <v>140</v>
      </c>
      <c r="M806">
        <v>5</v>
      </c>
      <c r="N806">
        <v>16966.849999999999</v>
      </c>
      <c r="O806">
        <v>84834.25</v>
      </c>
      <c r="P806" t="s">
        <v>130</v>
      </c>
    </row>
    <row r="807" spans="1:16" x14ac:dyDescent="0.35">
      <c r="A807">
        <v>806</v>
      </c>
      <c r="B807">
        <v>806</v>
      </c>
      <c r="C807" t="s">
        <v>147</v>
      </c>
      <c r="D807" t="s">
        <v>95</v>
      </c>
      <c r="E807" t="s">
        <v>39</v>
      </c>
      <c r="F807" t="s">
        <v>40</v>
      </c>
      <c r="G807" t="s">
        <v>16</v>
      </c>
      <c r="H807" t="s">
        <v>126</v>
      </c>
      <c r="I807" t="s">
        <v>65</v>
      </c>
      <c r="J807" t="s">
        <v>43</v>
      </c>
      <c r="K807" t="s">
        <v>127</v>
      </c>
      <c r="L807" t="s">
        <v>128</v>
      </c>
      <c r="M807">
        <v>5</v>
      </c>
      <c r="N807">
        <v>12811.539999999999</v>
      </c>
      <c r="O807">
        <v>64057.7</v>
      </c>
      <c r="P807" t="s">
        <v>46</v>
      </c>
    </row>
    <row r="808" spans="1:16" x14ac:dyDescent="0.35">
      <c r="A808">
        <v>807</v>
      </c>
      <c r="B808">
        <v>807</v>
      </c>
      <c r="C808" t="s">
        <v>323</v>
      </c>
      <c r="D808" t="s">
        <v>38</v>
      </c>
      <c r="E808" t="s">
        <v>57</v>
      </c>
      <c r="F808" t="s">
        <v>72</v>
      </c>
      <c r="G808" t="s">
        <v>17</v>
      </c>
      <c r="H808" t="s">
        <v>73</v>
      </c>
      <c r="I808" t="s">
        <v>42</v>
      </c>
      <c r="J808" t="s">
        <v>74</v>
      </c>
      <c r="K808" t="s">
        <v>75</v>
      </c>
      <c r="L808" t="s">
        <v>76</v>
      </c>
      <c r="M808">
        <v>2</v>
      </c>
      <c r="N808">
        <v>22447.8</v>
      </c>
      <c r="O808">
        <v>44895.6</v>
      </c>
      <c r="P808" t="s">
        <v>62</v>
      </c>
    </row>
    <row r="809" spans="1:16" x14ac:dyDescent="0.35">
      <c r="A809">
        <v>808</v>
      </c>
      <c r="B809">
        <v>808</v>
      </c>
      <c r="C809" t="s">
        <v>110</v>
      </c>
      <c r="D809" t="s">
        <v>95</v>
      </c>
      <c r="E809" t="s">
        <v>57</v>
      </c>
      <c r="F809" t="s">
        <v>24</v>
      </c>
      <c r="G809" t="s">
        <v>18</v>
      </c>
      <c r="H809" t="s">
        <v>41</v>
      </c>
      <c r="I809" t="s">
        <v>42</v>
      </c>
      <c r="J809" t="s">
        <v>43</v>
      </c>
      <c r="K809" t="s">
        <v>44</v>
      </c>
      <c r="L809" t="s">
        <v>45</v>
      </c>
      <c r="M809">
        <v>8</v>
      </c>
      <c r="N809">
        <v>19825.829999999998</v>
      </c>
      <c r="O809">
        <v>158606.63999999998</v>
      </c>
      <c r="P809" t="s">
        <v>105</v>
      </c>
    </row>
    <row r="810" spans="1:16" x14ac:dyDescent="0.35">
      <c r="A810">
        <v>809</v>
      </c>
      <c r="B810">
        <v>809</v>
      </c>
      <c r="C810" t="s">
        <v>207</v>
      </c>
      <c r="D810" t="s">
        <v>112</v>
      </c>
      <c r="E810" t="s">
        <v>39</v>
      </c>
      <c r="F810" t="s">
        <v>23</v>
      </c>
      <c r="G810" t="s">
        <v>16</v>
      </c>
      <c r="H810" t="s">
        <v>122</v>
      </c>
      <c r="I810" t="s">
        <v>42</v>
      </c>
      <c r="J810" t="s">
        <v>59</v>
      </c>
      <c r="K810" t="s">
        <v>123</v>
      </c>
      <c r="L810" t="s">
        <v>124</v>
      </c>
      <c r="M810">
        <v>2</v>
      </c>
      <c r="N810">
        <v>19164.509999999998</v>
      </c>
      <c r="O810">
        <v>38329.019999999997</v>
      </c>
      <c r="P810" t="s">
        <v>130</v>
      </c>
    </row>
    <row r="811" spans="1:16" x14ac:dyDescent="0.35">
      <c r="A811">
        <v>810</v>
      </c>
      <c r="B811">
        <v>810</v>
      </c>
      <c r="C811" t="s">
        <v>262</v>
      </c>
      <c r="D811" t="s">
        <v>38</v>
      </c>
      <c r="E811" t="s">
        <v>48</v>
      </c>
      <c r="F811" t="s">
        <v>22</v>
      </c>
      <c r="G811" t="s">
        <v>16</v>
      </c>
      <c r="H811" t="s">
        <v>107</v>
      </c>
      <c r="I811" t="s">
        <v>65</v>
      </c>
      <c r="J811" t="s">
        <v>66</v>
      </c>
      <c r="K811" t="s">
        <v>108</v>
      </c>
      <c r="L811" t="s">
        <v>109</v>
      </c>
      <c r="M811">
        <v>5</v>
      </c>
      <c r="N811">
        <v>10811.25</v>
      </c>
      <c r="O811">
        <v>54056.25</v>
      </c>
      <c r="P811" t="s">
        <v>54</v>
      </c>
    </row>
    <row r="812" spans="1:16" x14ac:dyDescent="0.35">
      <c r="A812">
        <v>811</v>
      </c>
      <c r="B812">
        <v>811</v>
      </c>
      <c r="C812" t="s">
        <v>180</v>
      </c>
      <c r="D812" t="s">
        <v>84</v>
      </c>
      <c r="E812" t="s">
        <v>48</v>
      </c>
      <c r="F812" t="s">
        <v>20</v>
      </c>
      <c r="G812" t="s">
        <v>15</v>
      </c>
      <c r="H812" t="s">
        <v>138</v>
      </c>
      <c r="I812" t="s">
        <v>65</v>
      </c>
      <c r="J812" t="s">
        <v>51</v>
      </c>
      <c r="K812" t="s">
        <v>139</v>
      </c>
      <c r="L812" t="s">
        <v>140</v>
      </c>
      <c r="M812">
        <v>6</v>
      </c>
      <c r="N812">
        <v>17964.900000000001</v>
      </c>
      <c r="O812">
        <v>107789.40000000001</v>
      </c>
      <c r="P812" t="s">
        <v>82</v>
      </c>
    </row>
    <row r="813" spans="1:16" x14ac:dyDescent="0.35">
      <c r="A813">
        <v>812</v>
      </c>
      <c r="B813">
        <v>812</v>
      </c>
      <c r="C813" t="s">
        <v>292</v>
      </c>
      <c r="D813" t="s">
        <v>56</v>
      </c>
      <c r="E813" t="s">
        <v>100</v>
      </c>
      <c r="F813" t="s">
        <v>40</v>
      </c>
      <c r="G813" t="s">
        <v>18</v>
      </c>
      <c r="H813" t="s">
        <v>117</v>
      </c>
      <c r="I813" t="s">
        <v>65</v>
      </c>
      <c r="J813" t="s">
        <v>86</v>
      </c>
      <c r="K813" t="s">
        <v>118</v>
      </c>
      <c r="L813" t="s">
        <v>119</v>
      </c>
      <c r="M813">
        <v>8</v>
      </c>
      <c r="N813">
        <v>17165.36</v>
      </c>
      <c r="O813">
        <v>137322.88</v>
      </c>
      <c r="P813" t="s">
        <v>69</v>
      </c>
    </row>
    <row r="814" spans="1:16" x14ac:dyDescent="0.35">
      <c r="A814">
        <v>813</v>
      </c>
      <c r="B814">
        <v>813</v>
      </c>
      <c r="C814" t="s">
        <v>218</v>
      </c>
      <c r="D814" t="s">
        <v>38</v>
      </c>
      <c r="E814" t="s">
        <v>48</v>
      </c>
      <c r="F814" t="s">
        <v>72</v>
      </c>
      <c r="G814" t="s">
        <v>15</v>
      </c>
      <c r="H814" t="s">
        <v>91</v>
      </c>
      <c r="I814" t="s">
        <v>42</v>
      </c>
      <c r="J814" t="s">
        <v>79</v>
      </c>
      <c r="K814" t="s">
        <v>92</v>
      </c>
      <c r="L814" t="s">
        <v>93</v>
      </c>
      <c r="M814">
        <v>3</v>
      </c>
      <c r="N814">
        <v>16455.149999999998</v>
      </c>
      <c r="O814">
        <v>49365.45</v>
      </c>
      <c r="P814" t="s">
        <v>130</v>
      </c>
    </row>
    <row r="815" spans="1:16" x14ac:dyDescent="0.35">
      <c r="A815">
        <v>814</v>
      </c>
      <c r="B815">
        <v>814</v>
      </c>
      <c r="C815" t="s">
        <v>266</v>
      </c>
      <c r="D815" t="s">
        <v>112</v>
      </c>
      <c r="E815" t="s">
        <v>100</v>
      </c>
      <c r="F815" t="s">
        <v>23</v>
      </c>
      <c r="G815" t="s">
        <v>18</v>
      </c>
      <c r="H815" t="s">
        <v>138</v>
      </c>
      <c r="I815" t="s">
        <v>65</v>
      </c>
      <c r="J815" t="s">
        <v>51</v>
      </c>
      <c r="K815" t="s">
        <v>139</v>
      </c>
      <c r="L815" t="s">
        <v>140</v>
      </c>
      <c r="M815">
        <v>7</v>
      </c>
      <c r="N815">
        <v>19761.39</v>
      </c>
      <c r="O815">
        <v>138329.72999999998</v>
      </c>
      <c r="P815" t="s">
        <v>69</v>
      </c>
    </row>
    <row r="816" spans="1:16" x14ac:dyDescent="0.35">
      <c r="A816">
        <v>815</v>
      </c>
      <c r="B816">
        <v>815</v>
      </c>
      <c r="C816" t="s">
        <v>242</v>
      </c>
      <c r="D816" t="s">
        <v>112</v>
      </c>
      <c r="E816" t="s">
        <v>39</v>
      </c>
      <c r="F816" t="s">
        <v>72</v>
      </c>
      <c r="G816" t="s">
        <v>17</v>
      </c>
      <c r="H816" t="s">
        <v>96</v>
      </c>
      <c r="I816" t="s">
        <v>42</v>
      </c>
      <c r="J816" t="s">
        <v>59</v>
      </c>
      <c r="K816" t="s">
        <v>97</v>
      </c>
      <c r="L816" t="s">
        <v>98</v>
      </c>
      <c r="M816">
        <v>5</v>
      </c>
      <c r="N816">
        <v>9528.7999999999993</v>
      </c>
      <c r="O816">
        <v>47644</v>
      </c>
      <c r="P816" t="s">
        <v>130</v>
      </c>
    </row>
    <row r="817" spans="1:16" x14ac:dyDescent="0.35">
      <c r="A817">
        <v>816</v>
      </c>
      <c r="B817">
        <v>816</v>
      </c>
      <c r="C817" t="s">
        <v>216</v>
      </c>
      <c r="D817" t="s">
        <v>112</v>
      </c>
      <c r="E817" t="s">
        <v>57</v>
      </c>
      <c r="F817" t="s">
        <v>24</v>
      </c>
      <c r="G817" t="s">
        <v>16</v>
      </c>
      <c r="H817" t="s">
        <v>85</v>
      </c>
      <c r="I817" t="s">
        <v>50</v>
      </c>
      <c r="J817" t="s">
        <v>86</v>
      </c>
      <c r="K817" t="s">
        <v>87</v>
      </c>
      <c r="L817" t="s">
        <v>88</v>
      </c>
      <c r="M817">
        <v>7</v>
      </c>
      <c r="N817">
        <v>8161.5599999999995</v>
      </c>
      <c r="O817">
        <v>57130.92</v>
      </c>
      <c r="P817" t="s">
        <v>82</v>
      </c>
    </row>
    <row r="818" spans="1:16" x14ac:dyDescent="0.35">
      <c r="A818">
        <v>817</v>
      </c>
      <c r="B818">
        <v>817</v>
      </c>
      <c r="C818" t="s">
        <v>196</v>
      </c>
      <c r="D818" t="s">
        <v>38</v>
      </c>
      <c r="E818" t="s">
        <v>57</v>
      </c>
      <c r="F818" t="s">
        <v>72</v>
      </c>
      <c r="G818" t="s">
        <v>18</v>
      </c>
      <c r="H818" t="s">
        <v>107</v>
      </c>
      <c r="I818" t="s">
        <v>65</v>
      </c>
      <c r="J818" t="s">
        <v>66</v>
      </c>
      <c r="K818" t="s">
        <v>108</v>
      </c>
      <c r="L818" t="s">
        <v>109</v>
      </c>
      <c r="M818">
        <v>7</v>
      </c>
      <c r="N818">
        <v>10346.25</v>
      </c>
      <c r="O818">
        <v>72423.75</v>
      </c>
      <c r="P818" t="s">
        <v>89</v>
      </c>
    </row>
    <row r="819" spans="1:16" x14ac:dyDescent="0.35">
      <c r="A819">
        <v>818</v>
      </c>
      <c r="B819">
        <v>818</v>
      </c>
      <c r="C819" t="s">
        <v>205</v>
      </c>
      <c r="D819" t="s">
        <v>95</v>
      </c>
      <c r="E819" t="s">
        <v>48</v>
      </c>
      <c r="F819" t="s">
        <v>21</v>
      </c>
      <c r="G819" t="s">
        <v>18</v>
      </c>
      <c r="H819" t="s">
        <v>169</v>
      </c>
      <c r="I819" t="s">
        <v>42</v>
      </c>
      <c r="J819" t="s">
        <v>43</v>
      </c>
      <c r="K819" t="s">
        <v>170</v>
      </c>
      <c r="L819" t="s">
        <v>171</v>
      </c>
      <c r="M819">
        <v>3</v>
      </c>
      <c r="N819">
        <v>7629.3</v>
      </c>
      <c r="O819">
        <v>22887.9</v>
      </c>
      <c r="P819" t="s">
        <v>105</v>
      </c>
    </row>
    <row r="820" spans="1:16" x14ac:dyDescent="0.35">
      <c r="A820">
        <v>819</v>
      </c>
      <c r="B820">
        <v>819</v>
      </c>
      <c r="C820" t="s">
        <v>306</v>
      </c>
      <c r="D820" t="s">
        <v>84</v>
      </c>
      <c r="E820" t="s">
        <v>39</v>
      </c>
      <c r="F820" t="s">
        <v>72</v>
      </c>
      <c r="G820" t="s">
        <v>16</v>
      </c>
      <c r="H820" t="s">
        <v>169</v>
      </c>
      <c r="I820" t="s">
        <v>42</v>
      </c>
      <c r="J820" t="s">
        <v>43</v>
      </c>
      <c r="K820" t="s">
        <v>170</v>
      </c>
      <c r="L820" t="s">
        <v>171</v>
      </c>
      <c r="M820">
        <v>8</v>
      </c>
      <c r="N820">
        <v>7240.0499999999993</v>
      </c>
      <c r="O820">
        <v>57920.399999999994</v>
      </c>
      <c r="P820" t="s">
        <v>130</v>
      </c>
    </row>
    <row r="821" spans="1:16" x14ac:dyDescent="0.35">
      <c r="A821">
        <v>820</v>
      </c>
      <c r="B821">
        <v>820</v>
      </c>
      <c r="C821" t="s">
        <v>129</v>
      </c>
      <c r="D821" t="s">
        <v>84</v>
      </c>
      <c r="E821" t="s">
        <v>71</v>
      </c>
      <c r="F821" t="s">
        <v>19</v>
      </c>
      <c r="G821" t="s">
        <v>15</v>
      </c>
      <c r="H821" t="s">
        <v>148</v>
      </c>
      <c r="I821" t="s">
        <v>42</v>
      </c>
      <c r="J821" t="s">
        <v>74</v>
      </c>
      <c r="K821" t="s">
        <v>149</v>
      </c>
      <c r="L821" t="s">
        <v>150</v>
      </c>
      <c r="M821">
        <v>1</v>
      </c>
      <c r="N821">
        <v>8061.67</v>
      </c>
      <c r="O821">
        <v>8061.67</v>
      </c>
      <c r="P821" t="s">
        <v>105</v>
      </c>
    </row>
    <row r="822" spans="1:16" x14ac:dyDescent="0.35">
      <c r="A822">
        <v>821</v>
      </c>
      <c r="B822">
        <v>821</v>
      </c>
      <c r="C822" t="s">
        <v>180</v>
      </c>
      <c r="D822" t="s">
        <v>84</v>
      </c>
      <c r="E822" t="s">
        <v>48</v>
      </c>
      <c r="F822" t="s">
        <v>20</v>
      </c>
      <c r="G822" t="s">
        <v>15</v>
      </c>
      <c r="H822" t="s">
        <v>73</v>
      </c>
      <c r="I822" t="s">
        <v>42</v>
      </c>
      <c r="J822" t="s">
        <v>74</v>
      </c>
      <c r="K822" t="s">
        <v>75</v>
      </c>
      <c r="L822" t="s">
        <v>76</v>
      </c>
      <c r="M822">
        <v>1</v>
      </c>
      <c r="N822">
        <v>22447.8</v>
      </c>
      <c r="O822">
        <v>22447.8</v>
      </c>
      <c r="P822" t="s">
        <v>69</v>
      </c>
    </row>
    <row r="823" spans="1:16" x14ac:dyDescent="0.35">
      <c r="A823">
        <v>822</v>
      </c>
      <c r="B823">
        <v>822</v>
      </c>
      <c r="C823" t="s">
        <v>309</v>
      </c>
      <c r="D823" t="s">
        <v>38</v>
      </c>
      <c r="E823" t="s">
        <v>48</v>
      </c>
      <c r="F823" t="s">
        <v>40</v>
      </c>
      <c r="G823" t="s">
        <v>16</v>
      </c>
      <c r="H823" t="s">
        <v>117</v>
      </c>
      <c r="I823" t="s">
        <v>65</v>
      </c>
      <c r="J823" t="s">
        <v>86</v>
      </c>
      <c r="K823" t="s">
        <v>118</v>
      </c>
      <c r="L823" t="s">
        <v>119</v>
      </c>
      <c r="M823">
        <v>1</v>
      </c>
      <c r="N823">
        <v>18098.259999999998</v>
      </c>
      <c r="O823">
        <v>18098.259999999998</v>
      </c>
      <c r="P823" t="s">
        <v>62</v>
      </c>
    </row>
    <row r="824" spans="1:16" x14ac:dyDescent="0.35">
      <c r="A824">
        <v>823</v>
      </c>
      <c r="B824">
        <v>823</v>
      </c>
      <c r="C824" t="s">
        <v>306</v>
      </c>
      <c r="D824" t="s">
        <v>84</v>
      </c>
      <c r="E824" t="s">
        <v>39</v>
      </c>
      <c r="F824" t="s">
        <v>72</v>
      </c>
      <c r="G824" t="s">
        <v>16</v>
      </c>
      <c r="H824" t="s">
        <v>126</v>
      </c>
      <c r="I824" t="s">
        <v>65</v>
      </c>
      <c r="J824" t="s">
        <v>43</v>
      </c>
      <c r="K824" t="s">
        <v>127</v>
      </c>
      <c r="L824" t="s">
        <v>128</v>
      </c>
      <c r="M824">
        <v>5</v>
      </c>
      <c r="N824">
        <v>11112.05</v>
      </c>
      <c r="O824">
        <v>55560.25</v>
      </c>
      <c r="P824" t="s">
        <v>62</v>
      </c>
    </row>
    <row r="825" spans="1:16" x14ac:dyDescent="0.35">
      <c r="A825">
        <v>824</v>
      </c>
      <c r="B825">
        <v>824</v>
      </c>
      <c r="C825" t="s">
        <v>198</v>
      </c>
      <c r="D825" t="s">
        <v>84</v>
      </c>
      <c r="E825" t="s">
        <v>39</v>
      </c>
      <c r="F825" t="s">
        <v>23</v>
      </c>
      <c r="G825" t="s">
        <v>17</v>
      </c>
      <c r="H825" t="s">
        <v>64</v>
      </c>
      <c r="I825" t="s">
        <v>65</v>
      </c>
      <c r="J825" t="s">
        <v>66</v>
      </c>
      <c r="K825" t="s">
        <v>67</v>
      </c>
      <c r="L825" t="s">
        <v>68</v>
      </c>
      <c r="M825">
        <v>6</v>
      </c>
      <c r="N825">
        <v>17987.52</v>
      </c>
      <c r="O825">
        <v>107925.12</v>
      </c>
      <c r="P825" t="s">
        <v>130</v>
      </c>
    </row>
    <row r="826" spans="1:16" x14ac:dyDescent="0.35">
      <c r="A826">
        <v>825</v>
      </c>
      <c r="B826">
        <v>825</v>
      </c>
      <c r="C826" t="s">
        <v>168</v>
      </c>
      <c r="D826" t="s">
        <v>38</v>
      </c>
      <c r="E826" t="s">
        <v>100</v>
      </c>
      <c r="F826" t="s">
        <v>21</v>
      </c>
      <c r="G826" t="s">
        <v>16</v>
      </c>
      <c r="H826" t="s">
        <v>96</v>
      </c>
      <c r="I826" t="s">
        <v>42</v>
      </c>
      <c r="J826" t="s">
        <v>59</v>
      </c>
      <c r="K826" t="s">
        <v>97</v>
      </c>
      <c r="L826" t="s">
        <v>98</v>
      </c>
      <c r="M826">
        <v>6</v>
      </c>
      <c r="N826">
        <v>9972</v>
      </c>
      <c r="O826">
        <v>59832</v>
      </c>
      <c r="P826" t="s">
        <v>105</v>
      </c>
    </row>
    <row r="827" spans="1:16" x14ac:dyDescent="0.35">
      <c r="A827">
        <v>826</v>
      </c>
      <c r="B827">
        <v>826</v>
      </c>
      <c r="C827" t="s">
        <v>180</v>
      </c>
      <c r="D827" t="s">
        <v>84</v>
      </c>
      <c r="E827" t="s">
        <v>48</v>
      </c>
      <c r="F827" t="s">
        <v>20</v>
      </c>
      <c r="G827" t="s">
        <v>18</v>
      </c>
      <c r="H827" t="s">
        <v>126</v>
      </c>
      <c r="I827" t="s">
        <v>65</v>
      </c>
      <c r="J827" t="s">
        <v>43</v>
      </c>
      <c r="K827" t="s">
        <v>127</v>
      </c>
      <c r="L827" t="s">
        <v>128</v>
      </c>
      <c r="M827">
        <v>2</v>
      </c>
      <c r="N827">
        <v>11634.97</v>
      </c>
      <c r="O827">
        <v>23269.94</v>
      </c>
      <c r="P827" t="s">
        <v>89</v>
      </c>
    </row>
    <row r="828" spans="1:16" x14ac:dyDescent="0.35">
      <c r="A828">
        <v>827</v>
      </c>
      <c r="B828">
        <v>827</v>
      </c>
      <c r="C828" t="s">
        <v>163</v>
      </c>
      <c r="D828" t="s">
        <v>84</v>
      </c>
      <c r="E828" t="s">
        <v>48</v>
      </c>
      <c r="F828" t="s">
        <v>72</v>
      </c>
      <c r="G828" t="s">
        <v>18</v>
      </c>
      <c r="H828" t="s">
        <v>101</v>
      </c>
      <c r="I828" t="s">
        <v>50</v>
      </c>
      <c r="J828" t="s">
        <v>86</v>
      </c>
      <c r="K828" t="s">
        <v>102</v>
      </c>
      <c r="L828" t="s">
        <v>103</v>
      </c>
      <c r="M828">
        <v>7</v>
      </c>
      <c r="N828">
        <v>16174.9</v>
      </c>
      <c r="O828">
        <v>113224.3</v>
      </c>
      <c r="P828" t="s">
        <v>130</v>
      </c>
    </row>
    <row r="829" spans="1:16" x14ac:dyDescent="0.35">
      <c r="A829">
        <v>828</v>
      </c>
      <c r="B829">
        <v>828</v>
      </c>
      <c r="C829" t="s">
        <v>308</v>
      </c>
      <c r="D829" t="s">
        <v>95</v>
      </c>
      <c r="E829" t="s">
        <v>57</v>
      </c>
      <c r="F829" t="s">
        <v>23</v>
      </c>
      <c r="G829" t="s">
        <v>17</v>
      </c>
      <c r="H829" t="s">
        <v>126</v>
      </c>
      <c r="I829" t="s">
        <v>65</v>
      </c>
      <c r="J829" t="s">
        <v>43</v>
      </c>
      <c r="K829" t="s">
        <v>127</v>
      </c>
      <c r="L829" t="s">
        <v>128</v>
      </c>
      <c r="M829">
        <v>9</v>
      </c>
      <c r="N829">
        <v>11112.05</v>
      </c>
      <c r="O829">
        <v>100008.45</v>
      </c>
      <c r="P829" t="s">
        <v>62</v>
      </c>
    </row>
    <row r="830" spans="1:16" x14ac:dyDescent="0.35">
      <c r="A830">
        <v>829</v>
      </c>
      <c r="B830">
        <v>829</v>
      </c>
      <c r="C830" t="s">
        <v>144</v>
      </c>
      <c r="D830" t="s">
        <v>112</v>
      </c>
      <c r="E830" t="s">
        <v>57</v>
      </c>
      <c r="F830" t="s">
        <v>22</v>
      </c>
      <c r="G830" t="s">
        <v>16</v>
      </c>
      <c r="H830" t="s">
        <v>91</v>
      </c>
      <c r="I830" t="s">
        <v>42</v>
      </c>
      <c r="J830" t="s">
        <v>79</v>
      </c>
      <c r="K830" t="s">
        <v>92</v>
      </c>
      <c r="L830" t="s">
        <v>93</v>
      </c>
      <c r="M830">
        <v>6</v>
      </c>
      <c r="N830">
        <v>17035.920000000002</v>
      </c>
      <c r="O830">
        <v>102215.52000000002</v>
      </c>
      <c r="P830" t="s">
        <v>105</v>
      </c>
    </row>
    <row r="831" spans="1:16" x14ac:dyDescent="0.35">
      <c r="A831">
        <v>830</v>
      </c>
      <c r="B831">
        <v>830</v>
      </c>
      <c r="C831" t="s">
        <v>233</v>
      </c>
      <c r="D831" t="s">
        <v>84</v>
      </c>
      <c r="E831" t="s">
        <v>57</v>
      </c>
      <c r="F831" t="s">
        <v>72</v>
      </c>
      <c r="G831" t="s">
        <v>17</v>
      </c>
      <c r="H831" t="s">
        <v>138</v>
      </c>
      <c r="I831" t="s">
        <v>65</v>
      </c>
      <c r="J831" t="s">
        <v>51</v>
      </c>
      <c r="K831" t="s">
        <v>139</v>
      </c>
      <c r="L831" t="s">
        <v>140</v>
      </c>
      <c r="M831">
        <v>8</v>
      </c>
      <c r="N831">
        <v>19362.169999999998</v>
      </c>
      <c r="O831">
        <v>154897.35999999999</v>
      </c>
      <c r="P831" t="s">
        <v>82</v>
      </c>
    </row>
    <row r="832" spans="1:16" x14ac:dyDescent="0.35">
      <c r="A832">
        <v>831</v>
      </c>
      <c r="B832">
        <v>831</v>
      </c>
      <c r="C832" t="s">
        <v>110</v>
      </c>
      <c r="D832" t="s">
        <v>95</v>
      </c>
      <c r="E832" t="s">
        <v>57</v>
      </c>
      <c r="F832" t="s">
        <v>24</v>
      </c>
      <c r="G832" t="s">
        <v>15</v>
      </c>
      <c r="H832" t="s">
        <v>49</v>
      </c>
      <c r="I832" t="s">
        <v>50</v>
      </c>
      <c r="J832" t="s">
        <v>51</v>
      </c>
      <c r="K832" t="s">
        <v>52</v>
      </c>
      <c r="L832" t="s">
        <v>53</v>
      </c>
      <c r="M832">
        <v>7</v>
      </c>
      <c r="N832">
        <v>3348.48</v>
      </c>
      <c r="O832">
        <v>23439.360000000001</v>
      </c>
      <c r="P832" t="s">
        <v>69</v>
      </c>
    </row>
    <row r="833" spans="1:16" x14ac:dyDescent="0.35">
      <c r="A833">
        <v>832</v>
      </c>
      <c r="B833">
        <v>832</v>
      </c>
      <c r="C833" t="s">
        <v>298</v>
      </c>
      <c r="D833" t="s">
        <v>112</v>
      </c>
      <c r="E833" t="s">
        <v>48</v>
      </c>
      <c r="F833" t="s">
        <v>23</v>
      </c>
      <c r="G833" t="s">
        <v>15</v>
      </c>
      <c r="H833" t="s">
        <v>117</v>
      </c>
      <c r="I833" t="s">
        <v>65</v>
      </c>
      <c r="J833" t="s">
        <v>86</v>
      </c>
      <c r="K833" t="s">
        <v>118</v>
      </c>
      <c r="L833" t="s">
        <v>119</v>
      </c>
      <c r="M833">
        <v>7</v>
      </c>
      <c r="N833">
        <v>17165.36</v>
      </c>
      <c r="O833">
        <v>120157.52</v>
      </c>
      <c r="P833" t="s">
        <v>105</v>
      </c>
    </row>
    <row r="834" spans="1:16" x14ac:dyDescent="0.35">
      <c r="A834">
        <v>833</v>
      </c>
      <c r="B834">
        <v>833</v>
      </c>
      <c r="C834" t="s">
        <v>182</v>
      </c>
      <c r="D834" t="s">
        <v>38</v>
      </c>
      <c r="E834" t="s">
        <v>57</v>
      </c>
      <c r="F834" t="s">
        <v>22</v>
      </c>
      <c r="G834" t="s">
        <v>18</v>
      </c>
      <c r="H834" t="s">
        <v>101</v>
      </c>
      <c r="I834" t="s">
        <v>50</v>
      </c>
      <c r="J834" t="s">
        <v>86</v>
      </c>
      <c r="K834" t="s">
        <v>102</v>
      </c>
      <c r="L834" t="s">
        <v>103</v>
      </c>
      <c r="M834">
        <v>3</v>
      </c>
      <c r="N834">
        <v>15019.550000000001</v>
      </c>
      <c r="O834">
        <v>45058.65</v>
      </c>
      <c r="P834" t="s">
        <v>105</v>
      </c>
    </row>
    <row r="835" spans="1:16" x14ac:dyDescent="0.35">
      <c r="A835">
        <v>834</v>
      </c>
      <c r="B835">
        <v>834</v>
      </c>
      <c r="C835" t="s">
        <v>153</v>
      </c>
      <c r="D835" t="s">
        <v>84</v>
      </c>
      <c r="E835" t="s">
        <v>100</v>
      </c>
      <c r="F835" t="s">
        <v>23</v>
      </c>
      <c r="G835" t="s">
        <v>18</v>
      </c>
      <c r="H835" t="s">
        <v>91</v>
      </c>
      <c r="I835" t="s">
        <v>42</v>
      </c>
      <c r="J835" t="s">
        <v>79</v>
      </c>
      <c r="K835" t="s">
        <v>92</v>
      </c>
      <c r="L835" t="s">
        <v>93</v>
      </c>
      <c r="M835">
        <v>8</v>
      </c>
      <c r="N835">
        <v>18971.82</v>
      </c>
      <c r="O835">
        <v>151774.56</v>
      </c>
      <c r="P835" t="s">
        <v>54</v>
      </c>
    </row>
    <row r="836" spans="1:16" x14ac:dyDescent="0.35">
      <c r="A836">
        <v>835</v>
      </c>
      <c r="B836">
        <v>835</v>
      </c>
      <c r="C836" t="s">
        <v>315</v>
      </c>
      <c r="D836" t="s">
        <v>84</v>
      </c>
      <c r="E836" t="s">
        <v>100</v>
      </c>
      <c r="F836" t="s">
        <v>40</v>
      </c>
      <c r="G836" t="s">
        <v>16</v>
      </c>
      <c r="H836" t="s">
        <v>113</v>
      </c>
      <c r="I836" t="s">
        <v>65</v>
      </c>
      <c r="J836" t="s">
        <v>51</v>
      </c>
      <c r="K836" t="s">
        <v>114</v>
      </c>
      <c r="L836" t="s">
        <v>115</v>
      </c>
      <c r="M836">
        <v>9</v>
      </c>
      <c r="N836">
        <v>9412.64</v>
      </c>
      <c r="O836">
        <v>84713.76</v>
      </c>
      <c r="P836" t="s">
        <v>54</v>
      </c>
    </row>
    <row r="837" spans="1:16" x14ac:dyDescent="0.35">
      <c r="A837">
        <v>836</v>
      </c>
      <c r="B837">
        <v>836</v>
      </c>
      <c r="C837" t="s">
        <v>276</v>
      </c>
      <c r="D837" t="s">
        <v>112</v>
      </c>
      <c r="E837" t="s">
        <v>100</v>
      </c>
      <c r="F837" t="s">
        <v>40</v>
      </c>
      <c r="G837" t="s">
        <v>18</v>
      </c>
      <c r="H837" t="s">
        <v>73</v>
      </c>
      <c r="I837" t="s">
        <v>42</v>
      </c>
      <c r="J837" t="s">
        <v>74</v>
      </c>
      <c r="K837" t="s">
        <v>75</v>
      </c>
      <c r="L837" t="s">
        <v>76</v>
      </c>
      <c r="M837">
        <v>7</v>
      </c>
      <c r="N837">
        <v>22946.639999999999</v>
      </c>
      <c r="O837">
        <v>160626.47999999998</v>
      </c>
      <c r="P837" t="s">
        <v>130</v>
      </c>
    </row>
    <row r="838" spans="1:16" x14ac:dyDescent="0.35">
      <c r="A838">
        <v>837</v>
      </c>
      <c r="B838">
        <v>837</v>
      </c>
      <c r="C838" t="s">
        <v>94</v>
      </c>
      <c r="D838" t="s">
        <v>95</v>
      </c>
      <c r="E838" t="s">
        <v>39</v>
      </c>
      <c r="F838" t="s">
        <v>23</v>
      </c>
      <c r="G838" t="s">
        <v>17</v>
      </c>
      <c r="H838" t="s">
        <v>126</v>
      </c>
      <c r="I838" t="s">
        <v>65</v>
      </c>
      <c r="J838" t="s">
        <v>43</v>
      </c>
      <c r="K838" t="s">
        <v>127</v>
      </c>
      <c r="L838" t="s">
        <v>128</v>
      </c>
      <c r="M838">
        <v>7</v>
      </c>
      <c r="N838">
        <v>11634.97</v>
      </c>
      <c r="O838">
        <v>81444.789999999994</v>
      </c>
      <c r="P838" t="s">
        <v>54</v>
      </c>
    </row>
    <row r="839" spans="1:16" x14ac:dyDescent="0.35">
      <c r="A839">
        <v>838</v>
      </c>
      <c r="B839">
        <v>838</v>
      </c>
      <c r="C839" t="s">
        <v>168</v>
      </c>
      <c r="D839" t="s">
        <v>38</v>
      </c>
      <c r="E839" t="s">
        <v>100</v>
      </c>
      <c r="F839" t="s">
        <v>21</v>
      </c>
      <c r="G839" t="s">
        <v>15</v>
      </c>
      <c r="H839" t="s">
        <v>73</v>
      </c>
      <c r="I839" t="s">
        <v>42</v>
      </c>
      <c r="J839" t="s">
        <v>74</v>
      </c>
      <c r="K839" t="s">
        <v>75</v>
      </c>
      <c r="L839" t="s">
        <v>76</v>
      </c>
      <c r="M839">
        <v>1</v>
      </c>
      <c r="N839">
        <v>21450.12</v>
      </c>
      <c r="O839">
        <v>21450.12</v>
      </c>
      <c r="P839" t="s">
        <v>82</v>
      </c>
    </row>
    <row r="840" spans="1:16" x14ac:dyDescent="0.35">
      <c r="A840">
        <v>839</v>
      </c>
      <c r="B840">
        <v>839</v>
      </c>
      <c r="C840" t="s">
        <v>193</v>
      </c>
      <c r="D840" t="s">
        <v>95</v>
      </c>
      <c r="E840" t="s">
        <v>100</v>
      </c>
      <c r="F840" t="s">
        <v>72</v>
      </c>
      <c r="G840" t="s">
        <v>17</v>
      </c>
      <c r="H840" t="s">
        <v>159</v>
      </c>
      <c r="I840" t="s">
        <v>50</v>
      </c>
      <c r="J840" t="s">
        <v>79</v>
      </c>
      <c r="K840" t="s">
        <v>160</v>
      </c>
      <c r="L840" t="s">
        <v>161</v>
      </c>
      <c r="M840">
        <v>2</v>
      </c>
      <c r="N840">
        <v>18470.099999999999</v>
      </c>
      <c r="O840">
        <v>36940.199999999997</v>
      </c>
      <c r="P840" t="s">
        <v>46</v>
      </c>
    </row>
    <row r="841" spans="1:16" x14ac:dyDescent="0.35">
      <c r="A841">
        <v>840</v>
      </c>
      <c r="B841">
        <v>840</v>
      </c>
      <c r="C841" t="s">
        <v>201</v>
      </c>
      <c r="D841" t="s">
        <v>112</v>
      </c>
      <c r="E841" t="s">
        <v>48</v>
      </c>
      <c r="F841" t="s">
        <v>20</v>
      </c>
      <c r="G841" t="s">
        <v>15</v>
      </c>
      <c r="H841" t="s">
        <v>85</v>
      </c>
      <c r="I841" t="s">
        <v>50</v>
      </c>
      <c r="J841" t="s">
        <v>86</v>
      </c>
      <c r="K841" t="s">
        <v>87</v>
      </c>
      <c r="L841" t="s">
        <v>88</v>
      </c>
      <c r="M841">
        <v>7</v>
      </c>
      <c r="N841">
        <v>7666.9199999999992</v>
      </c>
      <c r="O841">
        <v>53668.439999999995</v>
      </c>
      <c r="P841" t="s">
        <v>89</v>
      </c>
    </row>
    <row r="842" spans="1:16" x14ac:dyDescent="0.35">
      <c r="A842">
        <v>841</v>
      </c>
      <c r="B842">
        <v>841</v>
      </c>
      <c r="C842" t="s">
        <v>307</v>
      </c>
      <c r="D842" t="s">
        <v>95</v>
      </c>
      <c r="E842" t="s">
        <v>100</v>
      </c>
      <c r="F842" t="s">
        <v>40</v>
      </c>
      <c r="G842" t="s">
        <v>17</v>
      </c>
      <c r="H842" t="s">
        <v>85</v>
      </c>
      <c r="I842" t="s">
        <v>50</v>
      </c>
      <c r="J842" t="s">
        <v>86</v>
      </c>
      <c r="K842" t="s">
        <v>87</v>
      </c>
      <c r="L842" t="s">
        <v>88</v>
      </c>
      <c r="M842">
        <v>9</v>
      </c>
      <c r="N842">
        <v>7584.4800000000005</v>
      </c>
      <c r="O842">
        <v>68260.320000000007</v>
      </c>
      <c r="P842" t="s">
        <v>105</v>
      </c>
    </row>
    <row r="843" spans="1:16" x14ac:dyDescent="0.35">
      <c r="A843">
        <v>842</v>
      </c>
      <c r="B843">
        <v>842</v>
      </c>
      <c r="C843" t="s">
        <v>246</v>
      </c>
      <c r="D843" t="s">
        <v>112</v>
      </c>
      <c r="E843" t="s">
        <v>100</v>
      </c>
      <c r="F843" t="s">
        <v>21</v>
      </c>
      <c r="G843" t="s">
        <v>18</v>
      </c>
      <c r="H843" t="s">
        <v>85</v>
      </c>
      <c r="I843" t="s">
        <v>50</v>
      </c>
      <c r="J843" t="s">
        <v>86</v>
      </c>
      <c r="K843" t="s">
        <v>87</v>
      </c>
      <c r="L843" t="s">
        <v>88</v>
      </c>
      <c r="M843">
        <v>5</v>
      </c>
      <c r="N843">
        <v>7337.16</v>
      </c>
      <c r="O843">
        <v>36685.800000000003</v>
      </c>
      <c r="P843" t="s">
        <v>46</v>
      </c>
    </row>
    <row r="844" spans="1:16" x14ac:dyDescent="0.35">
      <c r="A844">
        <v>843</v>
      </c>
      <c r="B844">
        <v>843</v>
      </c>
      <c r="C844" t="s">
        <v>250</v>
      </c>
      <c r="D844" t="s">
        <v>56</v>
      </c>
      <c r="E844" t="s">
        <v>57</v>
      </c>
      <c r="F844" t="s">
        <v>21</v>
      </c>
      <c r="G844" t="s">
        <v>15</v>
      </c>
      <c r="H844" t="s">
        <v>85</v>
      </c>
      <c r="I844" t="s">
        <v>50</v>
      </c>
      <c r="J844" t="s">
        <v>86</v>
      </c>
      <c r="K844" t="s">
        <v>87</v>
      </c>
      <c r="L844" t="s">
        <v>88</v>
      </c>
      <c r="M844">
        <v>3</v>
      </c>
      <c r="N844">
        <v>7666.9199999999992</v>
      </c>
      <c r="O844">
        <v>23000.76</v>
      </c>
      <c r="P844" t="s">
        <v>105</v>
      </c>
    </row>
    <row r="845" spans="1:16" x14ac:dyDescent="0.35">
      <c r="A845">
        <v>844</v>
      </c>
      <c r="B845">
        <v>844</v>
      </c>
      <c r="C845" t="s">
        <v>182</v>
      </c>
      <c r="D845" t="s">
        <v>38</v>
      </c>
      <c r="E845" t="s">
        <v>57</v>
      </c>
      <c r="F845" t="s">
        <v>22</v>
      </c>
      <c r="G845" t="s">
        <v>17</v>
      </c>
      <c r="H845" t="s">
        <v>49</v>
      </c>
      <c r="I845" t="s">
        <v>50</v>
      </c>
      <c r="J845" t="s">
        <v>51</v>
      </c>
      <c r="K845" t="s">
        <v>52</v>
      </c>
      <c r="L845" t="s">
        <v>53</v>
      </c>
      <c r="M845">
        <v>5</v>
      </c>
      <c r="N845">
        <v>3418.24</v>
      </c>
      <c r="O845">
        <v>17091.199999999997</v>
      </c>
      <c r="P845" t="s">
        <v>89</v>
      </c>
    </row>
    <row r="846" spans="1:16" x14ac:dyDescent="0.35">
      <c r="A846">
        <v>845</v>
      </c>
      <c r="B846">
        <v>845</v>
      </c>
      <c r="C846" t="s">
        <v>239</v>
      </c>
      <c r="D846" t="s">
        <v>84</v>
      </c>
      <c r="E846" t="s">
        <v>57</v>
      </c>
      <c r="F846" t="s">
        <v>20</v>
      </c>
      <c r="G846" t="s">
        <v>17</v>
      </c>
      <c r="H846" t="s">
        <v>122</v>
      </c>
      <c r="I846" t="s">
        <v>42</v>
      </c>
      <c r="J846" t="s">
        <v>59</v>
      </c>
      <c r="K846" t="s">
        <v>123</v>
      </c>
      <c r="L846" t="s">
        <v>124</v>
      </c>
      <c r="M846">
        <v>6</v>
      </c>
      <c r="N846">
        <v>17722.02</v>
      </c>
      <c r="O846">
        <v>106332.12</v>
      </c>
      <c r="P846" t="s">
        <v>130</v>
      </c>
    </row>
    <row r="847" spans="1:16" x14ac:dyDescent="0.35">
      <c r="A847">
        <v>846</v>
      </c>
      <c r="B847">
        <v>846</v>
      </c>
      <c r="C847" t="s">
        <v>184</v>
      </c>
      <c r="D847" t="s">
        <v>112</v>
      </c>
      <c r="E847" t="s">
        <v>57</v>
      </c>
      <c r="F847" t="s">
        <v>20</v>
      </c>
      <c r="G847" t="s">
        <v>17</v>
      </c>
      <c r="H847" t="s">
        <v>78</v>
      </c>
      <c r="I847" t="s">
        <v>65</v>
      </c>
      <c r="J847" t="s">
        <v>79</v>
      </c>
      <c r="K847" t="s">
        <v>80</v>
      </c>
      <c r="L847" t="s">
        <v>81</v>
      </c>
      <c r="M847">
        <v>9</v>
      </c>
      <c r="N847">
        <v>24014.29</v>
      </c>
      <c r="O847">
        <v>216128.61000000002</v>
      </c>
      <c r="P847" t="s">
        <v>46</v>
      </c>
    </row>
    <row r="848" spans="1:16" x14ac:dyDescent="0.35">
      <c r="A848">
        <v>847</v>
      </c>
      <c r="B848">
        <v>847</v>
      </c>
      <c r="C848" t="s">
        <v>70</v>
      </c>
      <c r="D848" t="s">
        <v>56</v>
      </c>
      <c r="E848" t="s">
        <v>71</v>
      </c>
      <c r="F848" t="s">
        <v>72</v>
      </c>
      <c r="G848" t="s">
        <v>17</v>
      </c>
      <c r="H848" t="s">
        <v>107</v>
      </c>
      <c r="I848" t="s">
        <v>65</v>
      </c>
      <c r="J848" t="s">
        <v>66</v>
      </c>
      <c r="K848" t="s">
        <v>108</v>
      </c>
      <c r="L848" t="s">
        <v>109</v>
      </c>
      <c r="M848">
        <v>9</v>
      </c>
      <c r="N848">
        <v>10578.75</v>
      </c>
      <c r="O848">
        <v>95208.75</v>
      </c>
      <c r="P848" t="s">
        <v>54</v>
      </c>
    </row>
    <row r="849" spans="1:16" x14ac:dyDescent="0.35">
      <c r="A849">
        <v>848</v>
      </c>
      <c r="B849">
        <v>848</v>
      </c>
      <c r="C849" t="s">
        <v>99</v>
      </c>
      <c r="D849" t="s">
        <v>38</v>
      </c>
      <c r="E849" t="s">
        <v>100</v>
      </c>
      <c r="F849" t="s">
        <v>23</v>
      </c>
      <c r="G849" t="s">
        <v>18</v>
      </c>
      <c r="H849" t="s">
        <v>126</v>
      </c>
      <c r="I849" t="s">
        <v>65</v>
      </c>
      <c r="J849" t="s">
        <v>43</v>
      </c>
      <c r="K849" t="s">
        <v>127</v>
      </c>
      <c r="L849" t="s">
        <v>128</v>
      </c>
      <c r="M849">
        <v>1</v>
      </c>
      <c r="N849">
        <v>12680.81</v>
      </c>
      <c r="O849">
        <v>12680.81</v>
      </c>
      <c r="P849" t="s">
        <v>46</v>
      </c>
    </row>
    <row r="850" spans="1:16" x14ac:dyDescent="0.35">
      <c r="A850">
        <v>849</v>
      </c>
      <c r="B850">
        <v>849</v>
      </c>
      <c r="C850" t="s">
        <v>183</v>
      </c>
      <c r="D850" t="s">
        <v>84</v>
      </c>
      <c r="E850" t="s">
        <v>39</v>
      </c>
      <c r="F850" t="s">
        <v>72</v>
      </c>
      <c r="G850" t="s">
        <v>17</v>
      </c>
      <c r="H850" t="s">
        <v>49</v>
      </c>
      <c r="I850" t="s">
        <v>50</v>
      </c>
      <c r="J850" t="s">
        <v>51</v>
      </c>
      <c r="K850" t="s">
        <v>52</v>
      </c>
      <c r="L850" t="s">
        <v>53</v>
      </c>
      <c r="M850">
        <v>7</v>
      </c>
      <c r="N850">
        <v>3139.2000000000003</v>
      </c>
      <c r="O850">
        <v>21974.400000000001</v>
      </c>
      <c r="P850" t="s">
        <v>54</v>
      </c>
    </row>
    <row r="851" spans="1:16" x14ac:dyDescent="0.35">
      <c r="A851">
        <v>850</v>
      </c>
      <c r="B851">
        <v>850</v>
      </c>
      <c r="C851" t="s">
        <v>157</v>
      </c>
      <c r="D851" t="s">
        <v>38</v>
      </c>
      <c r="E851" t="s">
        <v>39</v>
      </c>
      <c r="F851" t="s">
        <v>72</v>
      </c>
      <c r="G851" t="s">
        <v>16</v>
      </c>
      <c r="H851" t="s">
        <v>78</v>
      </c>
      <c r="I851" t="s">
        <v>65</v>
      </c>
      <c r="J851" t="s">
        <v>79</v>
      </c>
      <c r="K851" t="s">
        <v>80</v>
      </c>
      <c r="L851" t="s">
        <v>81</v>
      </c>
      <c r="M851">
        <v>4</v>
      </c>
      <c r="N851">
        <v>22281.3</v>
      </c>
      <c r="O851">
        <v>89125.2</v>
      </c>
      <c r="P851" t="s">
        <v>130</v>
      </c>
    </row>
    <row r="852" spans="1:16" x14ac:dyDescent="0.35">
      <c r="A852">
        <v>851</v>
      </c>
      <c r="B852">
        <v>851</v>
      </c>
      <c r="C852" t="s">
        <v>248</v>
      </c>
      <c r="D852" t="s">
        <v>56</v>
      </c>
      <c r="E852" t="s">
        <v>39</v>
      </c>
      <c r="F852" t="s">
        <v>21</v>
      </c>
      <c r="G852" t="s">
        <v>16</v>
      </c>
      <c r="H852" t="s">
        <v>122</v>
      </c>
      <c r="I852" t="s">
        <v>42</v>
      </c>
      <c r="J852" t="s">
        <v>59</v>
      </c>
      <c r="K852" t="s">
        <v>123</v>
      </c>
      <c r="L852" t="s">
        <v>124</v>
      </c>
      <c r="M852">
        <v>2</v>
      </c>
      <c r="N852">
        <v>19164.509999999998</v>
      </c>
      <c r="O852">
        <v>38329.019999999997</v>
      </c>
      <c r="P852" t="s">
        <v>130</v>
      </c>
    </row>
    <row r="853" spans="1:16" x14ac:dyDescent="0.35">
      <c r="A853">
        <v>852</v>
      </c>
      <c r="B853">
        <v>852</v>
      </c>
      <c r="C853" t="s">
        <v>184</v>
      </c>
      <c r="D853" t="s">
        <v>112</v>
      </c>
      <c r="E853" t="s">
        <v>57</v>
      </c>
      <c r="F853" t="s">
        <v>20</v>
      </c>
      <c r="G853" t="s">
        <v>17</v>
      </c>
      <c r="H853" t="s">
        <v>122</v>
      </c>
      <c r="I853" t="s">
        <v>42</v>
      </c>
      <c r="J853" t="s">
        <v>59</v>
      </c>
      <c r="K853" t="s">
        <v>123</v>
      </c>
      <c r="L853" t="s">
        <v>124</v>
      </c>
      <c r="M853">
        <v>5</v>
      </c>
      <c r="N853">
        <v>20194.86</v>
      </c>
      <c r="O853">
        <v>100974.3</v>
      </c>
      <c r="P853" t="s">
        <v>54</v>
      </c>
    </row>
    <row r="854" spans="1:16" x14ac:dyDescent="0.35">
      <c r="A854">
        <v>853</v>
      </c>
      <c r="B854">
        <v>853</v>
      </c>
      <c r="C854" t="s">
        <v>256</v>
      </c>
      <c r="D854" t="s">
        <v>56</v>
      </c>
      <c r="E854" t="s">
        <v>100</v>
      </c>
      <c r="F854" t="s">
        <v>20</v>
      </c>
      <c r="G854" t="s">
        <v>16</v>
      </c>
      <c r="H854" t="s">
        <v>41</v>
      </c>
      <c r="I854" t="s">
        <v>42</v>
      </c>
      <c r="J854" t="s">
        <v>43</v>
      </c>
      <c r="K854" t="s">
        <v>44</v>
      </c>
      <c r="L854" t="s">
        <v>45</v>
      </c>
      <c r="M854">
        <v>8</v>
      </c>
      <c r="N854">
        <v>18395.100000000002</v>
      </c>
      <c r="O854">
        <v>147160.80000000002</v>
      </c>
      <c r="P854" t="s">
        <v>89</v>
      </c>
    </row>
    <row r="855" spans="1:16" x14ac:dyDescent="0.35">
      <c r="A855">
        <v>854</v>
      </c>
      <c r="B855">
        <v>854</v>
      </c>
      <c r="C855" t="s">
        <v>224</v>
      </c>
      <c r="D855" t="s">
        <v>38</v>
      </c>
      <c r="E855" t="s">
        <v>71</v>
      </c>
      <c r="F855" t="s">
        <v>20</v>
      </c>
      <c r="G855" t="s">
        <v>15</v>
      </c>
      <c r="H855" t="s">
        <v>78</v>
      </c>
      <c r="I855" t="s">
        <v>65</v>
      </c>
      <c r="J855" t="s">
        <v>79</v>
      </c>
      <c r="K855" t="s">
        <v>80</v>
      </c>
      <c r="L855" t="s">
        <v>81</v>
      </c>
      <c r="M855">
        <v>9</v>
      </c>
      <c r="N855">
        <v>22281.3</v>
      </c>
      <c r="O855">
        <v>200531.69999999998</v>
      </c>
      <c r="P855" t="s">
        <v>62</v>
      </c>
    </row>
    <row r="856" spans="1:16" x14ac:dyDescent="0.35">
      <c r="A856">
        <v>855</v>
      </c>
      <c r="B856">
        <v>855</v>
      </c>
      <c r="C856" t="s">
        <v>155</v>
      </c>
      <c r="D856" t="s">
        <v>84</v>
      </c>
      <c r="E856" t="s">
        <v>39</v>
      </c>
      <c r="F856" t="s">
        <v>22</v>
      </c>
      <c r="G856" t="s">
        <v>18</v>
      </c>
      <c r="H856" t="s">
        <v>91</v>
      </c>
      <c r="I856" t="s">
        <v>42</v>
      </c>
      <c r="J856" t="s">
        <v>79</v>
      </c>
      <c r="K856" t="s">
        <v>92</v>
      </c>
      <c r="L856" t="s">
        <v>93</v>
      </c>
      <c r="M856">
        <v>6</v>
      </c>
      <c r="N856">
        <v>18003.87</v>
      </c>
      <c r="O856">
        <v>108023.22</v>
      </c>
      <c r="P856" t="s">
        <v>69</v>
      </c>
    </row>
    <row r="857" spans="1:16" x14ac:dyDescent="0.35">
      <c r="A857">
        <v>856</v>
      </c>
      <c r="B857">
        <v>856</v>
      </c>
      <c r="C857" t="s">
        <v>217</v>
      </c>
      <c r="D857" t="s">
        <v>84</v>
      </c>
      <c r="E857" t="s">
        <v>39</v>
      </c>
      <c r="F857" t="s">
        <v>21</v>
      </c>
      <c r="G857" t="s">
        <v>16</v>
      </c>
      <c r="H857" t="s">
        <v>117</v>
      </c>
      <c r="I857" t="s">
        <v>65</v>
      </c>
      <c r="J857" t="s">
        <v>86</v>
      </c>
      <c r="K857" t="s">
        <v>118</v>
      </c>
      <c r="L857" t="s">
        <v>119</v>
      </c>
      <c r="M857">
        <v>6</v>
      </c>
      <c r="N857">
        <v>15859.3</v>
      </c>
      <c r="O857">
        <v>95155.799999999988</v>
      </c>
      <c r="P857" t="s">
        <v>69</v>
      </c>
    </row>
    <row r="858" spans="1:16" x14ac:dyDescent="0.35">
      <c r="A858">
        <v>857</v>
      </c>
      <c r="B858">
        <v>857</v>
      </c>
      <c r="C858" t="s">
        <v>300</v>
      </c>
      <c r="D858" t="s">
        <v>56</v>
      </c>
      <c r="E858" t="s">
        <v>100</v>
      </c>
      <c r="F858" t="s">
        <v>19</v>
      </c>
      <c r="G858" t="s">
        <v>15</v>
      </c>
      <c r="H858" t="s">
        <v>58</v>
      </c>
      <c r="I858" t="s">
        <v>42</v>
      </c>
      <c r="J858" t="s">
        <v>59</v>
      </c>
      <c r="K858" t="s">
        <v>60</v>
      </c>
      <c r="L858" t="s">
        <v>61</v>
      </c>
      <c r="M858">
        <v>1</v>
      </c>
      <c r="N858">
        <v>4774.72</v>
      </c>
      <c r="O858">
        <v>4774.72</v>
      </c>
      <c r="P858" t="s">
        <v>89</v>
      </c>
    </row>
    <row r="859" spans="1:16" x14ac:dyDescent="0.35">
      <c r="A859">
        <v>858</v>
      </c>
      <c r="B859">
        <v>858</v>
      </c>
      <c r="C859" t="s">
        <v>319</v>
      </c>
      <c r="D859" t="s">
        <v>56</v>
      </c>
      <c r="E859" t="s">
        <v>57</v>
      </c>
      <c r="F859" t="s">
        <v>22</v>
      </c>
      <c r="G859" t="s">
        <v>16</v>
      </c>
      <c r="H859" t="s">
        <v>169</v>
      </c>
      <c r="I859" t="s">
        <v>42</v>
      </c>
      <c r="J859" t="s">
        <v>43</v>
      </c>
      <c r="K859" t="s">
        <v>170</v>
      </c>
      <c r="L859" t="s">
        <v>171</v>
      </c>
      <c r="M859">
        <v>9</v>
      </c>
      <c r="N859">
        <v>6617.25</v>
      </c>
      <c r="O859">
        <v>59555.25</v>
      </c>
      <c r="P859" t="s">
        <v>69</v>
      </c>
    </row>
    <row r="860" spans="1:16" x14ac:dyDescent="0.35">
      <c r="A860">
        <v>859</v>
      </c>
      <c r="B860">
        <v>859</v>
      </c>
      <c r="C860" t="s">
        <v>206</v>
      </c>
      <c r="D860" t="s">
        <v>112</v>
      </c>
      <c r="E860" t="s">
        <v>100</v>
      </c>
      <c r="F860" t="s">
        <v>19</v>
      </c>
      <c r="G860" t="s">
        <v>16</v>
      </c>
      <c r="H860" t="s">
        <v>177</v>
      </c>
      <c r="I860" t="s">
        <v>50</v>
      </c>
      <c r="J860" t="s">
        <v>51</v>
      </c>
      <c r="K860" t="s">
        <v>178</v>
      </c>
      <c r="L860" t="s">
        <v>179</v>
      </c>
      <c r="M860">
        <v>8</v>
      </c>
      <c r="N860">
        <v>9972.57</v>
      </c>
      <c r="O860">
        <v>79780.56</v>
      </c>
      <c r="P860" t="s">
        <v>89</v>
      </c>
    </row>
    <row r="861" spans="1:16" x14ac:dyDescent="0.35">
      <c r="A861">
        <v>860</v>
      </c>
      <c r="B861">
        <v>860</v>
      </c>
      <c r="C861" t="s">
        <v>267</v>
      </c>
      <c r="D861" t="s">
        <v>38</v>
      </c>
      <c r="E861" t="s">
        <v>57</v>
      </c>
      <c r="F861" t="s">
        <v>20</v>
      </c>
      <c r="G861" t="s">
        <v>15</v>
      </c>
      <c r="H861" t="s">
        <v>169</v>
      </c>
      <c r="I861" t="s">
        <v>42</v>
      </c>
      <c r="J861" t="s">
        <v>43</v>
      </c>
      <c r="K861" t="s">
        <v>170</v>
      </c>
      <c r="L861" t="s">
        <v>171</v>
      </c>
      <c r="M861">
        <v>2</v>
      </c>
      <c r="N861">
        <v>6772.95</v>
      </c>
      <c r="O861">
        <v>13545.9</v>
      </c>
      <c r="P861" t="s">
        <v>130</v>
      </c>
    </row>
    <row r="862" spans="1:16" x14ac:dyDescent="0.35">
      <c r="A862">
        <v>861</v>
      </c>
      <c r="B862">
        <v>861</v>
      </c>
      <c r="C862" t="s">
        <v>240</v>
      </c>
      <c r="D862" t="s">
        <v>112</v>
      </c>
      <c r="E862" t="s">
        <v>100</v>
      </c>
      <c r="F862" t="s">
        <v>24</v>
      </c>
      <c r="G862" t="s">
        <v>15</v>
      </c>
      <c r="H862" t="s">
        <v>101</v>
      </c>
      <c r="I862" t="s">
        <v>50</v>
      </c>
      <c r="J862" t="s">
        <v>86</v>
      </c>
      <c r="K862" t="s">
        <v>102</v>
      </c>
      <c r="L862" t="s">
        <v>103</v>
      </c>
      <c r="M862">
        <v>3</v>
      </c>
      <c r="N862">
        <v>15184.6</v>
      </c>
      <c r="O862">
        <v>45553.8</v>
      </c>
      <c r="P862" t="s">
        <v>82</v>
      </c>
    </row>
    <row r="863" spans="1:16" x14ac:dyDescent="0.35">
      <c r="A863">
        <v>862</v>
      </c>
      <c r="B863">
        <v>862</v>
      </c>
      <c r="C863" t="s">
        <v>111</v>
      </c>
      <c r="D863" t="s">
        <v>112</v>
      </c>
      <c r="E863" t="s">
        <v>71</v>
      </c>
      <c r="F863" t="s">
        <v>22</v>
      </c>
      <c r="G863" t="s">
        <v>16</v>
      </c>
      <c r="H863" t="s">
        <v>159</v>
      </c>
      <c r="I863" t="s">
        <v>50</v>
      </c>
      <c r="J863" t="s">
        <v>79</v>
      </c>
      <c r="K863" t="s">
        <v>160</v>
      </c>
      <c r="L863" t="s">
        <v>161</v>
      </c>
      <c r="M863">
        <v>2</v>
      </c>
      <c r="N863">
        <v>19743.899999999998</v>
      </c>
      <c r="O863">
        <v>39487.799999999996</v>
      </c>
      <c r="P863" t="s">
        <v>46</v>
      </c>
    </row>
    <row r="864" spans="1:16" x14ac:dyDescent="0.35">
      <c r="A864">
        <v>863</v>
      </c>
      <c r="B864">
        <v>863</v>
      </c>
      <c r="C864" t="s">
        <v>137</v>
      </c>
      <c r="D864" t="s">
        <v>84</v>
      </c>
      <c r="E864" t="s">
        <v>57</v>
      </c>
      <c r="F864" t="s">
        <v>19</v>
      </c>
      <c r="G864" t="s">
        <v>18</v>
      </c>
      <c r="H864" t="s">
        <v>113</v>
      </c>
      <c r="I864" t="s">
        <v>65</v>
      </c>
      <c r="J864" t="s">
        <v>51</v>
      </c>
      <c r="K864" t="s">
        <v>114</v>
      </c>
      <c r="L864" t="s">
        <v>115</v>
      </c>
      <c r="M864">
        <v>8</v>
      </c>
      <c r="N864">
        <v>10364.48</v>
      </c>
      <c r="O864">
        <v>82915.839999999997</v>
      </c>
      <c r="P864" t="s">
        <v>105</v>
      </c>
    </row>
    <row r="865" spans="1:16" x14ac:dyDescent="0.35">
      <c r="A865">
        <v>864</v>
      </c>
      <c r="B865">
        <v>864</v>
      </c>
      <c r="C865" t="s">
        <v>180</v>
      </c>
      <c r="D865" t="s">
        <v>84</v>
      </c>
      <c r="E865" t="s">
        <v>48</v>
      </c>
      <c r="F865" t="s">
        <v>20</v>
      </c>
      <c r="G865" t="s">
        <v>16</v>
      </c>
      <c r="H865" t="s">
        <v>78</v>
      </c>
      <c r="I865" t="s">
        <v>65</v>
      </c>
      <c r="J865" t="s">
        <v>79</v>
      </c>
      <c r="K865" t="s">
        <v>80</v>
      </c>
      <c r="L865" t="s">
        <v>81</v>
      </c>
      <c r="M865">
        <v>4</v>
      </c>
      <c r="N865">
        <v>23024.01</v>
      </c>
      <c r="O865">
        <v>92096.04</v>
      </c>
      <c r="P865" t="s">
        <v>46</v>
      </c>
    </row>
    <row r="866" spans="1:16" x14ac:dyDescent="0.35">
      <c r="A866">
        <v>865</v>
      </c>
      <c r="B866">
        <v>865</v>
      </c>
      <c r="C866" t="s">
        <v>228</v>
      </c>
      <c r="D866" t="s">
        <v>38</v>
      </c>
      <c r="E866" t="s">
        <v>39</v>
      </c>
      <c r="F866" t="s">
        <v>20</v>
      </c>
      <c r="G866" t="s">
        <v>16</v>
      </c>
      <c r="H866" t="s">
        <v>138</v>
      </c>
      <c r="I866" t="s">
        <v>65</v>
      </c>
      <c r="J866" t="s">
        <v>51</v>
      </c>
      <c r="K866" t="s">
        <v>139</v>
      </c>
      <c r="L866" t="s">
        <v>140</v>
      </c>
      <c r="M866">
        <v>3</v>
      </c>
      <c r="N866">
        <v>19162.559999999998</v>
      </c>
      <c r="O866">
        <v>57487.679999999993</v>
      </c>
      <c r="P866" t="s">
        <v>62</v>
      </c>
    </row>
    <row r="867" spans="1:16" x14ac:dyDescent="0.35">
      <c r="A867">
        <v>866</v>
      </c>
      <c r="B867">
        <v>866</v>
      </c>
      <c r="C867" t="s">
        <v>209</v>
      </c>
      <c r="D867" t="s">
        <v>112</v>
      </c>
      <c r="E867" t="s">
        <v>71</v>
      </c>
      <c r="F867" t="s">
        <v>21</v>
      </c>
      <c r="G867" t="s">
        <v>16</v>
      </c>
      <c r="H867" t="s">
        <v>64</v>
      </c>
      <c r="I867" t="s">
        <v>65</v>
      </c>
      <c r="J867" t="s">
        <v>66</v>
      </c>
      <c r="K867" t="s">
        <v>67</v>
      </c>
      <c r="L867" t="s">
        <v>68</v>
      </c>
      <c r="M867">
        <v>5</v>
      </c>
      <c r="N867">
        <v>17050.670000000002</v>
      </c>
      <c r="O867">
        <v>85253.35</v>
      </c>
      <c r="P867" t="s">
        <v>69</v>
      </c>
    </row>
    <row r="868" spans="1:16" x14ac:dyDescent="0.35">
      <c r="A868">
        <v>867</v>
      </c>
      <c r="B868">
        <v>867</v>
      </c>
      <c r="C868" t="s">
        <v>279</v>
      </c>
      <c r="D868" t="s">
        <v>112</v>
      </c>
      <c r="E868" t="s">
        <v>48</v>
      </c>
      <c r="F868" t="s">
        <v>21</v>
      </c>
      <c r="G868" t="s">
        <v>17</v>
      </c>
      <c r="H868" t="s">
        <v>126</v>
      </c>
      <c r="I868" t="s">
        <v>65</v>
      </c>
      <c r="J868" t="s">
        <v>43</v>
      </c>
      <c r="K868" t="s">
        <v>127</v>
      </c>
      <c r="L868" t="s">
        <v>128</v>
      </c>
      <c r="M868">
        <v>1</v>
      </c>
      <c r="N868">
        <v>12942.27</v>
      </c>
      <c r="O868">
        <v>12942.27</v>
      </c>
      <c r="P868" t="s">
        <v>82</v>
      </c>
    </row>
    <row r="869" spans="1:16" x14ac:dyDescent="0.35">
      <c r="A869">
        <v>868</v>
      </c>
      <c r="B869">
        <v>868</v>
      </c>
      <c r="C869" t="s">
        <v>181</v>
      </c>
      <c r="D869" t="s">
        <v>38</v>
      </c>
      <c r="E869" t="s">
        <v>39</v>
      </c>
      <c r="F869" t="s">
        <v>40</v>
      </c>
      <c r="G869" t="s">
        <v>17</v>
      </c>
      <c r="H869" t="s">
        <v>138</v>
      </c>
      <c r="I869" t="s">
        <v>65</v>
      </c>
      <c r="J869" t="s">
        <v>51</v>
      </c>
      <c r="K869" t="s">
        <v>139</v>
      </c>
      <c r="L869" t="s">
        <v>140</v>
      </c>
      <c r="M869">
        <v>9</v>
      </c>
      <c r="N869">
        <v>17765.29</v>
      </c>
      <c r="O869">
        <v>159887.61000000002</v>
      </c>
      <c r="P869" t="s">
        <v>105</v>
      </c>
    </row>
    <row r="870" spans="1:16" x14ac:dyDescent="0.35">
      <c r="A870">
        <v>869</v>
      </c>
      <c r="B870">
        <v>869</v>
      </c>
      <c r="C870" t="s">
        <v>270</v>
      </c>
      <c r="D870" t="s">
        <v>38</v>
      </c>
      <c r="E870" t="s">
        <v>57</v>
      </c>
      <c r="F870" t="s">
        <v>21</v>
      </c>
      <c r="G870" t="s">
        <v>15</v>
      </c>
      <c r="H870" t="s">
        <v>126</v>
      </c>
      <c r="I870" t="s">
        <v>65</v>
      </c>
      <c r="J870" t="s">
        <v>43</v>
      </c>
      <c r="K870" t="s">
        <v>127</v>
      </c>
      <c r="L870" t="s">
        <v>128</v>
      </c>
      <c r="M870">
        <v>5</v>
      </c>
      <c r="N870">
        <v>12419.349999999999</v>
      </c>
      <c r="O870">
        <v>62096.749999999993</v>
      </c>
      <c r="P870" t="s">
        <v>89</v>
      </c>
    </row>
    <row r="871" spans="1:16" x14ac:dyDescent="0.35">
      <c r="A871">
        <v>870</v>
      </c>
      <c r="B871">
        <v>870</v>
      </c>
      <c r="C871" t="s">
        <v>243</v>
      </c>
      <c r="D871" t="s">
        <v>84</v>
      </c>
      <c r="E871" t="s">
        <v>48</v>
      </c>
      <c r="F871" t="s">
        <v>24</v>
      </c>
      <c r="G871" t="s">
        <v>15</v>
      </c>
      <c r="H871" t="s">
        <v>177</v>
      </c>
      <c r="I871" t="s">
        <v>50</v>
      </c>
      <c r="J871" t="s">
        <v>51</v>
      </c>
      <c r="K871" t="s">
        <v>178</v>
      </c>
      <c r="L871" t="s">
        <v>179</v>
      </c>
      <c r="M871">
        <v>7</v>
      </c>
      <c r="N871">
        <v>9869.76</v>
      </c>
      <c r="O871">
        <v>69088.320000000007</v>
      </c>
      <c r="P871" t="s">
        <v>105</v>
      </c>
    </row>
    <row r="872" spans="1:16" x14ac:dyDescent="0.35">
      <c r="A872">
        <v>871</v>
      </c>
      <c r="B872">
        <v>871</v>
      </c>
      <c r="C872" t="s">
        <v>203</v>
      </c>
      <c r="D872" t="s">
        <v>84</v>
      </c>
      <c r="E872" t="s">
        <v>57</v>
      </c>
      <c r="F872" t="s">
        <v>23</v>
      </c>
      <c r="G872" t="s">
        <v>15</v>
      </c>
      <c r="H872" t="s">
        <v>122</v>
      </c>
      <c r="I872" t="s">
        <v>42</v>
      </c>
      <c r="J872" t="s">
        <v>59</v>
      </c>
      <c r="K872" t="s">
        <v>123</v>
      </c>
      <c r="L872" t="s">
        <v>124</v>
      </c>
      <c r="M872">
        <v>8</v>
      </c>
      <c r="N872">
        <v>18340.23</v>
      </c>
      <c r="O872">
        <v>146721.84</v>
      </c>
      <c r="P872" t="s">
        <v>62</v>
      </c>
    </row>
    <row r="873" spans="1:16" x14ac:dyDescent="0.35">
      <c r="A873">
        <v>872</v>
      </c>
      <c r="B873">
        <v>872</v>
      </c>
      <c r="C873" t="s">
        <v>172</v>
      </c>
      <c r="D873" t="s">
        <v>56</v>
      </c>
      <c r="E873" t="s">
        <v>100</v>
      </c>
      <c r="F873" t="s">
        <v>21</v>
      </c>
      <c r="G873" t="s">
        <v>17</v>
      </c>
      <c r="H873" t="s">
        <v>148</v>
      </c>
      <c r="I873" t="s">
        <v>42</v>
      </c>
      <c r="J873" t="s">
        <v>74</v>
      </c>
      <c r="K873" t="s">
        <v>149</v>
      </c>
      <c r="L873" t="s">
        <v>150</v>
      </c>
      <c r="M873">
        <v>2</v>
      </c>
      <c r="N873">
        <v>8144.78</v>
      </c>
      <c r="O873">
        <v>16289.56</v>
      </c>
      <c r="P873" t="s">
        <v>130</v>
      </c>
    </row>
    <row r="874" spans="1:16" x14ac:dyDescent="0.35">
      <c r="A874">
        <v>873</v>
      </c>
      <c r="B874">
        <v>873</v>
      </c>
      <c r="C874" t="s">
        <v>146</v>
      </c>
      <c r="D874" t="s">
        <v>38</v>
      </c>
      <c r="E874" t="s">
        <v>57</v>
      </c>
      <c r="F874" t="s">
        <v>21</v>
      </c>
      <c r="G874" t="s">
        <v>15</v>
      </c>
      <c r="H874" t="s">
        <v>101</v>
      </c>
      <c r="I874" t="s">
        <v>50</v>
      </c>
      <c r="J874" t="s">
        <v>86</v>
      </c>
      <c r="K874" t="s">
        <v>102</v>
      </c>
      <c r="L874" t="s">
        <v>103</v>
      </c>
      <c r="M874">
        <v>9</v>
      </c>
      <c r="N874">
        <v>14524.4</v>
      </c>
      <c r="O874">
        <v>130719.59999999999</v>
      </c>
      <c r="P874" t="s">
        <v>130</v>
      </c>
    </row>
    <row r="875" spans="1:16" x14ac:dyDescent="0.35">
      <c r="A875">
        <v>874</v>
      </c>
      <c r="B875">
        <v>874</v>
      </c>
      <c r="C875" t="s">
        <v>317</v>
      </c>
      <c r="D875" t="s">
        <v>84</v>
      </c>
      <c r="E875" t="s">
        <v>39</v>
      </c>
      <c r="F875" t="s">
        <v>20</v>
      </c>
      <c r="G875" t="s">
        <v>18</v>
      </c>
      <c r="H875" t="s">
        <v>41</v>
      </c>
      <c r="I875" t="s">
        <v>42</v>
      </c>
      <c r="J875" t="s">
        <v>43</v>
      </c>
      <c r="K875" t="s">
        <v>44</v>
      </c>
      <c r="L875" t="s">
        <v>45</v>
      </c>
      <c r="M875">
        <v>5</v>
      </c>
      <c r="N875">
        <v>20030.22</v>
      </c>
      <c r="O875">
        <v>100151.1</v>
      </c>
      <c r="P875" t="s">
        <v>62</v>
      </c>
    </row>
    <row r="876" spans="1:16" x14ac:dyDescent="0.35">
      <c r="A876">
        <v>875</v>
      </c>
      <c r="B876">
        <v>875</v>
      </c>
      <c r="C876" t="s">
        <v>307</v>
      </c>
      <c r="D876" t="s">
        <v>95</v>
      </c>
      <c r="E876" t="s">
        <v>100</v>
      </c>
      <c r="F876" t="s">
        <v>40</v>
      </c>
      <c r="G876" t="s">
        <v>18</v>
      </c>
      <c r="H876" t="s">
        <v>107</v>
      </c>
      <c r="I876" t="s">
        <v>65</v>
      </c>
      <c r="J876" t="s">
        <v>66</v>
      </c>
      <c r="K876" t="s">
        <v>108</v>
      </c>
      <c r="L876" t="s">
        <v>109</v>
      </c>
      <c r="M876">
        <v>3</v>
      </c>
      <c r="N876">
        <v>11043.75</v>
      </c>
      <c r="O876">
        <v>33131.25</v>
      </c>
      <c r="P876" t="s">
        <v>46</v>
      </c>
    </row>
    <row r="877" spans="1:16" x14ac:dyDescent="0.35">
      <c r="A877">
        <v>876</v>
      </c>
      <c r="B877">
        <v>876</v>
      </c>
      <c r="C877" t="s">
        <v>261</v>
      </c>
      <c r="D877" t="s">
        <v>95</v>
      </c>
      <c r="E877" t="s">
        <v>57</v>
      </c>
      <c r="F877" t="s">
        <v>22</v>
      </c>
      <c r="G877" t="s">
        <v>15</v>
      </c>
      <c r="H877" t="s">
        <v>148</v>
      </c>
      <c r="I877" t="s">
        <v>42</v>
      </c>
      <c r="J877" t="s">
        <v>74</v>
      </c>
      <c r="K877" t="s">
        <v>149</v>
      </c>
      <c r="L877" t="s">
        <v>150</v>
      </c>
      <c r="M877">
        <v>9</v>
      </c>
      <c r="N877">
        <v>8227.89</v>
      </c>
      <c r="O877">
        <v>74051.009999999995</v>
      </c>
      <c r="P877" t="s">
        <v>46</v>
      </c>
    </row>
    <row r="878" spans="1:16" x14ac:dyDescent="0.35">
      <c r="A878">
        <v>877</v>
      </c>
      <c r="B878">
        <v>877</v>
      </c>
      <c r="C878" t="s">
        <v>284</v>
      </c>
      <c r="D878" t="s">
        <v>38</v>
      </c>
      <c r="E878" t="s">
        <v>100</v>
      </c>
      <c r="F878" t="s">
        <v>20</v>
      </c>
      <c r="G878" t="s">
        <v>15</v>
      </c>
      <c r="H878" t="s">
        <v>96</v>
      </c>
      <c r="I878" t="s">
        <v>42</v>
      </c>
      <c r="J878" t="s">
        <v>59</v>
      </c>
      <c r="K878" t="s">
        <v>97</v>
      </c>
      <c r="L878" t="s">
        <v>98</v>
      </c>
      <c r="M878">
        <v>6</v>
      </c>
      <c r="N878">
        <v>10526</v>
      </c>
      <c r="O878">
        <v>63156</v>
      </c>
      <c r="P878" t="s">
        <v>130</v>
      </c>
    </row>
    <row r="879" spans="1:16" x14ac:dyDescent="0.35">
      <c r="A879">
        <v>878</v>
      </c>
      <c r="B879">
        <v>878</v>
      </c>
      <c r="C879" t="s">
        <v>187</v>
      </c>
      <c r="D879" t="s">
        <v>38</v>
      </c>
      <c r="E879" t="s">
        <v>48</v>
      </c>
      <c r="F879" t="s">
        <v>22</v>
      </c>
      <c r="G879" t="s">
        <v>18</v>
      </c>
      <c r="H879" t="s">
        <v>96</v>
      </c>
      <c r="I879" t="s">
        <v>42</v>
      </c>
      <c r="J879" t="s">
        <v>59</v>
      </c>
      <c r="K879" t="s">
        <v>97</v>
      </c>
      <c r="L879" t="s">
        <v>98</v>
      </c>
      <c r="M879">
        <v>6</v>
      </c>
      <c r="N879">
        <v>10193.6</v>
      </c>
      <c r="O879">
        <v>61161.600000000006</v>
      </c>
      <c r="P879" t="s">
        <v>69</v>
      </c>
    </row>
    <row r="880" spans="1:16" x14ac:dyDescent="0.35">
      <c r="A880">
        <v>879</v>
      </c>
      <c r="B880">
        <v>879</v>
      </c>
      <c r="C880" t="s">
        <v>201</v>
      </c>
      <c r="D880" t="s">
        <v>112</v>
      </c>
      <c r="E880" t="s">
        <v>48</v>
      </c>
      <c r="F880" t="s">
        <v>20</v>
      </c>
      <c r="G880" t="s">
        <v>16</v>
      </c>
      <c r="H880" t="s">
        <v>169</v>
      </c>
      <c r="I880" t="s">
        <v>42</v>
      </c>
      <c r="J880" t="s">
        <v>43</v>
      </c>
      <c r="K880" t="s">
        <v>170</v>
      </c>
      <c r="L880" t="s">
        <v>171</v>
      </c>
      <c r="M880">
        <v>7</v>
      </c>
      <c r="N880">
        <v>6617.25</v>
      </c>
      <c r="O880">
        <v>46320.75</v>
      </c>
      <c r="P880" t="s">
        <v>82</v>
      </c>
    </row>
    <row r="881" spans="1:16" x14ac:dyDescent="0.35">
      <c r="A881">
        <v>880</v>
      </c>
      <c r="B881">
        <v>880</v>
      </c>
      <c r="C881" t="s">
        <v>256</v>
      </c>
      <c r="D881" t="s">
        <v>56</v>
      </c>
      <c r="E881" t="s">
        <v>100</v>
      </c>
      <c r="F881" t="s">
        <v>20</v>
      </c>
      <c r="G881" t="s">
        <v>18</v>
      </c>
      <c r="H881" t="s">
        <v>177</v>
      </c>
      <c r="I881" t="s">
        <v>50</v>
      </c>
      <c r="J881" t="s">
        <v>51</v>
      </c>
      <c r="K881" t="s">
        <v>178</v>
      </c>
      <c r="L881" t="s">
        <v>179</v>
      </c>
      <c r="M881">
        <v>8</v>
      </c>
      <c r="N881">
        <v>9355.7100000000009</v>
      </c>
      <c r="O881">
        <v>74845.680000000008</v>
      </c>
      <c r="P881" t="s">
        <v>130</v>
      </c>
    </row>
    <row r="882" spans="1:16" x14ac:dyDescent="0.35">
      <c r="A882">
        <v>881</v>
      </c>
      <c r="B882">
        <v>881</v>
      </c>
      <c r="C882" t="s">
        <v>262</v>
      </c>
      <c r="D882" t="s">
        <v>38</v>
      </c>
      <c r="E882" t="s">
        <v>48</v>
      </c>
      <c r="F882" t="s">
        <v>22</v>
      </c>
      <c r="G882" t="s">
        <v>17</v>
      </c>
      <c r="H882" t="s">
        <v>117</v>
      </c>
      <c r="I882" t="s">
        <v>65</v>
      </c>
      <c r="J882" t="s">
        <v>86</v>
      </c>
      <c r="K882" t="s">
        <v>118</v>
      </c>
      <c r="L882" t="s">
        <v>119</v>
      </c>
      <c r="M882">
        <v>1</v>
      </c>
      <c r="N882">
        <v>18471.419999999998</v>
      </c>
      <c r="O882">
        <v>18471.419999999998</v>
      </c>
      <c r="P882" t="s">
        <v>105</v>
      </c>
    </row>
    <row r="883" spans="1:16" x14ac:dyDescent="0.35">
      <c r="A883">
        <v>882</v>
      </c>
      <c r="B883">
        <v>882</v>
      </c>
      <c r="C883" t="s">
        <v>279</v>
      </c>
      <c r="D883" t="s">
        <v>112</v>
      </c>
      <c r="E883" t="s">
        <v>48</v>
      </c>
      <c r="F883" t="s">
        <v>21</v>
      </c>
      <c r="G883" t="s">
        <v>15</v>
      </c>
      <c r="H883" t="s">
        <v>96</v>
      </c>
      <c r="I883" t="s">
        <v>42</v>
      </c>
      <c r="J883" t="s">
        <v>59</v>
      </c>
      <c r="K883" t="s">
        <v>97</v>
      </c>
      <c r="L883" t="s">
        <v>98</v>
      </c>
      <c r="M883">
        <v>9</v>
      </c>
      <c r="N883">
        <v>9861.2000000000007</v>
      </c>
      <c r="O883">
        <v>88750.8</v>
      </c>
      <c r="P883" t="s">
        <v>46</v>
      </c>
    </row>
    <row r="884" spans="1:16" x14ac:dyDescent="0.35">
      <c r="A884">
        <v>883</v>
      </c>
      <c r="B884">
        <v>883</v>
      </c>
      <c r="C884" t="s">
        <v>264</v>
      </c>
      <c r="D884" t="s">
        <v>56</v>
      </c>
      <c r="E884" t="s">
        <v>48</v>
      </c>
      <c r="F884" t="s">
        <v>20</v>
      </c>
      <c r="G884" t="s">
        <v>16</v>
      </c>
      <c r="H884" t="s">
        <v>169</v>
      </c>
      <c r="I884" t="s">
        <v>42</v>
      </c>
      <c r="J884" t="s">
        <v>43</v>
      </c>
      <c r="K884" t="s">
        <v>170</v>
      </c>
      <c r="L884" t="s">
        <v>171</v>
      </c>
      <c r="M884">
        <v>1</v>
      </c>
      <c r="N884">
        <v>6772.95</v>
      </c>
      <c r="O884">
        <v>6772.95</v>
      </c>
      <c r="P884" t="s">
        <v>130</v>
      </c>
    </row>
    <row r="885" spans="1:16" x14ac:dyDescent="0.35">
      <c r="A885">
        <v>884</v>
      </c>
      <c r="B885">
        <v>884</v>
      </c>
      <c r="C885" t="s">
        <v>137</v>
      </c>
      <c r="D885" t="s">
        <v>84</v>
      </c>
      <c r="E885" t="s">
        <v>57</v>
      </c>
      <c r="F885" t="s">
        <v>19</v>
      </c>
      <c r="G885" t="s">
        <v>17</v>
      </c>
      <c r="H885" t="s">
        <v>107</v>
      </c>
      <c r="I885" t="s">
        <v>65</v>
      </c>
      <c r="J885" t="s">
        <v>66</v>
      </c>
      <c r="K885" t="s">
        <v>108</v>
      </c>
      <c r="L885" t="s">
        <v>109</v>
      </c>
      <c r="M885">
        <v>1</v>
      </c>
      <c r="N885">
        <v>10811.25</v>
      </c>
      <c r="O885">
        <v>10811.25</v>
      </c>
      <c r="P885" t="s">
        <v>105</v>
      </c>
    </row>
    <row r="886" spans="1:16" x14ac:dyDescent="0.35">
      <c r="A886">
        <v>885</v>
      </c>
      <c r="B886">
        <v>885</v>
      </c>
      <c r="C886" t="s">
        <v>225</v>
      </c>
      <c r="D886" t="s">
        <v>112</v>
      </c>
      <c r="E886" t="s">
        <v>71</v>
      </c>
      <c r="F886" t="s">
        <v>20</v>
      </c>
      <c r="G886" t="s">
        <v>18</v>
      </c>
      <c r="H886" t="s">
        <v>169</v>
      </c>
      <c r="I886" t="s">
        <v>42</v>
      </c>
      <c r="J886" t="s">
        <v>43</v>
      </c>
      <c r="K886" t="s">
        <v>170</v>
      </c>
      <c r="L886" t="s">
        <v>171</v>
      </c>
      <c r="M886">
        <v>7</v>
      </c>
      <c r="N886">
        <v>7395.75</v>
      </c>
      <c r="O886">
        <v>51770.25</v>
      </c>
      <c r="P886" t="s">
        <v>130</v>
      </c>
    </row>
    <row r="887" spans="1:16" x14ac:dyDescent="0.35">
      <c r="A887">
        <v>886</v>
      </c>
      <c r="B887">
        <v>886</v>
      </c>
      <c r="C887" t="s">
        <v>47</v>
      </c>
      <c r="D887" t="s">
        <v>38</v>
      </c>
      <c r="E887" t="s">
        <v>48</v>
      </c>
      <c r="F887" t="s">
        <v>24</v>
      </c>
      <c r="G887" t="s">
        <v>15</v>
      </c>
      <c r="H887" t="s">
        <v>138</v>
      </c>
      <c r="I887" t="s">
        <v>65</v>
      </c>
      <c r="J887" t="s">
        <v>51</v>
      </c>
      <c r="K887" t="s">
        <v>139</v>
      </c>
      <c r="L887" t="s">
        <v>140</v>
      </c>
      <c r="M887">
        <v>7</v>
      </c>
      <c r="N887">
        <v>16966.849999999999</v>
      </c>
      <c r="O887">
        <v>118767.94999999998</v>
      </c>
      <c r="P887" t="s">
        <v>105</v>
      </c>
    </row>
    <row r="888" spans="1:16" x14ac:dyDescent="0.35">
      <c r="A888">
        <v>887</v>
      </c>
      <c r="B888">
        <v>887</v>
      </c>
      <c r="C888" t="s">
        <v>195</v>
      </c>
      <c r="D888" t="s">
        <v>56</v>
      </c>
      <c r="E888" t="s">
        <v>57</v>
      </c>
      <c r="F888" t="s">
        <v>72</v>
      </c>
      <c r="G888" t="s">
        <v>15</v>
      </c>
      <c r="H888" t="s">
        <v>113</v>
      </c>
      <c r="I888" t="s">
        <v>65</v>
      </c>
      <c r="J888" t="s">
        <v>51</v>
      </c>
      <c r="K888" t="s">
        <v>114</v>
      </c>
      <c r="L888" t="s">
        <v>115</v>
      </c>
      <c r="M888">
        <v>3</v>
      </c>
      <c r="N888">
        <v>9201.1200000000008</v>
      </c>
      <c r="O888">
        <v>27603.360000000001</v>
      </c>
      <c r="P888" t="s">
        <v>69</v>
      </c>
    </row>
    <row r="889" spans="1:16" x14ac:dyDescent="0.35">
      <c r="A889">
        <v>888</v>
      </c>
      <c r="B889">
        <v>888</v>
      </c>
      <c r="C889" t="s">
        <v>267</v>
      </c>
      <c r="D889" t="s">
        <v>38</v>
      </c>
      <c r="E889" t="s">
        <v>57</v>
      </c>
      <c r="F889" t="s">
        <v>20</v>
      </c>
      <c r="G889" t="s">
        <v>16</v>
      </c>
      <c r="H889" t="s">
        <v>96</v>
      </c>
      <c r="I889" t="s">
        <v>42</v>
      </c>
      <c r="J889" t="s">
        <v>59</v>
      </c>
      <c r="K889" t="s">
        <v>97</v>
      </c>
      <c r="L889" t="s">
        <v>98</v>
      </c>
      <c r="M889">
        <v>6</v>
      </c>
      <c r="N889">
        <v>10082.800000000001</v>
      </c>
      <c r="O889">
        <v>60496.800000000003</v>
      </c>
      <c r="P889" t="s">
        <v>89</v>
      </c>
    </row>
    <row r="890" spans="1:16" x14ac:dyDescent="0.35">
      <c r="A890">
        <v>889</v>
      </c>
      <c r="B890">
        <v>889</v>
      </c>
      <c r="C890" t="s">
        <v>152</v>
      </c>
      <c r="D890" t="s">
        <v>95</v>
      </c>
      <c r="E890" t="s">
        <v>71</v>
      </c>
      <c r="F890" t="s">
        <v>22</v>
      </c>
      <c r="G890" t="s">
        <v>16</v>
      </c>
      <c r="H890" t="s">
        <v>96</v>
      </c>
      <c r="I890" t="s">
        <v>42</v>
      </c>
      <c r="J890" t="s">
        <v>59</v>
      </c>
      <c r="K890" t="s">
        <v>97</v>
      </c>
      <c r="L890" t="s">
        <v>98</v>
      </c>
      <c r="M890">
        <v>1</v>
      </c>
      <c r="N890">
        <v>10415.199999999999</v>
      </c>
      <c r="O890">
        <v>10415.199999999999</v>
      </c>
      <c r="P890" t="s">
        <v>82</v>
      </c>
    </row>
    <row r="891" spans="1:16" x14ac:dyDescent="0.35">
      <c r="A891">
        <v>890</v>
      </c>
      <c r="B891">
        <v>890</v>
      </c>
      <c r="C891" t="s">
        <v>308</v>
      </c>
      <c r="D891" t="s">
        <v>95</v>
      </c>
      <c r="E891" t="s">
        <v>57</v>
      </c>
      <c r="F891" t="s">
        <v>23</v>
      </c>
      <c r="G891" t="s">
        <v>15</v>
      </c>
      <c r="H891" t="s">
        <v>117</v>
      </c>
      <c r="I891" t="s">
        <v>65</v>
      </c>
      <c r="J891" t="s">
        <v>86</v>
      </c>
      <c r="K891" t="s">
        <v>118</v>
      </c>
      <c r="L891" t="s">
        <v>119</v>
      </c>
      <c r="M891">
        <v>8</v>
      </c>
      <c r="N891">
        <v>18098.259999999998</v>
      </c>
      <c r="O891">
        <v>144786.07999999999</v>
      </c>
      <c r="P891" t="s">
        <v>46</v>
      </c>
    </row>
    <row r="892" spans="1:16" x14ac:dyDescent="0.35">
      <c r="A892">
        <v>891</v>
      </c>
      <c r="B892">
        <v>891</v>
      </c>
      <c r="C892" t="s">
        <v>135</v>
      </c>
      <c r="D892" t="s">
        <v>112</v>
      </c>
      <c r="E892" t="s">
        <v>71</v>
      </c>
      <c r="F892" t="s">
        <v>72</v>
      </c>
      <c r="G892" t="s">
        <v>18</v>
      </c>
      <c r="H892" t="s">
        <v>169</v>
      </c>
      <c r="I892" t="s">
        <v>42</v>
      </c>
      <c r="J892" t="s">
        <v>43</v>
      </c>
      <c r="K892" t="s">
        <v>170</v>
      </c>
      <c r="L892" t="s">
        <v>171</v>
      </c>
      <c r="M892">
        <v>3</v>
      </c>
      <c r="N892">
        <v>7084.35</v>
      </c>
      <c r="O892">
        <v>21253.050000000003</v>
      </c>
      <c r="P892" t="s">
        <v>69</v>
      </c>
    </row>
    <row r="893" spans="1:16" x14ac:dyDescent="0.35">
      <c r="A893">
        <v>892</v>
      </c>
      <c r="B893">
        <v>892</v>
      </c>
      <c r="C893" t="s">
        <v>294</v>
      </c>
      <c r="D893" t="s">
        <v>38</v>
      </c>
      <c r="E893" t="s">
        <v>48</v>
      </c>
      <c r="F893" t="s">
        <v>20</v>
      </c>
      <c r="G893" t="s">
        <v>18</v>
      </c>
      <c r="H893" t="s">
        <v>126</v>
      </c>
      <c r="I893" t="s">
        <v>65</v>
      </c>
      <c r="J893" t="s">
        <v>43</v>
      </c>
      <c r="K893" t="s">
        <v>127</v>
      </c>
      <c r="L893" t="s">
        <v>128</v>
      </c>
      <c r="M893">
        <v>9</v>
      </c>
      <c r="N893">
        <v>12942.27</v>
      </c>
      <c r="O893">
        <v>116480.43000000001</v>
      </c>
      <c r="P893" t="s">
        <v>46</v>
      </c>
    </row>
    <row r="894" spans="1:16" x14ac:dyDescent="0.35">
      <c r="A894">
        <v>893</v>
      </c>
      <c r="B894">
        <v>893</v>
      </c>
      <c r="C894" t="s">
        <v>191</v>
      </c>
      <c r="D894" t="s">
        <v>112</v>
      </c>
      <c r="E894" t="s">
        <v>57</v>
      </c>
      <c r="F894" t="s">
        <v>19</v>
      </c>
      <c r="G894" t="s">
        <v>15</v>
      </c>
      <c r="H894" t="s">
        <v>159</v>
      </c>
      <c r="I894" t="s">
        <v>50</v>
      </c>
      <c r="J894" t="s">
        <v>79</v>
      </c>
      <c r="K894" t="s">
        <v>160</v>
      </c>
      <c r="L894" t="s">
        <v>161</v>
      </c>
      <c r="M894">
        <v>6</v>
      </c>
      <c r="N894">
        <v>20593.099999999999</v>
      </c>
      <c r="O894">
        <v>123558.59999999999</v>
      </c>
      <c r="P894" t="s">
        <v>82</v>
      </c>
    </row>
    <row r="895" spans="1:16" x14ac:dyDescent="0.35">
      <c r="A895">
        <v>894</v>
      </c>
      <c r="B895">
        <v>894</v>
      </c>
      <c r="C895" t="s">
        <v>158</v>
      </c>
      <c r="D895" t="s">
        <v>38</v>
      </c>
      <c r="E895" t="s">
        <v>39</v>
      </c>
      <c r="F895" t="s">
        <v>23</v>
      </c>
      <c r="G895" t="s">
        <v>17</v>
      </c>
      <c r="H895" t="s">
        <v>91</v>
      </c>
      <c r="I895" t="s">
        <v>42</v>
      </c>
      <c r="J895" t="s">
        <v>79</v>
      </c>
      <c r="K895" t="s">
        <v>92</v>
      </c>
      <c r="L895" t="s">
        <v>93</v>
      </c>
      <c r="M895">
        <v>4</v>
      </c>
      <c r="N895">
        <v>19165.41</v>
      </c>
      <c r="O895">
        <v>76661.64</v>
      </c>
      <c r="P895" t="s">
        <v>62</v>
      </c>
    </row>
    <row r="896" spans="1:16" x14ac:dyDescent="0.35">
      <c r="A896">
        <v>895</v>
      </c>
      <c r="B896">
        <v>895</v>
      </c>
      <c r="C896" t="s">
        <v>287</v>
      </c>
      <c r="D896" t="s">
        <v>95</v>
      </c>
      <c r="E896" t="s">
        <v>100</v>
      </c>
      <c r="F896" t="s">
        <v>20</v>
      </c>
      <c r="G896" t="s">
        <v>15</v>
      </c>
      <c r="H896" t="s">
        <v>113</v>
      </c>
      <c r="I896" t="s">
        <v>65</v>
      </c>
      <c r="J896" t="s">
        <v>51</v>
      </c>
      <c r="K896" t="s">
        <v>114</v>
      </c>
      <c r="L896" t="s">
        <v>115</v>
      </c>
      <c r="M896">
        <v>9</v>
      </c>
      <c r="N896">
        <v>10152.959999999999</v>
      </c>
      <c r="O896">
        <v>91376.639999999985</v>
      </c>
      <c r="P896" t="s">
        <v>82</v>
      </c>
    </row>
    <row r="897" spans="1:16" x14ac:dyDescent="0.35">
      <c r="A897">
        <v>896</v>
      </c>
      <c r="B897">
        <v>896</v>
      </c>
      <c r="C897" t="s">
        <v>261</v>
      </c>
      <c r="D897" t="s">
        <v>95</v>
      </c>
      <c r="E897" t="s">
        <v>57</v>
      </c>
      <c r="F897" t="s">
        <v>22</v>
      </c>
      <c r="G897" t="s">
        <v>17</v>
      </c>
      <c r="H897" t="s">
        <v>113</v>
      </c>
      <c r="I897" t="s">
        <v>65</v>
      </c>
      <c r="J897" t="s">
        <v>51</v>
      </c>
      <c r="K897" t="s">
        <v>114</v>
      </c>
      <c r="L897" t="s">
        <v>115</v>
      </c>
      <c r="M897">
        <v>6</v>
      </c>
      <c r="N897">
        <v>9306.8799999999992</v>
      </c>
      <c r="O897">
        <v>55841.279999999999</v>
      </c>
      <c r="P897" t="s">
        <v>130</v>
      </c>
    </row>
    <row r="898" spans="1:16" x14ac:dyDescent="0.35">
      <c r="A898">
        <v>897</v>
      </c>
      <c r="B898">
        <v>897</v>
      </c>
      <c r="C898" t="s">
        <v>306</v>
      </c>
      <c r="D898" t="s">
        <v>84</v>
      </c>
      <c r="E898" t="s">
        <v>39</v>
      </c>
      <c r="F898" t="s">
        <v>72</v>
      </c>
      <c r="G898" t="s">
        <v>16</v>
      </c>
      <c r="H898" t="s">
        <v>49</v>
      </c>
      <c r="I898" t="s">
        <v>50</v>
      </c>
      <c r="J898" t="s">
        <v>51</v>
      </c>
      <c r="K898" t="s">
        <v>52</v>
      </c>
      <c r="L898" t="s">
        <v>53</v>
      </c>
      <c r="M898">
        <v>5</v>
      </c>
      <c r="N898">
        <v>3313.6</v>
      </c>
      <c r="O898">
        <v>16568</v>
      </c>
      <c r="P898" t="s">
        <v>62</v>
      </c>
    </row>
    <row r="899" spans="1:16" x14ac:dyDescent="0.35">
      <c r="A899">
        <v>898</v>
      </c>
      <c r="B899">
        <v>898</v>
      </c>
      <c r="C899" t="s">
        <v>219</v>
      </c>
      <c r="D899" t="s">
        <v>56</v>
      </c>
      <c r="E899" t="s">
        <v>100</v>
      </c>
      <c r="F899" t="s">
        <v>40</v>
      </c>
      <c r="G899" t="s">
        <v>16</v>
      </c>
      <c r="H899" t="s">
        <v>64</v>
      </c>
      <c r="I899" t="s">
        <v>65</v>
      </c>
      <c r="J899" t="s">
        <v>66</v>
      </c>
      <c r="K899" t="s">
        <v>67</v>
      </c>
      <c r="L899" t="s">
        <v>68</v>
      </c>
      <c r="M899">
        <v>2</v>
      </c>
      <c r="N899">
        <v>17612.78</v>
      </c>
      <c r="O899">
        <v>35225.56</v>
      </c>
      <c r="P899" t="s">
        <v>46</v>
      </c>
    </row>
    <row r="900" spans="1:16" x14ac:dyDescent="0.35">
      <c r="A900">
        <v>899</v>
      </c>
      <c r="B900">
        <v>899</v>
      </c>
      <c r="C900" t="s">
        <v>285</v>
      </c>
      <c r="D900" t="s">
        <v>56</v>
      </c>
      <c r="E900" t="s">
        <v>57</v>
      </c>
      <c r="F900" t="s">
        <v>72</v>
      </c>
      <c r="G900" t="s">
        <v>18</v>
      </c>
      <c r="H900" t="s">
        <v>85</v>
      </c>
      <c r="I900" t="s">
        <v>50</v>
      </c>
      <c r="J900" t="s">
        <v>86</v>
      </c>
      <c r="K900" t="s">
        <v>87</v>
      </c>
      <c r="L900" t="s">
        <v>88</v>
      </c>
      <c r="M900">
        <v>8</v>
      </c>
      <c r="N900">
        <v>7007.4</v>
      </c>
      <c r="O900">
        <v>56059.199999999997</v>
      </c>
      <c r="P900" t="s">
        <v>69</v>
      </c>
    </row>
    <row r="901" spans="1:16" x14ac:dyDescent="0.35">
      <c r="A901">
        <v>900</v>
      </c>
      <c r="B901">
        <v>900</v>
      </c>
      <c r="C901" t="s">
        <v>266</v>
      </c>
      <c r="D901" t="s">
        <v>112</v>
      </c>
      <c r="E901" t="s">
        <v>100</v>
      </c>
      <c r="F901" t="s">
        <v>23</v>
      </c>
      <c r="G901" t="s">
        <v>18</v>
      </c>
      <c r="H901" t="s">
        <v>64</v>
      </c>
      <c r="I901" t="s">
        <v>65</v>
      </c>
      <c r="J901" t="s">
        <v>66</v>
      </c>
      <c r="K901" t="s">
        <v>67</v>
      </c>
      <c r="L901" t="s">
        <v>68</v>
      </c>
      <c r="M901">
        <v>2</v>
      </c>
      <c r="N901">
        <v>15926.449999999999</v>
      </c>
      <c r="O901">
        <v>31852.899999999998</v>
      </c>
      <c r="P901" t="s">
        <v>69</v>
      </c>
    </row>
    <row r="902" spans="1:16" x14ac:dyDescent="0.35">
      <c r="A902">
        <v>901</v>
      </c>
      <c r="B902">
        <v>901</v>
      </c>
      <c r="C902" t="s">
        <v>296</v>
      </c>
      <c r="D902" t="s">
        <v>56</v>
      </c>
      <c r="E902" t="s">
        <v>48</v>
      </c>
      <c r="F902" t="s">
        <v>24</v>
      </c>
      <c r="G902" t="s">
        <v>16</v>
      </c>
      <c r="H902" t="s">
        <v>49</v>
      </c>
      <c r="I902" t="s">
        <v>50</v>
      </c>
      <c r="J902" t="s">
        <v>51</v>
      </c>
      <c r="K902" t="s">
        <v>52</v>
      </c>
      <c r="L902" t="s">
        <v>53</v>
      </c>
      <c r="M902">
        <v>3</v>
      </c>
      <c r="N902">
        <v>3383.36</v>
      </c>
      <c r="O902">
        <v>10150.08</v>
      </c>
      <c r="P902" t="s">
        <v>130</v>
      </c>
    </row>
    <row r="903" spans="1:16" x14ac:dyDescent="0.35">
      <c r="A903">
        <v>902</v>
      </c>
      <c r="B903">
        <v>902</v>
      </c>
      <c r="C903" t="s">
        <v>99</v>
      </c>
      <c r="D903" t="s">
        <v>38</v>
      </c>
      <c r="E903" t="s">
        <v>100</v>
      </c>
      <c r="F903" t="s">
        <v>23</v>
      </c>
      <c r="G903" t="s">
        <v>17</v>
      </c>
      <c r="H903" t="s">
        <v>113</v>
      </c>
      <c r="I903" t="s">
        <v>65</v>
      </c>
      <c r="J903" t="s">
        <v>51</v>
      </c>
      <c r="K903" t="s">
        <v>114</v>
      </c>
      <c r="L903" t="s">
        <v>115</v>
      </c>
      <c r="M903">
        <v>3</v>
      </c>
      <c r="N903">
        <v>9518.4</v>
      </c>
      <c r="O903">
        <v>28555.199999999997</v>
      </c>
      <c r="P903" t="s">
        <v>62</v>
      </c>
    </row>
    <row r="904" spans="1:16" x14ac:dyDescent="0.35">
      <c r="A904">
        <v>903</v>
      </c>
      <c r="B904">
        <v>903</v>
      </c>
      <c r="C904" t="s">
        <v>244</v>
      </c>
      <c r="D904" t="s">
        <v>112</v>
      </c>
      <c r="E904" t="s">
        <v>100</v>
      </c>
      <c r="F904" t="s">
        <v>40</v>
      </c>
      <c r="G904" t="s">
        <v>15</v>
      </c>
      <c r="H904" t="s">
        <v>41</v>
      </c>
      <c r="I904" t="s">
        <v>42</v>
      </c>
      <c r="J904" t="s">
        <v>43</v>
      </c>
      <c r="K904" t="s">
        <v>44</v>
      </c>
      <c r="L904" t="s">
        <v>45</v>
      </c>
      <c r="M904">
        <v>2</v>
      </c>
      <c r="N904">
        <v>17986.32</v>
      </c>
      <c r="O904">
        <v>35972.639999999999</v>
      </c>
      <c r="P904" t="s">
        <v>105</v>
      </c>
    </row>
    <row r="905" spans="1:16" x14ac:dyDescent="0.35">
      <c r="A905">
        <v>904</v>
      </c>
      <c r="B905">
        <v>904</v>
      </c>
      <c r="C905" t="s">
        <v>278</v>
      </c>
      <c r="D905" t="s">
        <v>95</v>
      </c>
      <c r="E905" t="s">
        <v>100</v>
      </c>
      <c r="F905" t="s">
        <v>21</v>
      </c>
      <c r="G905" t="s">
        <v>15</v>
      </c>
      <c r="H905" t="s">
        <v>107</v>
      </c>
      <c r="I905" t="s">
        <v>65</v>
      </c>
      <c r="J905" t="s">
        <v>66</v>
      </c>
      <c r="K905" t="s">
        <v>108</v>
      </c>
      <c r="L905" t="s">
        <v>109</v>
      </c>
      <c r="M905">
        <v>3</v>
      </c>
      <c r="N905">
        <v>9881.25</v>
      </c>
      <c r="O905">
        <v>29643.75</v>
      </c>
      <c r="P905" t="s">
        <v>62</v>
      </c>
    </row>
    <row r="906" spans="1:16" x14ac:dyDescent="0.35">
      <c r="A906">
        <v>905</v>
      </c>
      <c r="B906">
        <v>905</v>
      </c>
      <c r="C906" t="s">
        <v>246</v>
      </c>
      <c r="D906" t="s">
        <v>112</v>
      </c>
      <c r="E906" t="s">
        <v>100</v>
      </c>
      <c r="F906" t="s">
        <v>21</v>
      </c>
      <c r="G906" t="s">
        <v>17</v>
      </c>
      <c r="H906" t="s">
        <v>85</v>
      </c>
      <c r="I906" t="s">
        <v>50</v>
      </c>
      <c r="J906" t="s">
        <v>86</v>
      </c>
      <c r="K906" t="s">
        <v>87</v>
      </c>
      <c r="L906" t="s">
        <v>88</v>
      </c>
      <c r="M906">
        <v>6</v>
      </c>
      <c r="N906">
        <v>7007.4</v>
      </c>
      <c r="O906">
        <v>42044.399999999994</v>
      </c>
      <c r="P906" t="s">
        <v>82</v>
      </c>
    </row>
    <row r="907" spans="1:16" x14ac:dyDescent="0.35">
      <c r="A907">
        <v>906</v>
      </c>
      <c r="B907">
        <v>906</v>
      </c>
      <c r="C907" t="s">
        <v>246</v>
      </c>
      <c r="D907" t="s">
        <v>112</v>
      </c>
      <c r="E907" t="s">
        <v>100</v>
      </c>
      <c r="F907" t="s">
        <v>21</v>
      </c>
      <c r="G907" t="s">
        <v>17</v>
      </c>
      <c r="H907" t="s">
        <v>91</v>
      </c>
      <c r="I907" t="s">
        <v>42</v>
      </c>
      <c r="J907" t="s">
        <v>79</v>
      </c>
      <c r="K907" t="s">
        <v>92</v>
      </c>
      <c r="L907" t="s">
        <v>93</v>
      </c>
      <c r="M907">
        <v>7</v>
      </c>
      <c r="N907">
        <v>18391.05</v>
      </c>
      <c r="O907">
        <v>128737.34999999999</v>
      </c>
      <c r="P907" t="s">
        <v>130</v>
      </c>
    </row>
    <row r="908" spans="1:16" x14ac:dyDescent="0.35">
      <c r="A908">
        <v>907</v>
      </c>
      <c r="B908">
        <v>907</v>
      </c>
      <c r="C908" t="s">
        <v>254</v>
      </c>
      <c r="D908" t="s">
        <v>112</v>
      </c>
      <c r="E908" t="s">
        <v>100</v>
      </c>
      <c r="F908" t="s">
        <v>40</v>
      </c>
      <c r="G908" t="s">
        <v>17</v>
      </c>
      <c r="H908" t="s">
        <v>159</v>
      </c>
      <c r="I908" t="s">
        <v>50</v>
      </c>
      <c r="J908" t="s">
        <v>79</v>
      </c>
      <c r="K908" t="s">
        <v>160</v>
      </c>
      <c r="L908" t="s">
        <v>161</v>
      </c>
      <c r="M908">
        <v>7</v>
      </c>
      <c r="N908">
        <v>18045.5</v>
      </c>
      <c r="O908">
        <v>126318.5</v>
      </c>
      <c r="P908" t="s">
        <v>69</v>
      </c>
    </row>
    <row r="909" spans="1:16" x14ac:dyDescent="0.35">
      <c r="A909">
        <v>908</v>
      </c>
      <c r="B909">
        <v>908</v>
      </c>
      <c r="C909" t="s">
        <v>210</v>
      </c>
      <c r="D909" t="s">
        <v>84</v>
      </c>
      <c r="E909" t="s">
        <v>57</v>
      </c>
      <c r="F909" t="s">
        <v>22</v>
      </c>
      <c r="G909" t="s">
        <v>17</v>
      </c>
      <c r="H909" t="s">
        <v>117</v>
      </c>
      <c r="I909" t="s">
        <v>65</v>
      </c>
      <c r="J909" t="s">
        <v>86</v>
      </c>
      <c r="K909" t="s">
        <v>118</v>
      </c>
      <c r="L909" t="s">
        <v>119</v>
      </c>
      <c r="M909">
        <v>6</v>
      </c>
      <c r="N909">
        <v>16419.04</v>
      </c>
      <c r="O909">
        <v>98514.240000000005</v>
      </c>
      <c r="P909" t="s">
        <v>69</v>
      </c>
    </row>
    <row r="910" spans="1:16" x14ac:dyDescent="0.35">
      <c r="A910">
        <v>909</v>
      </c>
      <c r="B910">
        <v>909</v>
      </c>
      <c r="C910" t="s">
        <v>259</v>
      </c>
      <c r="D910" t="s">
        <v>95</v>
      </c>
      <c r="E910" t="s">
        <v>71</v>
      </c>
      <c r="F910" t="s">
        <v>21</v>
      </c>
      <c r="G910" t="s">
        <v>18</v>
      </c>
      <c r="H910" t="s">
        <v>41</v>
      </c>
      <c r="I910" t="s">
        <v>42</v>
      </c>
      <c r="J910" t="s">
        <v>43</v>
      </c>
      <c r="K910" t="s">
        <v>44</v>
      </c>
      <c r="L910" t="s">
        <v>45</v>
      </c>
      <c r="M910">
        <v>8</v>
      </c>
      <c r="N910">
        <v>17373.149999999998</v>
      </c>
      <c r="O910">
        <v>138985.19999999998</v>
      </c>
      <c r="P910" t="s">
        <v>105</v>
      </c>
    </row>
    <row r="911" spans="1:16" x14ac:dyDescent="0.35">
      <c r="A911">
        <v>910</v>
      </c>
      <c r="B911">
        <v>910</v>
      </c>
      <c r="C911" t="s">
        <v>246</v>
      </c>
      <c r="D911" t="s">
        <v>112</v>
      </c>
      <c r="E911" t="s">
        <v>100</v>
      </c>
      <c r="F911" t="s">
        <v>21</v>
      </c>
      <c r="G911" t="s">
        <v>18</v>
      </c>
      <c r="H911" t="s">
        <v>177</v>
      </c>
      <c r="I911" t="s">
        <v>50</v>
      </c>
      <c r="J911" t="s">
        <v>51</v>
      </c>
      <c r="K911" t="s">
        <v>178</v>
      </c>
      <c r="L911" t="s">
        <v>179</v>
      </c>
      <c r="M911">
        <v>5</v>
      </c>
      <c r="N911">
        <v>8738.85</v>
      </c>
      <c r="O911">
        <v>43694.25</v>
      </c>
      <c r="P911" t="s">
        <v>69</v>
      </c>
    </row>
    <row r="912" spans="1:16" x14ac:dyDescent="0.35">
      <c r="A912">
        <v>911</v>
      </c>
      <c r="B912">
        <v>911</v>
      </c>
      <c r="C912" t="s">
        <v>234</v>
      </c>
      <c r="D912" t="s">
        <v>112</v>
      </c>
      <c r="E912" t="s">
        <v>71</v>
      </c>
      <c r="F912" t="s">
        <v>24</v>
      </c>
      <c r="G912" t="s">
        <v>17</v>
      </c>
      <c r="H912" t="s">
        <v>73</v>
      </c>
      <c r="I912" t="s">
        <v>42</v>
      </c>
      <c r="J912" t="s">
        <v>74</v>
      </c>
      <c r="K912" t="s">
        <v>75</v>
      </c>
      <c r="L912" t="s">
        <v>76</v>
      </c>
      <c r="M912">
        <v>1</v>
      </c>
      <c r="N912">
        <v>24443.16</v>
      </c>
      <c r="O912">
        <v>24443.16</v>
      </c>
      <c r="P912" t="s">
        <v>130</v>
      </c>
    </row>
    <row r="913" spans="1:16" x14ac:dyDescent="0.35">
      <c r="A913">
        <v>912</v>
      </c>
      <c r="B913">
        <v>912</v>
      </c>
      <c r="C913" t="s">
        <v>254</v>
      </c>
      <c r="D913" t="s">
        <v>112</v>
      </c>
      <c r="E913" t="s">
        <v>100</v>
      </c>
      <c r="F913" t="s">
        <v>40</v>
      </c>
      <c r="G913" t="s">
        <v>16</v>
      </c>
      <c r="H913" t="s">
        <v>49</v>
      </c>
      <c r="I913" t="s">
        <v>50</v>
      </c>
      <c r="J913" t="s">
        <v>51</v>
      </c>
      <c r="K913" t="s">
        <v>52</v>
      </c>
      <c r="L913" t="s">
        <v>53</v>
      </c>
      <c r="M913">
        <v>3</v>
      </c>
      <c r="N913">
        <v>3034.56</v>
      </c>
      <c r="O913">
        <v>9103.68</v>
      </c>
      <c r="P913" t="s">
        <v>62</v>
      </c>
    </row>
    <row r="914" spans="1:16" x14ac:dyDescent="0.35">
      <c r="A914">
        <v>913</v>
      </c>
      <c r="B914">
        <v>913</v>
      </c>
      <c r="C914" t="s">
        <v>183</v>
      </c>
      <c r="D914" t="s">
        <v>84</v>
      </c>
      <c r="E914" t="s">
        <v>39</v>
      </c>
      <c r="F914" t="s">
        <v>72</v>
      </c>
      <c r="G914" t="s">
        <v>18</v>
      </c>
      <c r="H914" t="s">
        <v>169</v>
      </c>
      <c r="I914" t="s">
        <v>42</v>
      </c>
      <c r="J914" t="s">
        <v>43</v>
      </c>
      <c r="K914" t="s">
        <v>170</v>
      </c>
      <c r="L914" t="s">
        <v>171</v>
      </c>
      <c r="M914">
        <v>6</v>
      </c>
      <c r="N914">
        <v>7629.3</v>
      </c>
      <c r="O914">
        <v>45775.8</v>
      </c>
      <c r="P914" t="s">
        <v>105</v>
      </c>
    </row>
    <row r="915" spans="1:16" x14ac:dyDescent="0.35">
      <c r="A915">
        <v>914</v>
      </c>
      <c r="B915">
        <v>914</v>
      </c>
      <c r="C915" t="s">
        <v>316</v>
      </c>
      <c r="D915" t="s">
        <v>56</v>
      </c>
      <c r="E915" t="s">
        <v>57</v>
      </c>
      <c r="F915" t="s">
        <v>21</v>
      </c>
      <c r="G915" t="s">
        <v>18</v>
      </c>
      <c r="H915" t="s">
        <v>126</v>
      </c>
      <c r="I915" t="s">
        <v>65</v>
      </c>
      <c r="J915" t="s">
        <v>43</v>
      </c>
      <c r="K915" t="s">
        <v>127</v>
      </c>
      <c r="L915" t="s">
        <v>128</v>
      </c>
      <c r="M915">
        <v>7</v>
      </c>
      <c r="N915">
        <v>11373.51</v>
      </c>
      <c r="O915">
        <v>79614.570000000007</v>
      </c>
      <c r="P915" t="s">
        <v>54</v>
      </c>
    </row>
    <row r="916" spans="1:16" x14ac:dyDescent="0.35">
      <c r="A916">
        <v>915</v>
      </c>
      <c r="B916">
        <v>915</v>
      </c>
      <c r="C916" t="s">
        <v>222</v>
      </c>
      <c r="D916" t="s">
        <v>56</v>
      </c>
      <c r="E916" t="s">
        <v>48</v>
      </c>
      <c r="F916" t="s">
        <v>23</v>
      </c>
      <c r="G916" t="s">
        <v>18</v>
      </c>
      <c r="H916" t="s">
        <v>41</v>
      </c>
      <c r="I916" t="s">
        <v>42</v>
      </c>
      <c r="J916" t="s">
        <v>43</v>
      </c>
      <c r="K916" t="s">
        <v>44</v>
      </c>
      <c r="L916" t="s">
        <v>45</v>
      </c>
      <c r="M916">
        <v>9</v>
      </c>
      <c r="N916">
        <v>19825.829999999998</v>
      </c>
      <c r="O916">
        <v>178432.46999999997</v>
      </c>
      <c r="P916" t="s">
        <v>54</v>
      </c>
    </row>
    <row r="917" spans="1:16" x14ac:dyDescent="0.35">
      <c r="A917">
        <v>916</v>
      </c>
      <c r="B917">
        <v>916</v>
      </c>
      <c r="C917" t="s">
        <v>129</v>
      </c>
      <c r="D917" t="s">
        <v>84</v>
      </c>
      <c r="E917" t="s">
        <v>71</v>
      </c>
      <c r="F917" t="s">
        <v>19</v>
      </c>
      <c r="G917" t="s">
        <v>15</v>
      </c>
      <c r="H917" t="s">
        <v>41</v>
      </c>
      <c r="I917" t="s">
        <v>42</v>
      </c>
      <c r="J917" t="s">
        <v>43</v>
      </c>
      <c r="K917" t="s">
        <v>44</v>
      </c>
      <c r="L917" t="s">
        <v>45</v>
      </c>
      <c r="M917">
        <v>2</v>
      </c>
      <c r="N917">
        <v>19417.05</v>
      </c>
      <c r="O917">
        <v>38834.1</v>
      </c>
      <c r="P917" t="s">
        <v>54</v>
      </c>
    </row>
    <row r="918" spans="1:16" x14ac:dyDescent="0.35">
      <c r="A918">
        <v>917</v>
      </c>
      <c r="B918">
        <v>917</v>
      </c>
      <c r="C918" t="s">
        <v>302</v>
      </c>
      <c r="D918" t="s">
        <v>112</v>
      </c>
      <c r="E918" t="s">
        <v>100</v>
      </c>
      <c r="F918" t="s">
        <v>21</v>
      </c>
      <c r="G918" t="s">
        <v>18</v>
      </c>
      <c r="H918" t="s">
        <v>85</v>
      </c>
      <c r="I918" t="s">
        <v>50</v>
      </c>
      <c r="J918" t="s">
        <v>86</v>
      </c>
      <c r="K918" t="s">
        <v>87</v>
      </c>
      <c r="L918" t="s">
        <v>88</v>
      </c>
      <c r="M918">
        <v>4</v>
      </c>
      <c r="N918">
        <v>7419.6</v>
      </c>
      <c r="O918">
        <v>29678.400000000001</v>
      </c>
      <c r="P918" t="s">
        <v>82</v>
      </c>
    </row>
    <row r="919" spans="1:16" x14ac:dyDescent="0.35">
      <c r="A919">
        <v>918</v>
      </c>
      <c r="B919">
        <v>918</v>
      </c>
      <c r="C919" t="s">
        <v>228</v>
      </c>
      <c r="D919" t="s">
        <v>38</v>
      </c>
      <c r="E919" t="s">
        <v>39</v>
      </c>
      <c r="F919" t="s">
        <v>20</v>
      </c>
      <c r="G919" t="s">
        <v>15</v>
      </c>
      <c r="H919" t="s">
        <v>64</v>
      </c>
      <c r="I919" t="s">
        <v>65</v>
      </c>
      <c r="J919" t="s">
        <v>66</v>
      </c>
      <c r="K919" t="s">
        <v>67</v>
      </c>
      <c r="L919" t="s">
        <v>68</v>
      </c>
      <c r="M919">
        <v>6</v>
      </c>
      <c r="N919">
        <v>17425.41</v>
      </c>
      <c r="O919">
        <v>104552.45999999999</v>
      </c>
      <c r="P919" t="s">
        <v>105</v>
      </c>
    </row>
    <row r="920" spans="1:16" x14ac:dyDescent="0.35">
      <c r="A920">
        <v>919</v>
      </c>
      <c r="B920">
        <v>919</v>
      </c>
      <c r="C920" t="s">
        <v>153</v>
      </c>
      <c r="D920" t="s">
        <v>84</v>
      </c>
      <c r="E920" t="s">
        <v>100</v>
      </c>
      <c r="F920" t="s">
        <v>23</v>
      </c>
      <c r="G920" t="s">
        <v>15</v>
      </c>
      <c r="H920" t="s">
        <v>177</v>
      </c>
      <c r="I920" t="s">
        <v>50</v>
      </c>
      <c r="J920" t="s">
        <v>51</v>
      </c>
      <c r="K920" t="s">
        <v>178</v>
      </c>
      <c r="L920" t="s">
        <v>179</v>
      </c>
      <c r="M920">
        <v>4</v>
      </c>
      <c r="N920">
        <v>9150.09</v>
      </c>
      <c r="O920">
        <v>36600.36</v>
      </c>
      <c r="P920" t="s">
        <v>54</v>
      </c>
    </row>
    <row r="921" spans="1:16" x14ac:dyDescent="0.35">
      <c r="A921">
        <v>920</v>
      </c>
      <c r="B921">
        <v>920</v>
      </c>
      <c r="C921" t="s">
        <v>272</v>
      </c>
      <c r="D921" t="s">
        <v>84</v>
      </c>
      <c r="E921" t="s">
        <v>48</v>
      </c>
      <c r="F921" t="s">
        <v>20</v>
      </c>
      <c r="G921" t="s">
        <v>18</v>
      </c>
      <c r="H921" t="s">
        <v>113</v>
      </c>
      <c r="I921" t="s">
        <v>65</v>
      </c>
      <c r="J921" t="s">
        <v>51</v>
      </c>
      <c r="K921" t="s">
        <v>114</v>
      </c>
      <c r="L921" t="s">
        <v>115</v>
      </c>
      <c r="M921">
        <v>5</v>
      </c>
      <c r="N921">
        <v>9518.4</v>
      </c>
      <c r="O921">
        <v>47592</v>
      </c>
      <c r="P921" t="s">
        <v>54</v>
      </c>
    </row>
    <row r="922" spans="1:16" x14ac:dyDescent="0.35">
      <c r="A922">
        <v>921</v>
      </c>
      <c r="B922">
        <v>921</v>
      </c>
      <c r="C922" t="s">
        <v>190</v>
      </c>
      <c r="D922" t="s">
        <v>56</v>
      </c>
      <c r="E922" t="s">
        <v>100</v>
      </c>
      <c r="F922" t="s">
        <v>19</v>
      </c>
      <c r="G922" t="s">
        <v>17</v>
      </c>
      <c r="H922" t="s">
        <v>169</v>
      </c>
      <c r="I922" t="s">
        <v>42</v>
      </c>
      <c r="J922" t="s">
        <v>43</v>
      </c>
      <c r="K922" t="s">
        <v>170</v>
      </c>
      <c r="L922" t="s">
        <v>171</v>
      </c>
      <c r="M922">
        <v>2</v>
      </c>
      <c r="N922">
        <v>6850.8</v>
      </c>
      <c r="O922">
        <v>13701.6</v>
      </c>
      <c r="P922" t="s">
        <v>46</v>
      </c>
    </row>
    <row r="923" spans="1:16" x14ac:dyDescent="0.35">
      <c r="A923">
        <v>922</v>
      </c>
      <c r="B923">
        <v>922</v>
      </c>
      <c r="C923" t="s">
        <v>265</v>
      </c>
      <c r="D923" t="s">
        <v>84</v>
      </c>
      <c r="E923" t="s">
        <v>48</v>
      </c>
      <c r="F923" t="s">
        <v>22</v>
      </c>
      <c r="G923" t="s">
        <v>16</v>
      </c>
      <c r="H923" t="s">
        <v>113</v>
      </c>
      <c r="I923" t="s">
        <v>65</v>
      </c>
      <c r="J923" t="s">
        <v>51</v>
      </c>
      <c r="K923" t="s">
        <v>114</v>
      </c>
      <c r="L923" t="s">
        <v>115</v>
      </c>
      <c r="M923">
        <v>7</v>
      </c>
      <c r="N923">
        <v>10364.48</v>
      </c>
      <c r="O923">
        <v>72551.360000000001</v>
      </c>
      <c r="P923" t="s">
        <v>105</v>
      </c>
    </row>
    <row r="924" spans="1:16" x14ac:dyDescent="0.35">
      <c r="A924">
        <v>923</v>
      </c>
      <c r="B924">
        <v>923</v>
      </c>
      <c r="C924" t="s">
        <v>290</v>
      </c>
      <c r="D924" t="s">
        <v>38</v>
      </c>
      <c r="E924" t="s">
        <v>39</v>
      </c>
      <c r="F924" t="s">
        <v>22</v>
      </c>
      <c r="G924" t="s">
        <v>17</v>
      </c>
      <c r="H924" t="s">
        <v>91</v>
      </c>
      <c r="I924" t="s">
        <v>42</v>
      </c>
      <c r="J924" t="s">
        <v>79</v>
      </c>
      <c r="K924" t="s">
        <v>92</v>
      </c>
      <c r="L924" t="s">
        <v>93</v>
      </c>
      <c r="M924">
        <v>9</v>
      </c>
      <c r="N924">
        <v>17423.100000000002</v>
      </c>
      <c r="O924">
        <v>156807.90000000002</v>
      </c>
      <c r="P924" t="s">
        <v>62</v>
      </c>
    </row>
    <row r="925" spans="1:16" x14ac:dyDescent="0.35">
      <c r="A925">
        <v>924</v>
      </c>
      <c r="B925">
        <v>924</v>
      </c>
      <c r="C925" t="s">
        <v>325</v>
      </c>
      <c r="D925" t="s">
        <v>95</v>
      </c>
      <c r="E925" t="s">
        <v>48</v>
      </c>
      <c r="F925" t="s">
        <v>20</v>
      </c>
      <c r="G925" t="s">
        <v>16</v>
      </c>
      <c r="H925" t="s">
        <v>126</v>
      </c>
      <c r="I925" t="s">
        <v>65</v>
      </c>
      <c r="J925" t="s">
        <v>43</v>
      </c>
      <c r="K925" t="s">
        <v>127</v>
      </c>
      <c r="L925" t="s">
        <v>128</v>
      </c>
      <c r="M925">
        <v>6</v>
      </c>
      <c r="N925">
        <v>11504.24</v>
      </c>
      <c r="O925">
        <v>69025.440000000002</v>
      </c>
      <c r="P925" t="s">
        <v>82</v>
      </c>
    </row>
    <row r="926" spans="1:16" x14ac:dyDescent="0.35">
      <c r="A926">
        <v>925</v>
      </c>
      <c r="B926">
        <v>925</v>
      </c>
      <c r="C926" t="s">
        <v>180</v>
      </c>
      <c r="D926" t="s">
        <v>84</v>
      </c>
      <c r="E926" t="s">
        <v>48</v>
      </c>
      <c r="F926" t="s">
        <v>20</v>
      </c>
      <c r="G926" t="s">
        <v>18</v>
      </c>
      <c r="H926" t="s">
        <v>64</v>
      </c>
      <c r="I926" t="s">
        <v>65</v>
      </c>
      <c r="J926" t="s">
        <v>66</v>
      </c>
      <c r="K926" t="s">
        <v>67</v>
      </c>
      <c r="L926" t="s">
        <v>68</v>
      </c>
      <c r="M926">
        <v>4</v>
      </c>
      <c r="N926">
        <v>18174.89</v>
      </c>
      <c r="O926">
        <v>72699.56</v>
      </c>
      <c r="P926" t="s">
        <v>130</v>
      </c>
    </row>
    <row r="927" spans="1:16" x14ac:dyDescent="0.35">
      <c r="A927">
        <v>926</v>
      </c>
      <c r="B927">
        <v>926</v>
      </c>
      <c r="C927" t="s">
        <v>229</v>
      </c>
      <c r="D927" t="s">
        <v>95</v>
      </c>
      <c r="E927" t="s">
        <v>100</v>
      </c>
      <c r="F927" t="s">
        <v>24</v>
      </c>
      <c r="G927" t="s">
        <v>15</v>
      </c>
      <c r="H927" t="s">
        <v>78</v>
      </c>
      <c r="I927" t="s">
        <v>65</v>
      </c>
      <c r="J927" t="s">
        <v>79</v>
      </c>
      <c r="K927" t="s">
        <v>80</v>
      </c>
      <c r="L927" t="s">
        <v>81</v>
      </c>
      <c r="M927">
        <v>1</v>
      </c>
      <c r="N927">
        <v>22033.73</v>
      </c>
      <c r="O927">
        <v>22033.73</v>
      </c>
      <c r="P927" t="s">
        <v>89</v>
      </c>
    </row>
    <row r="928" spans="1:16" x14ac:dyDescent="0.35">
      <c r="A928">
        <v>927</v>
      </c>
      <c r="B928">
        <v>927</v>
      </c>
      <c r="C928" t="s">
        <v>223</v>
      </c>
      <c r="D928" t="s">
        <v>112</v>
      </c>
      <c r="E928" t="s">
        <v>100</v>
      </c>
      <c r="F928" t="s">
        <v>23</v>
      </c>
      <c r="G928" t="s">
        <v>17</v>
      </c>
      <c r="H928" t="s">
        <v>117</v>
      </c>
      <c r="I928" t="s">
        <v>65</v>
      </c>
      <c r="J928" t="s">
        <v>86</v>
      </c>
      <c r="K928" t="s">
        <v>118</v>
      </c>
      <c r="L928" t="s">
        <v>119</v>
      </c>
      <c r="M928">
        <v>5</v>
      </c>
      <c r="N928">
        <v>16045.88</v>
      </c>
      <c r="O928">
        <v>80229.399999999994</v>
      </c>
      <c r="P928" t="s">
        <v>130</v>
      </c>
    </row>
    <row r="929" spans="1:16" x14ac:dyDescent="0.35">
      <c r="A929">
        <v>928</v>
      </c>
      <c r="B929">
        <v>928</v>
      </c>
      <c r="C929" t="s">
        <v>201</v>
      </c>
      <c r="D929" t="s">
        <v>112</v>
      </c>
      <c r="E929" t="s">
        <v>48</v>
      </c>
      <c r="F929" t="s">
        <v>20</v>
      </c>
      <c r="G929" t="s">
        <v>17</v>
      </c>
      <c r="H929" t="s">
        <v>148</v>
      </c>
      <c r="I929" t="s">
        <v>42</v>
      </c>
      <c r="J929" t="s">
        <v>74</v>
      </c>
      <c r="K929" t="s">
        <v>149</v>
      </c>
      <c r="L929" t="s">
        <v>150</v>
      </c>
      <c r="M929">
        <v>8</v>
      </c>
      <c r="N929">
        <v>7646.12</v>
      </c>
      <c r="O929">
        <v>61168.959999999999</v>
      </c>
      <c r="P929" t="s">
        <v>62</v>
      </c>
    </row>
    <row r="930" spans="1:16" x14ac:dyDescent="0.35">
      <c r="A930">
        <v>929</v>
      </c>
      <c r="B930">
        <v>929</v>
      </c>
      <c r="C930" t="s">
        <v>132</v>
      </c>
      <c r="D930" t="s">
        <v>38</v>
      </c>
      <c r="E930" t="s">
        <v>48</v>
      </c>
      <c r="F930" t="s">
        <v>20</v>
      </c>
      <c r="G930" t="s">
        <v>16</v>
      </c>
      <c r="H930" t="s">
        <v>107</v>
      </c>
      <c r="I930" t="s">
        <v>65</v>
      </c>
      <c r="J930" t="s">
        <v>66</v>
      </c>
      <c r="K930" t="s">
        <v>108</v>
      </c>
      <c r="L930" t="s">
        <v>109</v>
      </c>
      <c r="M930">
        <v>1</v>
      </c>
      <c r="N930">
        <v>11043.75</v>
      </c>
      <c r="O930">
        <v>11043.75</v>
      </c>
      <c r="P930" t="s">
        <v>69</v>
      </c>
    </row>
    <row r="931" spans="1:16" x14ac:dyDescent="0.35">
      <c r="A931">
        <v>930</v>
      </c>
      <c r="B931">
        <v>930</v>
      </c>
      <c r="C931" t="s">
        <v>180</v>
      </c>
      <c r="D931" t="s">
        <v>84</v>
      </c>
      <c r="E931" t="s">
        <v>48</v>
      </c>
      <c r="F931" t="s">
        <v>20</v>
      </c>
      <c r="G931" t="s">
        <v>16</v>
      </c>
      <c r="H931" t="s">
        <v>122</v>
      </c>
      <c r="I931" t="s">
        <v>42</v>
      </c>
      <c r="J931" t="s">
        <v>59</v>
      </c>
      <c r="K931" t="s">
        <v>123</v>
      </c>
      <c r="L931" t="s">
        <v>124</v>
      </c>
      <c r="M931">
        <v>4</v>
      </c>
      <c r="N931">
        <v>20194.86</v>
      </c>
      <c r="O931">
        <v>80779.44</v>
      </c>
      <c r="P931" t="s">
        <v>89</v>
      </c>
    </row>
    <row r="932" spans="1:16" x14ac:dyDescent="0.35">
      <c r="A932">
        <v>931</v>
      </c>
      <c r="B932">
        <v>931</v>
      </c>
      <c r="C932" t="s">
        <v>185</v>
      </c>
      <c r="D932" t="s">
        <v>56</v>
      </c>
      <c r="E932" t="s">
        <v>57</v>
      </c>
      <c r="F932" t="s">
        <v>22</v>
      </c>
      <c r="G932" t="s">
        <v>16</v>
      </c>
      <c r="H932" t="s">
        <v>107</v>
      </c>
      <c r="I932" t="s">
        <v>65</v>
      </c>
      <c r="J932" t="s">
        <v>66</v>
      </c>
      <c r="K932" t="s">
        <v>108</v>
      </c>
      <c r="L932" t="s">
        <v>109</v>
      </c>
      <c r="M932">
        <v>3</v>
      </c>
      <c r="N932">
        <v>9881.25</v>
      </c>
      <c r="O932">
        <v>29643.75</v>
      </c>
      <c r="P932" t="s">
        <v>130</v>
      </c>
    </row>
    <row r="933" spans="1:16" x14ac:dyDescent="0.35">
      <c r="A933">
        <v>932</v>
      </c>
      <c r="B933">
        <v>932</v>
      </c>
      <c r="C933" t="s">
        <v>220</v>
      </c>
      <c r="D933" t="s">
        <v>56</v>
      </c>
      <c r="E933" t="s">
        <v>48</v>
      </c>
      <c r="F933" t="s">
        <v>40</v>
      </c>
      <c r="G933" t="s">
        <v>15</v>
      </c>
      <c r="H933" t="s">
        <v>117</v>
      </c>
      <c r="I933" t="s">
        <v>65</v>
      </c>
      <c r="J933" t="s">
        <v>86</v>
      </c>
      <c r="K933" t="s">
        <v>118</v>
      </c>
      <c r="L933" t="s">
        <v>119</v>
      </c>
      <c r="M933">
        <v>2</v>
      </c>
      <c r="N933">
        <v>18471.419999999998</v>
      </c>
      <c r="O933">
        <v>36942.839999999997</v>
      </c>
      <c r="P933" t="s">
        <v>69</v>
      </c>
    </row>
    <row r="934" spans="1:16" x14ac:dyDescent="0.35">
      <c r="A934">
        <v>933</v>
      </c>
      <c r="B934">
        <v>933</v>
      </c>
      <c r="C934" t="s">
        <v>297</v>
      </c>
      <c r="D934" t="s">
        <v>95</v>
      </c>
      <c r="E934" t="s">
        <v>71</v>
      </c>
      <c r="F934" t="s">
        <v>40</v>
      </c>
      <c r="G934" t="s">
        <v>16</v>
      </c>
      <c r="H934" t="s">
        <v>107</v>
      </c>
      <c r="I934" t="s">
        <v>65</v>
      </c>
      <c r="J934" t="s">
        <v>66</v>
      </c>
      <c r="K934" t="s">
        <v>108</v>
      </c>
      <c r="L934" t="s">
        <v>109</v>
      </c>
      <c r="M934">
        <v>6</v>
      </c>
      <c r="N934">
        <v>11392.5</v>
      </c>
      <c r="O934">
        <v>68355</v>
      </c>
      <c r="P934" t="s">
        <v>105</v>
      </c>
    </row>
    <row r="935" spans="1:16" x14ac:dyDescent="0.35">
      <c r="A935">
        <v>934</v>
      </c>
      <c r="B935">
        <v>934</v>
      </c>
      <c r="C935" t="s">
        <v>99</v>
      </c>
      <c r="D935" t="s">
        <v>38</v>
      </c>
      <c r="E935" t="s">
        <v>100</v>
      </c>
      <c r="F935" t="s">
        <v>23</v>
      </c>
      <c r="G935" t="s">
        <v>16</v>
      </c>
      <c r="H935" t="s">
        <v>101</v>
      </c>
      <c r="I935" t="s">
        <v>50</v>
      </c>
      <c r="J935" t="s">
        <v>86</v>
      </c>
      <c r="K935" t="s">
        <v>102</v>
      </c>
      <c r="L935" t="s">
        <v>103</v>
      </c>
      <c r="M935">
        <v>1</v>
      </c>
      <c r="N935">
        <v>14194.3</v>
      </c>
      <c r="O935">
        <v>14194.3</v>
      </c>
      <c r="P935" t="s">
        <v>46</v>
      </c>
    </row>
    <row r="936" spans="1:16" x14ac:dyDescent="0.35">
      <c r="A936">
        <v>935</v>
      </c>
      <c r="B936">
        <v>935</v>
      </c>
      <c r="C936" t="s">
        <v>225</v>
      </c>
      <c r="D936" t="s">
        <v>112</v>
      </c>
      <c r="E936" t="s">
        <v>71</v>
      </c>
      <c r="F936" t="s">
        <v>20</v>
      </c>
      <c r="G936" t="s">
        <v>15</v>
      </c>
      <c r="H936" t="s">
        <v>169</v>
      </c>
      <c r="I936" t="s">
        <v>42</v>
      </c>
      <c r="J936" t="s">
        <v>43</v>
      </c>
      <c r="K936" t="s">
        <v>170</v>
      </c>
      <c r="L936" t="s">
        <v>171</v>
      </c>
      <c r="M936">
        <v>4</v>
      </c>
      <c r="N936">
        <v>6617.25</v>
      </c>
      <c r="O936">
        <v>26469</v>
      </c>
      <c r="P936" t="s">
        <v>69</v>
      </c>
    </row>
    <row r="937" spans="1:16" x14ac:dyDescent="0.35">
      <c r="A937">
        <v>936</v>
      </c>
      <c r="B937">
        <v>936</v>
      </c>
      <c r="C937" t="s">
        <v>199</v>
      </c>
      <c r="D937" t="s">
        <v>84</v>
      </c>
      <c r="E937" t="s">
        <v>39</v>
      </c>
      <c r="F937" t="s">
        <v>22</v>
      </c>
      <c r="G937" t="s">
        <v>15</v>
      </c>
      <c r="H937" t="s">
        <v>126</v>
      </c>
      <c r="I937" t="s">
        <v>65</v>
      </c>
      <c r="J937" t="s">
        <v>43</v>
      </c>
      <c r="K937" t="s">
        <v>127</v>
      </c>
      <c r="L937" t="s">
        <v>128</v>
      </c>
      <c r="M937">
        <v>1</v>
      </c>
      <c r="N937">
        <v>12157.89</v>
      </c>
      <c r="O937">
        <v>12157.89</v>
      </c>
      <c r="P937" t="s">
        <v>62</v>
      </c>
    </row>
    <row r="938" spans="1:16" x14ac:dyDescent="0.35">
      <c r="A938">
        <v>937</v>
      </c>
      <c r="B938">
        <v>937</v>
      </c>
      <c r="C938" t="s">
        <v>214</v>
      </c>
      <c r="D938" t="s">
        <v>112</v>
      </c>
      <c r="E938" t="s">
        <v>39</v>
      </c>
      <c r="F938" t="s">
        <v>20</v>
      </c>
      <c r="G938" t="s">
        <v>16</v>
      </c>
      <c r="H938" t="s">
        <v>122</v>
      </c>
      <c r="I938" t="s">
        <v>42</v>
      </c>
      <c r="J938" t="s">
        <v>59</v>
      </c>
      <c r="K938" t="s">
        <v>123</v>
      </c>
      <c r="L938" t="s">
        <v>124</v>
      </c>
      <c r="M938">
        <v>7</v>
      </c>
      <c r="N938">
        <v>17928.09</v>
      </c>
      <c r="O938">
        <v>125496.63</v>
      </c>
      <c r="P938" t="s">
        <v>105</v>
      </c>
    </row>
    <row r="939" spans="1:16" x14ac:dyDescent="0.35">
      <c r="A939">
        <v>938</v>
      </c>
      <c r="B939">
        <v>938</v>
      </c>
      <c r="C939" t="s">
        <v>268</v>
      </c>
      <c r="D939" t="s">
        <v>38</v>
      </c>
      <c r="E939" t="s">
        <v>100</v>
      </c>
      <c r="F939" t="s">
        <v>23</v>
      </c>
      <c r="G939" t="s">
        <v>15</v>
      </c>
      <c r="H939" t="s">
        <v>96</v>
      </c>
      <c r="I939" t="s">
        <v>42</v>
      </c>
      <c r="J939" t="s">
        <v>59</v>
      </c>
      <c r="K939" t="s">
        <v>97</v>
      </c>
      <c r="L939" t="s">
        <v>98</v>
      </c>
      <c r="M939">
        <v>2</v>
      </c>
      <c r="N939">
        <v>10415.199999999999</v>
      </c>
      <c r="O939">
        <v>20830.399999999998</v>
      </c>
      <c r="P939" t="s">
        <v>130</v>
      </c>
    </row>
    <row r="940" spans="1:16" x14ac:dyDescent="0.35">
      <c r="A940">
        <v>939</v>
      </c>
      <c r="B940">
        <v>939</v>
      </c>
      <c r="C940" t="s">
        <v>285</v>
      </c>
      <c r="D940" t="s">
        <v>56</v>
      </c>
      <c r="E940" t="s">
        <v>57</v>
      </c>
      <c r="F940" t="s">
        <v>72</v>
      </c>
      <c r="G940" t="s">
        <v>18</v>
      </c>
      <c r="H940" t="s">
        <v>126</v>
      </c>
      <c r="I940" t="s">
        <v>65</v>
      </c>
      <c r="J940" t="s">
        <v>43</v>
      </c>
      <c r="K940" t="s">
        <v>127</v>
      </c>
      <c r="L940" t="s">
        <v>128</v>
      </c>
      <c r="M940">
        <v>8</v>
      </c>
      <c r="N940">
        <v>12157.89</v>
      </c>
      <c r="O940">
        <v>97263.12</v>
      </c>
      <c r="P940" t="s">
        <v>46</v>
      </c>
    </row>
    <row r="941" spans="1:16" x14ac:dyDescent="0.35">
      <c r="A941">
        <v>940</v>
      </c>
      <c r="B941">
        <v>940</v>
      </c>
      <c r="C941" t="s">
        <v>260</v>
      </c>
      <c r="D941" t="s">
        <v>38</v>
      </c>
      <c r="E941" t="s">
        <v>57</v>
      </c>
      <c r="F941" t="s">
        <v>22</v>
      </c>
      <c r="G941" t="s">
        <v>17</v>
      </c>
      <c r="H941" t="s">
        <v>58</v>
      </c>
      <c r="I941" t="s">
        <v>42</v>
      </c>
      <c r="J941" t="s">
        <v>59</v>
      </c>
      <c r="K941" t="s">
        <v>60</v>
      </c>
      <c r="L941" t="s">
        <v>61</v>
      </c>
      <c r="M941">
        <v>3</v>
      </c>
      <c r="N941">
        <v>4885.76</v>
      </c>
      <c r="O941">
        <v>14657.28</v>
      </c>
      <c r="P941" t="s">
        <v>105</v>
      </c>
    </row>
    <row r="942" spans="1:16" x14ac:dyDescent="0.35">
      <c r="A942">
        <v>941</v>
      </c>
      <c r="B942">
        <v>941</v>
      </c>
      <c r="C942" t="s">
        <v>193</v>
      </c>
      <c r="D942" t="s">
        <v>95</v>
      </c>
      <c r="E942" t="s">
        <v>100</v>
      </c>
      <c r="F942" t="s">
        <v>72</v>
      </c>
      <c r="G942" t="s">
        <v>16</v>
      </c>
      <c r="H942" t="s">
        <v>64</v>
      </c>
      <c r="I942" t="s">
        <v>65</v>
      </c>
      <c r="J942" t="s">
        <v>66</v>
      </c>
      <c r="K942" t="s">
        <v>67</v>
      </c>
      <c r="L942" t="s">
        <v>68</v>
      </c>
      <c r="M942">
        <v>3</v>
      </c>
      <c r="N942">
        <v>17425.41</v>
      </c>
      <c r="O942">
        <v>52276.229999999996</v>
      </c>
      <c r="P942" t="s">
        <v>69</v>
      </c>
    </row>
    <row r="943" spans="1:16" x14ac:dyDescent="0.35">
      <c r="A943">
        <v>942</v>
      </c>
      <c r="B943">
        <v>942</v>
      </c>
      <c r="C943" t="s">
        <v>285</v>
      </c>
      <c r="D943" t="s">
        <v>56</v>
      </c>
      <c r="E943" t="s">
        <v>57</v>
      </c>
      <c r="F943" t="s">
        <v>72</v>
      </c>
      <c r="G943" t="s">
        <v>16</v>
      </c>
      <c r="H943" t="s">
        <v>126</v>
      </c>
      <c r="I943" t="s">
        <v>65</v>
      </c>
      <c r="J943" t="s">
        <v>43</v>
      </c>
      <c r="K943" t="s">
        <v>127</v>
      </c>
      <c r="L943" t="s">
        <v>128</v>
      </c>
      <c r="M943">
        <v>2</v>
      </c>
      <c r="N943">
        <v>11373.51</v>
      </c>
      <c r="O943">
        <v>22747.02</v>
      </c>
      <c r="P943" t="s">
        <v>69</v>
      </c>
    </row>
    <row r="944" spans="1:16" x14ac:dyDescent="0.35">
      <c r="A944">
        <v>943</v>
      </c>
      <c r="B944">
        <v>943</v>
      </c>
      <c r="C944" t="s">
        <v>263</v>
      </c>
      <c r="D944" t="s">
        <v>112</v>
      </c>
      <c r="E944" t="s">
        <v>48</v>
      </c>
      <c r="F944" t="s">
        <v>72</v>
      </c>
      <c r="G944" t="s">
        <v>18</v>
      </c>
      <c r="H944" t="s">
        <v>117</v>
      </c>
      <c r="I944" t="s">
        <v>65</v>
      </c>
      <c r="J944" t="s">
        <v>86</v>
      </c>
      <c r="K944" t="s">
        <v>118</v>
      </c>
      <c r="L944" t="s">
        <v>119</v>
      </c>
      <c r="M944">
        <v>6</v>
      </c>
      <c r="N944">
        <v>16045.88</v>
      </c>
      <c r="O944">
        <v>96275.28</v>
      </c>
      <c r="P944" t="s">
        <v>130</v>
      </c>
    </row>
    <row r="945" spans="1:16" x14ac:dyDescent="0.35">
      <c r="A945">
        <v>944</v>
      </c>
      <c r="B945">
        <v>944</v>
      </c>
      <c r="C945" t="s">
        <v>221</v>
      </c>
      <c r="D945" t="s">
        <v>95</v>
      </c>
      <c r="E945" t="s">
        <v>39</v>
      </c>
      <c r="F945" t="s">
        <v>40</v>
      </c>
      <c r="G945" t="s">
        <v>18</v>
      </c>
      <c r="H945" t="s">
        <v>113</v>
      </c>
      <c r="I945" t="s">
        <v>65</v>
      </c>
      <c r="J945" t="s">
        <v>51</v>
      </c>
      <c r="K945" t="s">
        <v>114</v>
      </c>
      <c r="L945" t="s">
        <v>115</v>
      </c>
      <c r="M945">
        <v>7</v>
      </c>
      <c r="N945">
        <v>10364.48</v>
      </c>
      <c r="O945">
        <v>72551.360000000001</v>
      </c>
      <c r="P945" t="s">
        <v>105</v>
      </c>
    </row>
    <row r="946" spans="1:16" x14ac:dyDescent="0.35">
      <c r="A946">
        <v>945</v>
      </c>
      <c r="B946">
        <v>945</v>
      </c>
      <c r="C946" t="s">
        <v>303</v>
      </c>
      <c r="D946" t="s">
        <v>56</v>
      </c>
      <c r="E946" t="s">
        <v>48</v>
      </c>
      <c r="F946" t="s">
        <v>24</v>
      </c>
      <c r="G946" t="s">
        <v>16</v>
      </c>
      <c r="H946" t="s">
        <v>126</v>
      </c>
      <c r="I946" t="s">
        <v>65</v>
      </c>
      <c r="J946" t="s">
        <v>43</v>
      </c>
      <c r="K946" t="s">
        <v>127</v>
      </c>
      <c r="L946" t="s">
        <v>128</v>
      </c>
      <c r="M946">
        <v>7</v>
      </c>
      <c r="N946">
        <v>11634.97</v>
      </c>
      <c r="O946">
        <v>81444.789999999994</v>
      </c>
      <c r="P946" t="s">
        <v>69</v>
      </c>
    </row>
    <row r="947" spans="1:16" x14ac:dyDescent="0.35">
      <c r="A947">
        <v>946</v>
      </c>
      <c r="B947">
        <v>946</v>
      </c>
      <c r="C947" t="s">
        <v>303</v>
      </c>
      <c r="D947" t="s">
        <v>56</v>
      </c>
      <c r="E947" t="s">
        <v>48</v>
      </c>
      <c r="F947" t="s">
        <v>24</v>
      </c>
      <c r="G947" t="s">
        <v>16</v>
      </c>
      <c r="H947" t="s">
        <v>169</v>
      </c>
      <c r="I947" t="s">
        <v>42</v>
      </c>
      <c r="J947" t="s">
        <v>43</v>
      </c>
      <c r="K947" t="s">
        <v>170</v>
      </c>
      <c r="L947" t="s">
        <v>171</v>
      </c>
      <c r="M947">
        <v>1</v>
      </c>
      <c r="N947">
        <v>7084.35</v>
      </c>
      <c r="O947">
        <v>7084.35</v>
      </c>
      <c r="P947" t="s">
        <v>82</v>
      </c>
    </row>
    <row r="948" spans="1:16" x14ac:dyDescent="0.35">
      <c r="A948">
        <v>947</v>
      </c>
      <c r="B948">
        <v>947</v>
      </c>
      <c r="C948" t="s">
        <v>306</v>
      </c>
      <c r="D948" t="s">
        <v>84</v>
      </c>
      <c r="E948" t="s">
        <v>39</v>
      </c>
      <c r="F948" t="s">
        <v>72</v>
      </c>
      <c r="G948" t="s">
        <v>17</v>
      </c>
      <c r="H948" t="s">
        <v>159</v>
      </c>
      <c r="I948" t="s">
        <v>50</v>
      </c>
      <c r="J948" t="s">
        <v>79</v>
      </c>
      <c r="K948" t="s">
        <v>160</v>
      </c>
      <c r="L948" t="s">
        <v>161</v>
      </c>
      <c r="M948">
        <v>7</v>
      </c>
      <c r="N948">
        <v>19531.600000000002</v>
      </c>
      <c r="O948">
        <v>136721.20000000001</v>
      </c>
      <c r="P948" t="s">
        <v>105</v>
      </c>
    </row>
    <row r="949" spans="1:16" x14ac:dyDescent="0.35">
      <c r="A949">
        <v>948</v>
      </c>
      <c r="B949">
        <v>948</v>
      </c>
      <c r="C949" t="s">
        <v>304</v>
      </c>
      <c r="D949" t="s">
        <v>56</v>
      </c>
      <c r="E949" t="s">
        <v>57</v>
      </c>
      <c r="F949" t="s">
        <v>19</v>
      </c>
      <c r="G949" t="s">
        <v>15</v>
      </c>
      <c r="H949" t="s">
        <v>49</v>
      </c>
      <c r="I949" t="s">
        <v>50</v>
      </c>
      <c r="J949" t="s">
        <v>51</v>
      </c>
      <c r="K949" t="s">
        <v>52</v>
      </c>
      <c r="L949" t="s">
        <v>53</v>
      </c>
      <c r="M949">
        <v>6</v>
      </c>
      <c r="N949">
        <v>3104.32</v>
      </c>
      <c r="O949">
        <v>18625.920000000002</v>
      </c>
      <c r="P949" t="s">
        <v>62</v>
      </c>
    </row>
    <row r="950" spans="1:16" x14ac:dyDescent="0.35">
      <c r="A950">
        <v>949</v>
      </c>
      <c r="B950">
        <v>949</v>
      </c>
      <c r="C950" t="s">
        <v>173</v>
      </c>
      <c r="D950" t="s">
        <v>56</v>
      </c>
      <c r="E950" t="s">
        <v>39</v>
      </c>
      <c r="F950" t="s">
        <v>20</v>
      </c>
      <c r="G950" t="s">
        <v>16</v>
      </c>
      <c r="H950" t="s">
        <v>64</v>
      </c>
      <c r="I950" t="s">
        <v>65</v>
      </c>
      <c r="J950" t="s">
        <v>66</v>
      </c>
      <c r="K950" t="s">
        <v>67</v>
      </c>
      <c r="L950" t="s">
        <v>68</v>
      </c>
      <c r="M950">
        <v>3</v>
      </c>
      <c r="N950">
        <v>17987.52</v>
      </c>
      <c r="O950">
        <v>53962.559999999998</v>
      </c>
      <c r="P950" t="s">
        <v>82</v>
      </c>
    </row>
    <row r="951" spans="1:16" x14ac:dyDescent="0.35">
      <c r="A951">
        <v>950</v>
      </c>
      <c r="B951">
        <v>950</v>
      </c>
      <c r="C951" t="s">
        <v>294</v>
      </c>
      <c r="D951" t="s">
        <v>38</v>
      </c>
      <c r="E951" t="s">
        <v>48</v>
      </c>
      <c r="F951" t="s">
        <v>20</v>
      </c>
      <c r="G951" t="s">
        <v>16</v>
      </c>
      <c r="H951" t="s">
        <v>113</v>
      </c>
      <c r="I951" t="s">
        <v>65</v>
      </c>
      <c r="J951" t="s">
        <v>51</v>
      </c>
      <c r="K951" t="s">
        <v>114</v>
      </c>
      <c r="L951" t="s">
        <v>115</v>
      </c>
      <c r="M951">
        <v>4</v>
      </c>
      <c r="N951">
        <v>9624.16</v>
      </c>
      <c r="O951">
        <v>38496.639999999999</v>
      </c>
      <c r="P951" t="s">
        <v>82</v>
      </c>
    </row>
    <row r="952" spans="1:16" x14ac:dyDescent="0.35">
      <c r="A952">
        <v>951</v>
      </c>
      <c r="B952">
        <v>951</v>
      </c>
      <c r="C952" t="s">
        <v>152</v>
      </c>
      <c r="D952" t="s">
        <v>95</v>
      </c>
      <c r="E952" t="s">
        <v>71</v>
      </c>
      <c r="F952" t="s">
        <v>22</v>
      </c>
      <c r="G952" t="s">
        <v>17</v>
      </c>
      <c r="H952" t="s">
        <v>159</v>
      </c>
      <c r="I952" t="s">
        <v>50</v>
      </c>
      <c r="J952" t="s">
        <v>79</v>
      </c>
      <c r="K952" t="s">
        <v>160</v>
      </c>
      <c r="L952" t="s">
        <v>161</v>
      </c>
      <c r="M952">
        <v>9</v>
      </c>
      <c r="N952">
        <v>19531.600000000002</v>
      </c>
      <c r="O952">
        <v>175784.40000000002</v>
      </c>
      <c r="P952" t="s">
        <v>105</v>
      </c>
    </row>
    <row r="953" spans="1:16" x14ac:dyDescent="0.35">
      <c r="A953">
        <v>952</v>
      </c>
      <c r="B953">
        <v>952</v>
      </c>
      <c r="C953" t="s">
        <v>237</v>
      </c>
      <c r="D953" t="s">
        <v>95</v>
      </c>
      <c r="E953" t="s">
        <v>39</v>
      </c>
      <c r="F953" t="s">
        <v>21</v>
      </c>
      <c r="G953" t="s">
        <v>17</v>
      </c>
      <c r="H953" t="s">
        <v>41</v>
      </c>
      <c r="I953" t="s">
        <v>42</v>
      </c>
      <c r="J953" t="s">
        <v>43</v>
      </c>
      <c r="K953" t="s">
        <v>44</v>
      </c>
      <c r="L953" t="s">
        <v>45</v>
      </c>
      <c r="M953">
        <v>3</v>
      </c>
      <c r="N953">
        <v>18190.71</v>
      </c>
      <c r="O953">
        <v>54572.13</v>
      </c>
      <c r="P953" t="s">
        <v>54</v>
      </c>
    </row>
    <row r="954" spans="1:16" x14ac:dyDescent="0.35">
      <c r="A954">
        <v>953</v>
      </c>
      <c r="B954">
        <v>953</v>
      </c>
      <c r="C954" t="s">
        <v>271</v>
      </c>
      <c r="D954" t="s">
        <v>38</v>
      </c>
      <c r="E954" t="s">
        <v>57</v>
      </c>
      <c r="F954" t="s">
        <v>22</v>
      </c>
      <c r="G954" t="s">
        <v>18</v>
      </c>
      <c r="H954" t="s">
        <v>85</v>
      </c>
      <c r="I954" t="s">
        <v>50</v>
      </c>
      <c r="J954" t="s">
        <v>86</v>
      </c>
      <c r="K954" t="s">
        <v>87</v>
      </c>
      <c r="L954" t="s">
        <v>88</v>
      </c>
      <c r="M954">
        <v>5</v>
      </c>
      <c r="N954">
        <v>7914.24</v>
      </c>
      <c r="O954">
        <v>39571.199999999997</v>
      </c>
      <c r="P954" t="s">
        <v>82</v>
      </c>
    </row>
    <row r="955" spans="1:16" x14ac:dyDescent="0.35">
      <c r="A955">
        <v>954</v>
      </c>
      <c r="B955">
        <v>954</v>
      </c>
      <c r="C955" t="s">
        <v>303</v>
      </c>
      <c r="D955" t="s">
        <v>56</v>
      </c>
      <c r="E955" t="s">
        <v>48</v>
      </c>
      <c r="F955" t="s">
        <v>24</v>
      </c>
      <c r="G955" t="s">
        <v>18</v>
      </c>
      <c r="H955" t="s">
        <v>122</v>
      </c>
      <c r="I955" t="s">
        <v>42</v>
      </c>
      <c r="J955" t="s">
        <v>59</v>
      </c>
      <c r="K955" t="s">
        <v>123</v>
      </c>
      <c r="L955" t="s">
        <v>124</v>
      </c>
      <c r="M955">
        <v>8</v>
      </c>
      <c r="N955">
        <v>18546.3</v>
      </c>
      <c r="O955">
        <v>148370.4</v>
      </c>
      <c r="P955" t="s">
        <v>89</v>
      </c>
    </row>
    <row r="956" spans="1:16" x14ac:dyDescent="0.35">
      <c r="A956">
        <v>955</v>
      </c>
      <c r="B956">
        <v>955</v>
      </c>
      <c r="C956" t="s">
        <v>211</v>
      </c>
      <c r="D956" t="s">
        <v>95</v>
      </c>
      <c r="E956" t="s">
        <v>57</v>
      </c>
      <c r="F956" t="s">
        <v>20</v>
      </c>
      <c r="G956" t="s">
        <v>17</v>
      </c>
      <c r="H956" t="s">
        <v>159</v>
      </c>
      <c r="I956" t="s">
        <v>50</v>
      </c>
      <c r="J956" t="s">
        <v>79</v>
      </c>
      <c r="K956" t="s">
        <v>160</v>
      </c>
      <c r="L956" t="s">
        <v>161</v>
      </c>
      <c r="M956">
        <v>8</v>
      </c>
      <c r="N956">
        <v>21017.7</v>
      </c>
      <c r="O956">
        <v>168141.6</v>
      </c>
      <c r="P956" t="s">
        <v>46</v>
      </c>
    </row>
    <row r="957" spans="1:16" x14ac:dyDescent="0.35">
      <c r="A957">
        <v>956</v>
      </c>
      <c r="B957">
        <v>956</v>
      </c>
      <c r="C957" t="s">
        <v>252</v>
      </c>
      <c r="D957" t="s">
        <v>95</v>
      </c>
      <c r="E957" t="s">
        <v>39</v>
      </c>
      <c r="F957" t="s">
        <v>72</v>
      </c>
      <c r="G957" t="s">
        <v>15</v>
      </c>
      <c r="H957" t="s">
        <v>96</v>
      </c>
      <c r="I957" t="s">
        <v>42</v>
      </c>
      <c r="J957" t="s">
        <v>59</v>
      </c>
      <c r="K957" t="s">
        <v>97</v>
      </c>
      <c r="L957" t="s">
        <v>98</v>
      </c>
      <c r="M957">
        <v>9</v>
      </c>
      <c r="N957">
        <v>9418</v>
      </c>
      <c r="O957">
        <v>84762</v>
      </c>
      <c r="P957" t="s">
        <v>46</v>
      </c>
    </row>
    <row r="958" spans="1:16" x14ac:dyDescent="0.35">
      <c r="A958">
        <v>957</v>
      </c>
      <c r="B958">
        <v>957</v>
      </c>
      <c r="C958" t="s">
        <v>151</v>
      </c>
      <c r="D958" t="s">
        <v>95</v>
      </c>
      <c r="E958" t="s">
        <v>57</v>
      </c>
      <c r="F958" t="s">
        <v>22</v>
      </c>
      <c r="G958" t="s">
        <v>16</v>
      </c>
      <c r="H958" t="s">
        <v>138</v>
      </c>
      <c r="I958" t="s">
        <v>65</v>
      </c>
      <c r="J958" t="s">
        <v>51</v>
      </c>
      <c r="K958" t="s">
        <v>139</v>
      </c>
      <c r="L958" t="s">
        <v>140</v>
      </c>
      <c r="M958">
        <v>2</v>
      </c>
      <c r="N958">
        <v>17964.900000000001</v>
      </c>
      <c r="O958">
        <v>35929.800000000003</v>
      </c>
      <c r="P958" t="s">
        <v>105</v>
      </c>
    </row>
    <row r="959" spans="1:16" x14ac:dyDescent="0.35">
      <c r="A959">
        <v>958</v>
      </c>
      <c r="B959">
        <v>958</v>
      </c>
      <c r="C959" t="s">
        <v>195</v>
      </c>
      <c r="D959" t="s">
        <v>56</v>
      </c>
      <c r="E959" t="s">
        <v>57</v>
      </c>
      <c r="F959" t="s">
        <v>72</v>
      </c>
      <c r="G959" t="s">
        <v>16</v>
      </c>
      <c r="H959" t="s">
        <v>107</v>
      </c>
      <c r="I959" t="s">
        <v>65</v>
      </c>
      <c r="J959" t="s">
        <v>66</v>
      </c>
      <c r="K959" t="s">
        <v>108</v>
      </c>
      <c r="L959" t="s">
        <v>109</v>
      </c>
      <c r="M959">
        <v>2</v>
      </c>
      <c r="N959">
        <v>11392.5</v>
      </c>
      <c r="O959">
        <v>22785</v>
      </c>
      <c r="P959" t="s">
        <v>62</v>
      </c>
    </row>
    <row r="960" spans="1:16" x14ac:dyDescent="0.35">
      <c r="A960">
        <v>959</v>
      </c>
      <c r="B960">
        <v>959</v>
      </c>
      <c r="C960" t="s">
        <v>181</v>
      </c>
      <c r="D960" t="s">
        <v>38</v>
      </c>
      <c r="E960" t="s">
        <v>39</v>
      </c>
      <c r="F960" t="s">
        <v>40</v>
      </c>
      <c r="G960" t="s">
        <v>18</v>
      </c>
      <c r="H960" t="s">
        <v>58</v>
      </c>
      <c r="I960" t="s">
        <v>42</v>
      </c>
      <c r="J960" t="s">
        <v>59</v>
      </c>
      <c r="K960" t="s">
        <v>60</v>
      </c>
      <c r="L960" t="s">
        <v>61</v>
      </c>
      <c r="M960">
        <v>2</v>
      </c>
      <c r="N960">
        <v>4996.8</v>
      </c>
      <c r="O960">
        <v>9993.6</v>
      </c>
      <c r="P960" t="s">
        <v>89</v>
      </c>
    </row>
    <row r="961" spans="1:16" x14ac:dyDescent="0.35">
      <c r="A961">
        <v>960</v>
      </c>
      <c r="B961">
        <v>960</v>
      </c>
      <c r="C961" t="s">
        <v>190</v>
      </c>
      <c r="D961" t="s">
        <v>56</v>
      </c>
      <c r="E961" t="s">
        <v>100</v>
      </c>
      <c r="F961" t="s">
        <v>19</v>
      </c>
      <c r="G961" t="s">
        <v>17</v>
      </c>
      <c r="H961" t="s">
        <v>49</v>
      </c>
      <c r="I961" t="s">
        <v>50</v>
      </c>
      <c r="J961" t="s">
        <v>51</v>
      </c>
      <c r="K961" t="s">
        <v>52</v>
      </c>
      <c r="L961" t="s">
        <v>53</v>
      </c>
      <c r="M961">
        <v>2</v>
      </c>
      <c r="N961">
        <v>3418.24</v>
      </c>
      <c r="O961">
        <v>6836.48</v>
      </c>
      <c r="P961" t="s">
        <v>69</v>
      </c>
    </row>
    <row r="962" spans="1:16" x14ac:dyDescent="0.35">
      <c r="A962">
        <v>961</v>
      </c>
      <c r="B962">
        <v>961</v>
      </c>
      <c r="C962" t="s">
        <v>37</v>
      </c>
      <c r="D962" t="s">
        <v>38</v>
      </c>
      <c r="E962" t="s">
        <v>39</v>
      </c>
      <c r="F962" t="s">
        <v>40</v>
      </c>
      <c r="G962" t="s">
        <v>15</v>
      </c>
      <c r="H962" t="s">
        <v>101</v>
      </c>
      <c r="I962" t="s">
        <v>50</v>
      </c>
      <c r="J962" t="s">
        <v>86</v>
      </c>
      <c r="K962" t="s">
        <v>102</v>
      </c>
      <c r="L962" t="s">
        <v>103</v>
      </c>
      <c r="M962">
        <v>3</v>
      </c>
      <c r="N962">
        <v>14029.25</v>
      </c>
      <c r="O962">
        <v>42087.75</v>
      </c>
      <c r="P962" t="s">
        <v>46</v>
      </c>
    </row>
    <row r="963" spans="1:16" x14ac:dyDescent="0.35">
      <c r="A963">
        <v>962</v>
      </c>
      <c r="B963">
        <v>962</v>
      </c>
      <c r="C963" t="s">
        <v>306</v>
      </c>
      <c r="D963" t="s">
        <v>84</v>
      </c>
      <c r="E963" t="s">
        <v>39</v>
      </c>
      <c r="F963" t="s">
        <v>72</v>
      </c>
      <c r="G963" t="s">
        <v>18</v>
      </c>
      <c r="H963" t="s">
        <v>73</v>
      </c>
      <c r="I963" t="s">
        <v>42</v>
      </c>
      <c r="J963" t="s">
        <v>74</v>
      </c>
      <c r="K963" t="s">
        <v>75</v>
      </c>
      <c r="L963" t="s">
        <v>76</v>
      </c>
      <c r="M963">
        <v>8</v>
      </c>
      <c r="N963">
        <v>24443.16</v>
      </c>
      <c r="O963">
        <v>195545.28</v>
      </c>
      <c r="P963" t="s">
        <v>130</v>
      </c>
    </row>
    <row r="964" spans="1:16" x14ac:dyDescent="0.35">
      <c r="A964">
        <v>963</v>
      </c>
      <c r="B964">
        <v>963</v>
      </c>
      <c r="C964" t="s">
        <v>248</v>
      </c>
      <c r="D964" t="s">
        <v>56</v>
      </c>
      <c r="E964" t="s">
        <v>39</v>
      </c>
      <c r="F964" t="s">
        <v>21</v>
      </c>
      <c r="G964" t="s">
        <v>17</v>
      </c>
      <c r="H964" t="s">
        <v>101</v>
      </c>
      <c r="I964" t="s">
        <v>50</v>
      </c>
      <c r="J964" t="s">
        <v>86</v>
      </c>
      <c r="K964" t="s">
        <v>102</v>
      </c>
      <c r="L964" t="s">
        <v>103</v>
      </c>
      <c r="M964">
        <v>2</v>
      </c>
      <c r="N964">
        <v>15349.65</v>
      </c>
      <c r="O964">
        <v>30699.3</v>
      </c>
      <c r="P964" t="s">
        <v>130</v>
      </c>
    </row>
    <row r="965" spans="1:16" x14ac:dyDescent="0.35">
      <c r="A965">
        <v>964</v>
      </c>
      <c r="B965">
        <v>964</v>
      </c>
      <c r="C965" t="s">
        <v>267</v>
      </c>
      <c r="D965" t="s">
        <v>38</v>
      </c>
      <c r="E965" t="s">
        <v>57</v>
      </c>
      <c r="F965" t="s">
        <v>20</v>
      </c>
      <c r="G965" t="s">
        <v>17</v>
      </c>
      <c r="H965" t="s">
        <v>91</v>
      </c>
      <c r="I965" t="s">
        <v>42</v>
      </c>
      <c r="J965" t="s">
        <v>79</v>
      </c>
      <c r="K965" t="s">
        <v>92</v>
      </c>
      <c r="L965" t="s">
        <v>93</v>
      </c>
      <c r="M965">
        <v>5</v>
      </c>
      <c r="N965">
        <v>18197.46</v>
      </c>
      <c r="O965">
        <v>90987.299999999988</v>
      </c>
      <c r="P965" t="s">
        <v>46</v>
      </c>
    </row>
    <row r="966" spans="1:16" x14ac:dyDescent="0.35">
      <c r="A966">
        <v>965</v>
      </c>
      <c r="B966">
        <v>965</v>
      </c>
      <c r="C966" t="s">
        <v>83</v>
      </c>
      <c r="D966" t="s">
        <v>84</v>
      </c>
      <c r="E966" t="s">
        <v>48</v>
      </c>
      <c r="F966" t="s">
        <v>20</v>
      </c>
      <c r="G966" t="s">
        <v>15</v>
      </c>
      <c r="H966" t="s">
        <v>177</v>
      </c>
      <c r="I966" t="s">
        <v>50</v>
      </c>
      <c r="J966" t="s">
        <v>51</v>
      </c>
      <c r="K966" t="s">
        <v>178</v>
      </c>
      <c r="L966" t="s">
        <v>179</v>
      </c>
      <c r="M966">
        <v>5</v>
      </c>
      <c r="N966">
        <v>9561.33</v>
      </c>
      <c r="O966">
        <v>47806.65</v>
      </c>
      <c r="P966" t="s">
        <v>62</v>
      </c>
    </row>
    <row r="967" spans="1:16" x14ac:dyDescent="0.35">
      <c r="A967">
        <v>966</v>
      </c>
      <c r="B967">
        <v>966</v>
      </c>
      <c r="C967" t="s">
        <v>305</v>
      </c>
      <c r="D967" t="s">
        <v>112</v>
      </c>
      <c r="E967" t="s">
        <v>71</v>
      </c>
      <c r="F967" t="s">
        <v>22</v>
      </c>
      <c r="G967" t="s">
        <v>16</v>
      </c>
      <c r="H967" t="s">
        <v>107</v>
      </c>
      <c r="I967" t="s">
        <v>65</v>
      </c>
      <c r="J967" t="s">
        <v>66</v>
      </c>
      <c r="K967" t="s">
        <v>108</v>
      </c>
      <c r="L967" t="s">
        <v>109</v>
      </c>
      <c r="M967">
        <v>4</v>
      </c>
      <c r="N967">
        <v>10811.25</v>
      </c>
      <c r="O967">
        <v>43245</v>
      </c>
      <c r="P967" t="s">
        <v>62</v>
      </c>
    </row>
    <row r="968" spans="1:16" x14ac:dyDescent="0.35">
      <c r="A968">
        <v>967</v>
      </c>
      <c r="B968">
        <v>967</v>
      </c>
      <c r="C968" t="s">
        <v>300</v>
      </c>
      <c r="D968" t="s">
        <v>56</v>
      </c>
      <c r="E968" t="s">
        <v>100</v>
      </c>
      <c r="F968" t="s">
        <v>19</v>
      </c>
      <c r="G968" t="s">
        <v>16</v>
      </c>
      <c r="H968" t="s">
        <v>117</v>
      </c>
      <c r="I968" t="s">
        <v>65</v>
      </c>
      <c r="J968" t="s">
        <v>86</v>
      </c>
      <c r="K968" t="s">
        <v>118</v>
      </c>
      <c r="L968" t="s">
        <v>119</v>
      </c>
      <c r="M968">
        <v>1</v>
      </c>
      <c r="N968">
        <v>18284.84</v>
      </c>
      <c r="O968">
        <v>18284.84</v>
      </c>
      <c r="P968" t="s">
        <v>69</v>
      </c>
    </row>
    <row r="969" spans="1:16" x14ac:dyDescent="0.35">
      <c r="A969">
        <v>968</v>
      </c>
      <c r="B969">
        <v>968</v>
      </c>
      <c r="C969" t="s">
        <v>205</v>
      </c>
      <c r="D969" t="s">
        <v>95</v>
      </c>
      <c r="E969" t="s">
        <v>48</v>
      </c>
      <c r="F969" t="s">
        <v>21</v>
      </c>
      <c r="G969" t="s">
        <v>16</v>
      </c>
      <c r="H969" t="s">
        <v>113</v>
      </c>
      <c r="I969" t="s">
        <v>65</v>
      </c>
      <c r="J969" t="s">
        <v>51</v>
      </c>
      <c r="K969" t="s">
        <v>114</v>
      </c>
      <c r="L969" t="s">
        <v>115</v>
      </c>
      <c r="M969">
        <v>1</v>
      </c>
      <c r="N969">
        <v>9201.1200000000008</v>
      </c>
      <c r="O969">
        <v>9201.1200000000008</v>
      </c>
      <c r="P969" t="s">
        <v>69</v>
      </c>
    </row>
    <row r="970" spans="1:16" x14ac:dyDescent="0.35">
      <c r="A970">
        <v>969</v>
      </c>
      <c r="B970">
        <v>969</v>
      </c>
      <c r="C970" t="s">
        <v>319</v>
      </c>
      <c r="D970" t="s">
        <v>56</v>
      </c>
      <c r="E970" t="s">
        <v>57</v>
      </c>
      <c r="F970" t="s">
        <v>22</v>
      </c>
      <c r="G970" t="s">
        <v>17</v>
      </c>
      <c r="H970" t="s">
        <v>91</v>
      </c>
      <c r="I970" t="s">
        <v>42</v>
      </c>
      <c r="J970" t="s">
        <v>79</v>
      </c>
      <c r="K970" t="s">
        <v>92</v>
      </c>
      <c r="L970" t="s">
        <v>93</v>
      </c>
      <c r="M970">
        <v>2</v>
      </c>
      <c r="N970">
        <v>17810.280000000002</v>
      </c>
      <c r="O970">
        <v>35620.560000000005</v>
      </c>
      <c r="P970" t="s">
        <v>89</v>
      </c>
    </row>
    <row r="971" spans="1:16" x14ac:dyDescent="0.35">
      <c r="A971">
        <v>970</v>
      </c>
      <c r="B971">
        <v>970</v>
      </c>
      <c r="C971" t="s">
        <v>298</v>
      </c>
      <c r="D971" t="s">
        <v>112</v>
      </c>
      <c r="E971" t="s">
        <v>48</v>
      </c>
      <c r="F971" t="s">
        <v>23</v>
      </c>
      <c r="G971" t="s">
        <v>17</v>
      </c>
      <c r="H971" t="s">
        <v>78</v>
      </c>
      <c r="I971" t="s">
        <v>65</v>
      </c>
      <c r="J971" t="s">
        <v>79</v>
      </c>
      <c r="K971" t="s">
        <v>80</v>
      </c>
      <c r="L971" t="s">
        <v>81</v>
      </c>
      <c r="M971">
        <v>4</v>
      </c>
      <c r="N971">
        <v>23271.579999999998</v>
      </c>
      <c r="O971">
        <v>93086.319999999992</v>
      </c>
      <c r="P971" t="s">
        <v>54</v>
      </c>
    </row>
    <row r="972" spans="1:16" x14ac:dyDescent="0.35">
      <c r="A972">
        <v>971</v>
      </c>
      <c r="B972">
        <v>971</v>
      </c>
      <c r="C972" t="s">
        <v>99</v>
      </c>
      <c r="D972" t="s">
        <v>38</v>
      </c>
      <c r="E972" t="s">
        <v>100</v>
      </c>
      <c r="F972" t="s">
        <v>23</v>
      </c>
      <c r="G972" t="s">
        <v>17</v>
      </c>
      <c r="H972" t="s">
        <v>169</v>
      </c>
      <c r="I972" t="s">
        <v>42</v>
      </c>
      <c r="J972" t="s">
        <v>43</v>
      </c>
      <c r="K972" t="s">
        <v>170</v>
      </c>
      <c r="L972" t="s">
        <v>171</v>
      </c>
      <c r="M972">
        <v>4</v>
      </c>
      <c r="N972">
        <v>7629.3</v>
      </c>
      <c r="O972">
        <v>30517.200000000001</v>
      </c>
      <c r="P972" t="s">
        <v>89</v>
      </c>
    </row>
    <row r="973" spans="1:16" x14ac:dyDescent="0.35">
      <c r="A973">
        <v>972</v>
      </c>
      <c r="B973">
        <v>972</v>
      </c>
      <c r="C973" t="s">
        <v>286</v>
      </c>
      <c r="D973" t="s">
        <v>38</v>
      </c>
      <c r="E973" t="s">
        <v>39</v>
      </c>
      <c r="F973" t="s">
        <v>40</v>
      </c>
      <c r="G973" t="s">
        <v>17</v>
      </c>
      <c r="H973" t="s">
        <v>117</v>
      </c>
      <c r="I973" t="s">
        <v>65</v>
      </c>
      <c r="J973" t="s">
        <v>86</v>
      </c>
      <c r="K973" t="s">
        <v>118</v>
      </c>
      <c r="L973" t="s">
        <v>119</v>
      </c>
      <c r="M973">
        <v>2</v>
      </c>
      <c r="N973">
        <v>16232.46</v>
      </c>
      <c r="O973">
        <v>32464.92</v>
      </c>
      <c r="P973" t="s">
        <v>82</v>
      </c>
    </row>
    <row r="974" spans="1:16" x14ac:dyDescent="0.35">
      <c r="A974">
        <v>973</v>
      </c>
      <c r="B974">
        <v>973</v>
      </c>
      <c r="C974" t="s">
        <v>175</v>
      </c>
      <c r="D974" t="s">
        <v>56</v>
      </c>
      <c r="E974" t="s">
        <v>100</v>
      </c>
      <c r="F974" t="s">
        <v>40</v>
      </c>
      <c r="G974" t="s">
        <v>15</v>
      </c>
      <c r="H974" t="s">
        <v>101</v>
      </c>
      <c r="I974" t="s">
        <v>50</v>
      </c>
      <c r="J974" t="s">
        <v>86</v>
      </c>
      <c r="K974" t="s">
        <v>102</v>
      </c>
      <c r="L974" t="s">
        <v>103</v>
      </c>
      <c r="M974">
        <v>5</v>
      </c>
      <c r="N974">
        <v>15679.75</v>
      </c>
      <c r="O974">
        <v>78398.75</v>
      </c>
      <c r="P974" t="s">
        <v>105</v>
      </c>
    </row>
    <row r="975" spans="1:16" x14ac:dyDescent="0.35">
      <c r="A975">
        <v>974</v>
      </c>
      <c r="B975">
        <v>974</v>
      </c>
      <c r="C975" t="s">
        <v>133</v>
      </c>
      <c r="D975" t="s">
        <v>56</v>
      </c>
      <c r="E975" t="s">
        <v>39</v>
      </c>
      <c r="F975" t="s">
        <v>22</v>
      </c>
      <c r="G975" t="s">
        <v>18</v>
      </c>
      <c r="H975" t="s">
        <v>96</v>
      </c>
      <c r="I975" t="s">
        <v>42</v>
      </c>
      <c r="J975" t="s">
        <v>59</v>
      </c>
      <c r="K975" t="s">
        <v>97</v>
      </c>
      <c r="L975" t="s">
        <v>98</v>
      </c>
      <c r="M975">
        <v>6</v>
      </c>
      <c r="N975">
        <v>9639.6</v>
      </c>
      <c r="O975">
        <v>57837.600000000006</v>
      </c>
      <c r="P975" t="s">
        <v>62</v>
      </c>
    </row>
    <row r="976" spans="1:16" x14ac:dyDescent="0.35">
      <c r="A976">
        <v>975</v>
      </c>
      <c r="B976">
        <v>975</v>
      </c>
      <c r="C976" t="s">
        <v>143</v>
      </c>
      <c r="D976" t="s">
        <v>95</v>
      </c>
      <c r="E976" t="s">
        <v>71</v>
      </c>
      <c r="F976" t="s">
        <v>20</v>
      </c>
      <c r="G976" t="s">
        <v>16</v>
      </c>
      <c r="H976" t="s">
        <v>78</v>
      </c>
      <c r="I976" t="s">
        <v>65</v>
      </c>
      <c r="J976" t="s">
        <v>79</v>
      </c>
      <c r="K976" t="s">
        <v>80</v>
      </c>
      <c r="L976" t="s">
        <v>81</v>
      </c>
      <c r="M976">
        <v>8</v>
      </c>
      <c r="N976">
        <v>21043.45</v>
      </c>
      <c r="O976">
        <v>168347.6</v>
      </c>
      <c r="P976" t="s">
        <v>89</v>
      </c>
    </row>
    <row r="977" spans="1:16" x14ac:dyDescent="0.35">
      <c r="A977">
        <v>976</v>
      </c>
      <c r="B977">
        <v>976</v>
      </c>
      <c r="C977" t="s">
        <v>312</v>
      </c>
      <c r="D977" t="s">
        <v>95</v>
      </c>
      <c r="E977" t="s">
        <v>71</v>
      </c>
      <c r="F977" t="s">
        <v>22</v>
      </c>
      <c r="G977" t="s">
        <v>17</v>
      </c>
      <c r="H977" t="s">
        <v>101</v>
      </c>
      <c r="I977" t="s">
        <v>50</v>
      </c>
      <c r="J977" t="s">
        <v>86</v>
      </c>
      <c r="K977" t="s">
        <v>102</v>
      </c>
      <c r="L977" t="s">
        <v>103</v>
      </c>
      <c r="M977">
        <v>1</v>
      </c>
      <c r="N977">
        <v>15514.699999999999</v>
      </c>
      <c r="O977">
        <v>15514.699999999999</v>
      </c>
      <c r="P977" t="s">
        <v>69</v>
      </c>
    </row>
    <row r="978" spans="1:16" x14ac:dyDescent="0.35">
      <c r="A978">
        <v>977</v>
      </c>
      <c r="B978">
        <v>977</v>
      </c>
      <c r="C978" t="s">
        <v>187</v>
      </c>
      <c r="D978" t="s">
        <v>38</v>
      </c>
      <c r="E978" t="s">
        <v>48</v>
      </c>
      <c r="F978" t="s">
        <v>22</v>
      </c>
      <c r="G978" t="s">
        <v>16</v>
      </c>
      <c r="H978" t="s">
        <v>113</v>
      </c>
      <c r="I978" t="s">
        <v>65</v>
      </c>
      <c r="J978" t="s">
        <v>51</v>
      </c>
      <c r="K978" t="s">
        <v>114</v>
      </c>
      <c r="L978" t="s">
        <v>115</v>
      </c>
      <c r="M978">
        <v>5</v>
      </c>
      <c r="N978">
        <v>9201.1200000000008</v>
      </c>
      <c r="O978">
        <v>46005.600000000006</v>
      </c>
      <c r="P978" t="s">
        <v>62</v>
      </c>
    </row>
    <row r="979" spans="1:16" x14ac:dyDescent="0.35">
      <c r="A979">
        <v>978</v>
      </c>
      <c r="B979">
        <v>978</v>
      </c>
      <c r="C979" t="s">
        <v>273</v>
      </c>
      <c r="D979" t="s">
        <v>38</v>
      </c>
      <c r="E979" t="s">
        <v>48</v>
      </c>
      <c r="F979" t="s">
        <v>40</v>
      </c>
      <c r="G979" t="s">
        <v>17</v>
      </c>
      <c r="H979" t="s">
        <v>113</v>
      </c>
      <c r="I979" t="s">
        <v>65</v>
      </c>
      <c r="J979" t="s">
        <v>51</v>
      </c>
      <c r="K979" t="s">
        <v>114</v>
      </c>
      <c r="L979" t="s">
        <v>115</v>
      </c>
      <c r="M979">
        <v>3</v>
      </c>
      <c r="N979">
        <v>9306.8799999999992</v>
      </c>
      <c r="O979">
        <v>27920.639999999999</v>
      </c>
      <c r="P979" t="s">
        <v>82</v>
      </c>
    </row>
    <row r="980" spans="1:16" x14ac:dyDescent="0.35">
      <c r="A980">
        <v>979</v>
      </c>
      <c r="B980">
        <v>979</v>
      </c>
      <c r="C980" t="s">
        <v>143</v>
      </c>
      <c r="D980" t="s">
        <v>95</v>
      </c>
      <c r="E980" t="s">
        <v>71</v>
      </c>
      <c r="F980" t="s">
        <v>20</v>
      </c>
      <c r="G980" t="s">
        <v>18</v>
      </c>
      <c r="H980" t="s">
        <v>122</v>
      </c>
      <c r="I980" t="s">
        <v>42</v>
      </c>
      <c r="J980" t="s">
        <v>59</v>
      </c>
      <c r="K980" t="s">
        <v>123</v>
      </c>
      <c r="L980" t="s">
        <v>124</v>
      </c>
      <c r="M980">
        <v>3</v>
      </c>
      <c r="N980">
        <v>19782.719999999998</v>
      </c>
      <c r="O980">
        <v>59348.159999999989</v>
      </c>
      <c r="P980" t="s">
        <v>105</v>
      </c>
    </row>
    <row r="981" spans="1:16" x14ac:dyDescent="0.35">
      <c r="A981">
        <v>980</v>
      </c>
      <c r="B981">
        <v>980</v>
      </c>
      <c r="C981" t="s">
        <v>173</v>
      </c>
      <c r="D981" t="s">
        <v>56</v>
      </c>
      <c r="E981" t="s">
        <v>39</v>
      </c>
      <c r="F981" t="s">
        <v>20</v>
      </c>
      <c r="G981" t="s">
        <v>15</v>
      </c>
      <c r="H981" t="s">
        <v>113</v>
      </c>
      <c r="I981" t="s">
        <v>65</v>
      </c>
      <c r="J981" t="s">
        <v>51</v>
      </c>
      <c r="K981" t="s">
        <v>114</v>
      </c>
      <c r="L981" t="s">
        <v>115</v>
      </c>
      <c r="M981">
        <v>4</v>
      </c>
      <c r="N981">
        <v>9306.8799999999992</v>
      </c>
      <c r="O981">
        <v>37227.519999999997</v>
      </c>
      <c r="P981" t="s">
        <v>89</v>
      </c>
    </row>
    <row r="982" spans="1:16" x14ac:dyDescent="0.35">
      <c r="A982">
        <v>981</v>
      </c>
      <c r="B982">
        <v>981</v>
      </c>
      <c r="C982" t="s">
        <v>268</v>
      </c>
      <c r="D982" t="s">
        <v>38</v>
      </c>
      <c r="E982" t="s">
        <v>100</v>
      </c>
      <c r="F982" t="s">
        <v>23</v>
      </c>
      <c r="G982" t="s">
        <v>18</v>
      </c>
      <c r="H982" t="s">
        <v>159</v>
      </c>
      <c r="I982" t="s">
        <v>50</v>
      </c>
      <c r="J982" t="s">
        <v>79</v>
      </c>
      <c r="K982" t="s">
        <v>160</v>
      </c>
      <c r="L982" t="s">
        <v>161</v>
      </c>
      <c r="M982">
        <v>6</v>
      </c>
      <c r="N982">
        <v>20593.099999999999</v>
      </c>
      <c r="O982">
        <v>123558.59999999999</v>
      </c>
      <c r="P982" t="s">
        <v>89</v>
      </c>
    </row>
    <row r="983" spans="1:16" x14ac:dyDescent="0.35">
      <c r="A983">
        <v>982</v>
      </c>
      <c r="B983">
        <v>982</v>
      </c>
      <c r="C983" t="s">
        <v>257</v>
      </c>
      <c r="D983" t="s">
        <v>112</v>
      </c>
      <c r="E983" t="s">
        <v>48</v>
      </c>
      <c r="F983" t="s">
        <v>19</v>
      </c>
      <c r="G983" t="s">
        <v>17</v>
      </c>
      <c r="H983" t="s">
        <v>78</v>
      </c>
      <c r="I983" t="s">
        <v>65</v>
      </c>
      <c r="J983" t="s">
        <v>79</v>
      </c>
      <c r="K983" t="s">
        <v>80</v>
      </c>
      <c r="L983" t="s">
        <v>81</v>
      </c>
      <c r="M983">
        <v>7</v>
      </c>
      <c r="N983">
        <v>24261.86</v>
      </c>
      <c r="O983">
        <v>169833.02000000002</v>
      </c>
      <c r="P983" t="s">
        <v>82</v>
      </c>
    </row>
    <row r="984" spans="1:16" x14ac:dyDescent="0.35">
      <c r="A984">
        <v>983</v>
      </c>
      <c r="B984">
        <v>983</v>
      </c>
      <c r="C984" t="s">
        <v>238</v>
      </c>
      <c r="D984" t="s">
        <v>112</v>
      </c>
      <c r="E984" t="s">
        <v>71</v>
      </c>
      <c r="F984" t="s">
        <v>40</v>
      </c>
      <c r="G984" t="s">
        <v>17</v>
      </c>
      <c r="H984" t="s">
        <v>73</v>
      </c>
      <c r="I984" t="s">
        <v>42</v>
      </c>
      <c r="J984" t="s">
        <v>74</v>
      </c>
      <c r="K984" t="s">
        <v>75</v>
      </c>
      <c r="L984" t="s">
        <v>76</v>
      </c>
      <c r="M984">
        <v>1</v>
      </c>
      <c r="N984">
        <v>22697.22</v>
      </c>
      <c r="O984">
        <v>22697.22</v>
      </c>
      <c r="P984" t="s">
        <v>130</v>
      </c>
    </row>
    <row r="985" spans="1:16" x14ac:dyDescent="0.35">
      <c r="A985">
        <v>984</v>
      </c>
      <c r="B985">
        <v>984</v>
      </c>
      <c r="C985" t="s">
        <v>305</v>
      </c>
      <c r="D985" t="s">
        <v>112</v>
      </c>
      <c r="E985" t="s">
        <v>71</v>
      </c>
      <c r="F985" t="s">
        <v>22</v>
      </c>
      <c r="G985" t="s">
        <v>17</v>
      </c>
      <c r="H985" t="s">
        <v>159</v>
      </c>
      <c r="I985" t="s">
        <v>50</v>
      </c>
      <c r="J985" t="s">
        <v>79</v>
      </c>
      <c r="K985" t="s">
        <v>160</v>
      </c>
      <c r="L985" t="s">
        <v>161</v>
      </c>
      <c r="M985">
        <v>1</v>
      </c>
      <c r="N985">
        <v>20805.399999999998</v>
      </c>
      <c r="O985">
        <v>20805.399999999998</v>
      </c>
      <c r="P985" t="s">
        <v>54</v>
      </c>
    </row>
    <row r="986" spans="1:16" x14ac:dyDescent="0.35">
      <c r="A986">
        <v>985</v>
      </c>
      <c r="B986">
        <v>985</v>
      </c>
      <c r="C986" t="s">
        <v>262</v>
      </c>
      <c r="D986" t="s">
        <v>38</v>
      </c>
      <c r="E986" t="s">
        <v>48</v>
      </c>
      <c r="F986" t="s">
        <v>22</v>
      </c>
      <c r="G986" t="s">
        <v>17</v>
      </c>
      <c r="H986" t="s">
        <v>96</v>
      </c>
      <c r="I986" t="s">
        <v>42</v>
      </c>
      <c r="J986" t="s">
        <v>59</v>
      </c>
      <c r="K986" t="s">
        <v>97</v>
      </c>
      <c r="L986" t="s">
        <v>98</v>
      </c>
      <c r="M986">
        <v>8</v>
      </c>
      <c r="N986">
        <v>10526</v>
      </c>
      <c r="O986">
        <v>84208</v>
      </c>
      <c r="P986" t="s">
        <v>130</v>
      </c>
    </row>
    <row r="987" spans="1:16" x14ac:dyDescent="0.35">
      <c r="A987">
        <v>986</v>
      </c>
      <c r="B987">
        <v>986</v>
      </c>
      <c r="C987" t="s">
        <v>197</v>
      </c>
      <c r="D987" t="s">
        <v>95</v>
      </c>
      <c r="E987" t="s">
        <v>71</v>
      </c>
      <c r="F987" t="s">
        <v>24</v>
      </c>
      <c r="G987" t="s">
        <v>18</v>
      </c>
      <c r="H987" t="s">
        <v>85</v>
      </c>
      <c r="I987" t="s">
        <v>50</v>
      </c>
      <c r="J987" t="s">
        <v>86</v>
      </c>
      <c r="K987" t="s">
        <v>87</v>
      </c>
      <c r="L987" t="s">
        <v>88</v>
      </c>
      <c r="M987">
        <v>2</v>
      </c>
      <c r="N987">
        <v>7831.7999999999993</v>
      </c>
      <c r="O987">
        <v>15663.599999999999</v>
      </c>
      <c r="P987" t="s">
        <v>69</v>
      </c>
    </row>
    <row r="988" spans="1:16" x14ac:dyDescent="0.35">
      <c r="A988">
        <v>987</v>
      </c>
      <c r="B988">
        <v>987</v>
      </c>
      <c r="C988" t="s">
        <v>146</v>
      </c>
      <c r="D988" t="s">
        <v>38</v>
      </c>
      <c r="E988" t="s">
        <v>57</v>
      </c>
      <c r="F988" t="s">
        <v>21</v>
      </c>
      <c r="G988" t="s">
        <v>18</v>
      </c>
      <c r="H988" t="s">
        <v>107</v>
      </c>
      <c r="I988" t="s">
        <v>65</v>
      </c>
      <c r="J988" t="s">
        <v>66</v>
      </c>
      <c r="K988" t="s">
        <v>108</v>
      </c>
      <c r="L988" t="s">
        <v>109</v>
      </c>
      <c r="M988">
        <v>8</v>
      </c>
      <c r="N988">
        <v>10578.75</v>
      </c>
      <c r="O988">
        <v>84630</v>
      </c>
      <c r="P988" t="s">
        <v>89</v>
      </c>
    </row>
    <row r="989" spans="1:16" x14ac:dyDescent="0.35">
      <c r="A989">
        <v>988</v>
      </c>
      <c r="B989">
        <v>988</v>
      </c>
      <c r="C989" t="s">
        <v>47</v>
      </c>
      <c r="D989" t="s">
        <v>38</v>
      </c>
      <c r="E989" t="s">
        <v>48</v>
      </c>
      <c r="F989" t="s">
        <v>24</v>
      </c>
      <c r="G989" t="s">
        <v>18</v>
      </c>
      <c r="H989" t="s">
        <v>101</v>
      </c>
      <c r="I989" t="s">
        <v>50</v>
      </c>
      <c r="J989" t="s">
        <v>86</v>
      </c>
      <c r="K989" t="s">
        <v>102</v>
      </c>
      <c r="L989" t="s">
        <v>103</v>
      </c>
      <c r="M989">
        <v>4</v>
      </c>
      <c r="N989">
        <v>15184.6</v>
      </c>
      <c r="O989">
        <v>60738.400000000001</v>
      </c>
      <c r="P989" t="s">
        <v>46</v>
      </c>
    </row>
    <row r="990" spans="1:16" x14ac:dyDescent="0.35">
      <c r="A990">
        <v>989</v>
      </c>
      <c r="B990">
        <v>989</v>
      </c>
      <c r="C990" t="s">
        <v>232</v>
      </c>
      <c r="D990" t="s">
        <v>84</v>
      </c>
      <c r="E990" t="s">
        <v>39</v>
      </c>
      <c r="F990" t="s">
        <v>22</v>
      </c>
      <c r="G990" t="s">
        <v>15</v>
      </c>
      <c r="H990" t="s">
        <v>96</v>
      </c>
      <c r="I990" t="s">
        <v>42</v>
      </c>
      <c r="J990" t="s">
        <v>59</v>
      </c>
      <c r="K990" t="s">
        <v>97</v>
      </c>
      <c r="L990" t="s">
        <v>98</v>
      </c>
      <c r="M990">
        <v>6</v>
      </c>
      <c r="N990">
        <v>10526</v>
      </c>
      <c r="O990">
        <v>63156</v>
      </c>
      <c r="P990" t="s">
        <v>62</v>
      </c>
    </row>
    <row r="991" spans="1:16" x14ac:dyDescent="0.35">
      <c r="A991">
        <v>990</v>
      </c>
      <c r="B991">
        <v>990</v>
      </c>
      <c r="C991" t="s">
        <v>274</v>
      </c>
      <c r="D991" t="s">
        <v>56</v>
      </c>
      <c r="E991" t="s">
        <v>71</v>
      </c>
      <c r="F991" t="s">
        <v>23</v>
      </c>
      <c r="G991" t="s">
        <v>15</v>
      </c>
      <c r="H991" t="s">
        <v>78</v>
      </c>
      <c r="I991" t="s">
        <v>65</v>
      </c>
      <c r="J991" t="s">
        <v>79</v>
      </c>
      <c r="K991" t="s">
        <v>80</v>
      </c>
      <c r="L991" t="s">
        <v>81</v>
      </c>
      <c r="M991">
        <v>6</v>
      </c>
      <c r="N991">
        <v>22033.73</v>
      </c>
      <c r="O991">
        <v>132202.38</v>
      </c>
      <c r="P991" t="s">
        <v>69</v>
      </c>
    </row>
    <row r="992" spans="1:16" x14ac:dyDescent="0.35">
      <c r="A992">
        <v>991</v>
      </c>
      <c r="B992">
        <v>991</v>
      </c>
      <c r="C992" t="s">
        <v>317</v>
      </c>
      <c r="D992" t="s">
        <v>84</v>
      </c>
      <c r="E992" t="s">
        <v>39</v>
      </c>
      <c r="F992" t="s">
        <v>20</v>
      </c>
      <c r="G992" t="s">
        <v>17</v>
      </c>
      <c r="H992" t="s">
        <v>85</v>
      </c>
      <c r="I992" t="s">
        <v>50</v>
      </c>
      <c r="J992" t="s">
        <v>86</v>
      </c>
      <c r="K992" t="s">
        <v>87</v>
      </c>
      <c r="L992" t="s">
        <v>88</v>
      </c>
      <c r="M992">
        <v>8</v>
      </c>
      <c r="N992">
        <v>7749.36</v>
      </c>
      <c r="O992">
        <v>61994.879999999997</v>
      </c>
      <c r="P992" t="s">
        <v>46</v>
      </c>
    </row>
    <row r="993" spans="1:16" x14ac:dyDescent="0.35">
      <c r="A993">
        <v>992</v>
      </c>
      <c r="B993">
        <v>992</v>
      </c>
      <c r="C993" t="s">
        <v>125</v>
      </c>
      <c r="D993" t="s">
        <v>56</v>
      </c>
      <c r="E993" t="s">
        <v>57</v>
      </c>
      <c r="F993" t="s">
        <v>24</v>
      </c>
      <c r="G993" t="s">
        <v>16</v>
      </c>
      <c r="H993" t="s">
        <v>148</v>
      </c>
      <c r="I993" t="s">
        <v>42</v>
      </c>
      <c r="J993" t="s">
        <v>74</v>
      </c>
      <c r="K993" t="s">
        <v>149</v>
      </c>
      <c r="L993" t="s">
        <v>150</v>
      </c>
      <c r="M993">
        <v>1</v>
      </c>
      <c r="N993">
        <v>7812.3399999999992</v>
      </c>
      <c r="O993">
        <v>7812.3399999999992</v>
      </c>
      <c r="P993" t="s">
        <v>54</v>
      </c>
    </row>
    <row r="994" spans="1:16" x14ac:dyDescent="0.35">
      <c r="A994">
        <v>993</v>
      </c>
      <c r="B994">
        <v>993</v>
      </c>
      <c r="C994" t="s">
        <v>165</v>
      </c>
      <c r="D994" t="s">
        <v>56</v>
      </c>
      <c r="E994" t="s">
        <v>57</v>
      </c>
      <c r="F994" t="s">
        <v>21</v>
      </c>
      <c r="G994" t="s">
        <v>15</v>
      </c>
      <c r="H994" t="s">
        <v>85</v>
      </c>
      <c r="I994" t="s">
        <v>50</v>
      </c>
      <c r="J994" t="s">
        <v>86</v>
      </c>
      <c r="K994" t="s">
        <v>87</v>
      </c>
      <c r="L994" t="s">
        <v>88</v>
      </c>
      <c r="M994">
        <v>8</v>
      </c>
      <c r="N994">
        <v>7666.9199999999992</v>
      </c>
      <c r="O994">
        <v>61335.359999999993</v>
      </c>
      <c r="P994" t="s">
        <v>54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6"/>
  <sheetViews>
    <sheetView workbookViewId="0">
      <selection activeCell="L7" sqref="L7"/>
    </sheetView>
  </sheetViews>
  <sheetFormatPr defaultRowHeight="14.5" x14ac:dyDescent="0.35"/>
  <cols>
    <col min="1" max="1" width="8.7265625" style="34"/>
    <col min="2" max="2" width="17.453125" style="34" customWidth="1"/>
    <col min="3" max="3" width="15.08984375" style="34" customWidth="1"/>
    <col min="4" max="6" width="10.6328125" style="35" customWidth="1"/>
    <col min="7" max="7" width="17.453125" style="2" hidden="1" customWidth="1"/>
    <col min="8" max="8" width="17.453125" style="2" customWidth="1"/>
    <col min="9" max="11" width="11.453125" style="2" customWidth="1"/>
    <col min="12" max="12" width="11.453125" customWidth="1"/>
    <col min="13" max="13" width="6.54296875" customWidth="1"/>
    <col min="14" max="20" width="17.453125" customWidth="1"/>
  </cols>
  <sheetData>
    <row r="1" spans="1:13" s="14" customFormat="1" ht="28.5" customHeight="1" x14ac:dyDescent="0.35">
      <c r="A1" s="24"/>
      <c r="B1" s="25" t="s">
        <v>35</v>
      </c>
      <c r="C1" s="25" t="s">
        <v>1</v>
      </c>
      <c r="D1" s="25" t="s">
        <v>2</v>
      </c>
      <c r="E1" s="25" t="s">
        <v>3</v>
      </c>
      <c r="F1" s="26" t="s">
        <v>4</v>
      </c>
      <c r="G1" s="13" t="s">
        <v>5</v>
      </c>
      <c r="H1" s="18" t="s">
        <v>6</v>
      </c>
      <c r="I1" s="18" t="s">
        <v>7</v>
      </c>
      <c r="J1" s="18" t="s">
        <v>8</v>
      </c>
      <c r="K1" s="18" t="s">
        <v>9</v>
      </c>
      <c r="L1" s="18" t="s">
        <v>10</v>
      </c>
      <c r="M1" s="19"/>
    </row>
    <row r="2" spans="1:13" x14ac:dyDescent="0.35">
      <c r="A2" s="27" t="s">
        <v>27</v>
      </c>
      <c r="B2" s="15">
        <v>0</v>
      </c>
      <c r="C2" s="15">
        <v>1</v>
      </c>
      <c r="D2" s="15">
        <v>1</v>
      </c>
      <c r="E2" s="15">
        <v>1</v>
      </c>
      <c r="F2" s="28">
        <v>1</v>
      </c>
      <c r="G2" s="1">
        <v>1</v>
      </c>
      <c r="H2" s="20">
        <v>1</v>
      </c>
      <c r="I2" s="20">
        <v>1</v>
      </c>
      <c r="J2" s="20">
        <v>1</v>
      </c>
      <c r="K2" s="20">
        <v>495</v>
      </c>
      <c r="L2" s="20">
        <v>55</v>
      </c>
      <c r="M2" s="21"/>
    </row>
    <row r="3" spans="1:13" x14ac:dyDescent="0.35">
      <c r="A3" s="27" t="s">
        <v>28</v>
      </c>
      <c r="B3" s="15"/>
      <c r="C3" s="15">
        <v>200</v>
      </c>
      <c r="D3" s="15">
        <v>5</v>
      </c>
      <c r="E3" s="15">
        <v>5</v>
      </c>
      <c r="F3" s="28">
        <v>8</v>
      </c>
      <c r="G3" s="1">
        <v>5</v>
      </c>
      <c r="H3" s="20">
        <v>20</v>
      </c>
      <c r="I3" s="20">
        <v>4</v>
      </c>
      <c r="J3" s="20">
        <v>7</v>
      </c>
      <c r="K3" s="20">
        <v>25000</v>
      </c>
      <c r="L3" s="20">
        <v>70</v>
      </c>
      <c r="M3" s="21"/>
    </row>
    <row r="4" spans="1:13" x14ac:dyDescent="0.35">
      <c r="A4" s="27"/>
      <c r="B4" s="15"/>
      <c r="C4" s="15"/>
      <c r="D4" s="15"/>
      <c r="E4" s="15"/>
      <c r="F4" s="28"/>
      <c r="G4" s="1"/>
      <c r="H4" s="20"/>
      <c r="I4" s="20"/>
      <c r="J4" s="20"/>
      <c r="K4" s="20"/>
      <c r="L4" s="20"/>
      <c r="M4" s="21"/>
    </row>
    <row r="5" spans="1:13" x14ac:dyDescent="0.35">
      <c r="A5" s="27"/>
      <c r="B5" s="15"/>
      <c r="C5" s="15"/>
      <c r="D5" s="15"/>
      <c r="E5" s="15"/>
      <c r="F5" s="28"/>
      <c r="G5" s="1"/>
      <c r="H5" s="20"/>
      <c r="I5" s="20"/>
      <c r="J5" s="20"/>
      <c r="K5" s="20"/>
      <c r="L5" s="20"/>
      <c r="M5" s="21"/>
    </row>
    <row r="6" spans="1:13" s="4" customFormat="1" x14ac:dyDescent="0.35">
      <c r="A6" s="27" t="s">
        <v>25</v>
      </c>
      <c r="B6" s="16"/>
      <c r="C6" s="17" t="s">
        <v>29</v>
      </c>
      <c r="D6" s="17" t="s">
        <v>30</v>
      </c>
      <c r="E6" s="17" t="s">
        <v>31</v>
      </c>
      <c r="F6" s="29" t="s">
        <v>26</v>
      </c>
      <c r="G6" s="5" t="s">
        <v>5</v>
      </c>
      <c r="H6" s="22" t="s">
        <v>32</v>
      </c>
      <c r="I6" s="22" t="s">
        <v>33</v>
      </c>
      <c r="J6" s="22" t="s">
        <v>34</v>
      </c>
      <c r="K6" s="22"/>
      <c r="L6" s="21"/>
      <c r="M6" s="21"/>
    </row>
    <row r="7" spans="1:13" x14ac:dyDescent="0.35">
      <c r="A7" s="27">
        <v>1</v>
      </c>
      <c r="B7" s="16">
        <f>B2+1</f>
        <v>1</v>
      </c>
      <c r="C7" s="17" t="str">
        <f>CONCATENATE(C$6," ",B7)</f>
        <v>CUSTID 1</v>
      </c>
      <c r="D7" s="17">
        <f ca="1">INT(RAND()*(D$3+1-D$2)+D$2)</f>
        <v>5</v>
      </c>
      <c r="E7" s="17">
        <f ca="1">INT(RAND()*(E$3+1-E$2)+E$2)</f>
        <v>3</v>
      </c>
      <c r="F7" s="29">
        <f ca="1">INT(RAND()*(F$3+1-F$2)+F$2)</f>
        <v>7</v>
      </c>
      <c r="G7" s="2" t="str">
        <f ca="1">CONCATENATE(G$6," ",INT(RAND()*(G$3+1-G$2)+G$2))</f>
        <v>SALESMAN 2</v>
      </c>
      <c r="H7" s="22" t="str">
        <f>CONCATENATE(H$6," ",B7)</f>
        <v>PRODID 1</v>
      </c>
      <c r="I7" s="22">
        <f ca="1">INT(RAND()*(I$3+1-I$2)+I$2)</f>
        <v>2</v>
      </c>
      <c r="J7" s="22">
        <f ca="1">INT(RAND()*(J$3+1-J$2)+J$2)</f>
        <v>7</v>
      </c>
      <c r="K7" s="22">
        <f t="shared" ref="K7:K14" ca="1" si="0">INT(RAND()*(K$3+1-K$2)+K$2)</f>
        <v>1355</v>
      </c>
      <c r="L7" s="23">
        <f ca="1">K7*INT(RAND()*(L$3+1-L$2)+L$2)/100</f>
        <v>840.1</v>
      </c>
      <c r="M7" s="21">
        <f ca="1">L7/K7</f>
        <v>0.62</v>
      </c>
    </row>
    <row r="8" spans="1:13" x14ac:dyDescent="0.35">
      <c r="A8" s="27">
        <f>A7+1</f>
        <v>2</v>
      </c>
      <c r="B8" s="16">
        <f>B7+1</f>
        <v>2</v>
      </c>
      <c r="C8" s="17" t="str">
        <f t="shared" ref="C8:C71" si="1">CONCATENATE(C$6," ",B8)</f>
        <v>CUSTID 2</v>
      </c>
      <c r="D8" s="17">
        <f t="shared" ref="D8:F39" ca="1" si="2">INT(RAND()*(D$3+1-D$2)+D$2)</f>
        <v>1</v>
      </c>
      <c r="E8" s="17">
        <f t="shared" ca="1" si="2"/>
        <v>3</v>
      </c>
      <c r="F8" s="29">
        <f t="shared" ca="1" si="2"/>
        <v>5</v>
      </c>
      <c r="G8" s="2" t="str">
        <f t="shared" ref="G8:G38" ca="1" si="3">CONCATENATE(G$6," ",INT(RAND()*(G$3-G$2)+G$2))</f>
        <v>SALESMAN 1</v>
      </c>
      <c r="H8" s="22" t="str">
        <f t="shared" ref="H8:H26" si="4">CONCATENATE(H$6," ",B8)</f>
        <v>PRODID 2</v>
      </c>
      <c r="I8" s="22">
        <f t="shared" ref="I8:J26" ca="1" si="5">INT(RAND()*(I$3+1-I$2)+I$2)</f>
        <v>4</v>
      </c>
      <c r="J8" s="22">
        <f t="shared" ca="1" si="5"/>
        <v>6</v>
      </c>
      <c r="K8" s="22">
        <f t="shared" ca="1" si="0"/>
        <v>5283</v>
      </c>
      <c r="L8" s="23">
        <f t="shared" ref="L8:L26" ca="1" si="6">K8*INT(RAND()*(L$3+1-L$2)+L$2)/100</f>
        <v>3169.8</v>
      </c>
      <c r="M8" s="21">
        <f t="shared" ref="M8:M26" ca="1" si="7">L8/K8</f>
        <v>0.60000000000000009</v>
      </c>
    </row>
    <row r="9" spans="1:13" x14ac:dyDescent="0.35">
      <c r="A9" s="27">
        <f t="shared" ref="A9:B38" si="8">A8+1</f>
        <v>3</v>
      </c>
      <c r="B9" s="16">
        <f t="shared" si="8"/>
        <v>3</v>
      </c>
      <c r="C9" s="17" t="str">
        <f t="shared" si="1"/>
        <v>CUSTID 3</v>
      </c>
      <c r="D9" s="17">
        <f t="shared" ca="1" si="2"/>
        <v>2</v>
      </c>
      <c r="E9" s="17">
        <f t="shared" ca="1" si="2"/>
        <v>2</v>
      </c>
      <c r="F9" s="29">
        <f t="shared" ca="1" si="2"/>
        <v>2</v>
      </c>
      <c r="G9" s="2" t="str">
        <f t="shared" ca="1" si="3"/>
        <v>SALESMAN 2</v>
      </c>
      <c r="H9" s="22" t="str">
        <f t="shared" si="4"/>
        <v>PRODID 3</v>
      </c>
      <c r="I9" s="22">
        <f t="shared" ca="1" si="5"/>
        <v>3</v>
      </c>
      <c r="J9" s="22">
        <f t="shared" ca="1" si="5"/>
        <v>6</v>
      </c>
      <c r="K9" s="22">
        <f t="shared" ca="1" si="0"/>
        <v>18632</v>
      </c>
      <c r="L9" s="23">
        <f t="shared" ca="1" si="6"/>
        <v>12110.8</v>
      </c>
      <c r="M9" s="21">
        <f t="shared" ca="1" si="7"/>
        <v>0.64999999999999991</v>
      </c>
    </row>
    <row r="10" spans="1:13" x14ac:dyDescent="0.35">
      <c r="A10" s="27">
        <f t="shared" si="8"/>
        <v>4</v>
      </c>
      <c r="B10" s="16">
        <f t="shared" si="8"/>
        <v>4</v>
      </c>
      <c r="C10" s="17" t="str">
        <f t="shared" si="1"/>
        <v>CUSTID 4</v>
      </c>
      <c r="D10" s="17">
        <f t="shared" ca="1" si="2"/>
        <v>4</v>
      </c>
      <c r="E10" s="17">
        <f t="shared" ca="1" si="2"/>
        <v>1</v>
      </c>
      <c r="F10" s="29">
        <f t="shared" ca="1" si="2"/>
        <v>7</v>
      </c>
      <c r="G10" s="2" t="str">
        <f t="shared" ca="1" si="3"/>
        <v>SALESMAN 3</v>
      </c>
      <c r="H10" s="22" t="str">
        <f t="shared" si="4"/>
        <v>PRODID 4</v>
      </c>
      <c r="I10" s="22">
        <f t="shared" ca="1" si="5"/>
        <v>2</v>
      </c>
      <c r="J10" s="22">
        <f t="shared" ca="1" si="5"/>
        <v>4</v>
      </c>
      <c r="K10" s="22">
        <f t="shared" ca="1" si="0"/>
        <v>6175</v>
      </c>
      <c r="L10" s="23">
        <f t="shared" ca="1" si="6"/>
        <v>3828.5</v>
      </c>
      <c r="M10" s="21">
        <f t="shared" ca="1" si="7"/>
        <v>0.62</v>
      </c>
    </row>
    <row r="11" spans="1:13" x14ac:dyDescent="0.35">
      <c r="A11" s="27">
        <f t="shared" si="8"/>
        <v>5</v>
      </c>
      <c r="B11" s="16">
        <f t="shared" si="8"/>
        <v>5</v>
      </c>
      <c r="C11" s="17" t="str">
        <f t="shared" si="1"/>
        <v>CUSTID 5</v>
      </c>
      <c r="D11" s="17">
        <f t="shared" ca="1" si="2"/>
        <v>4</v>
      </c>
      <c r="E11" s="17">
        <f t="shared" ca="1" si="2"/>
        <v>1</v>
      </c>
      <c r="F11" s="29">
        <f t="shared" ca="1" si="2"/>
        <v>1</v>
      </c>
      <c r="G11" s="2" t="str">
        <f t="shared" ca="1" si="3"/>
        <v>SALESMAN 2</v>
      </c>
      <c r="H11" s="22" t="str">
        <f t="shared" si="4"/>
        <v>PRODID 5</v>
      </c>
      <c r="I11" s="22">
        <f t="shared" ca="1" si="5"/>
        <v>3</v>
      </c>
      <c r="J11" s="22">
        <f t="shared" ca="1" si="5"/>
        <v>3</v>
      </c>
      <c r="K11" s="22">
        <f t="shared" ca="1" si="0"/>
        <v>21215</v>
      </c>
      <c r="L11" s="23">
        <f t="shared" ca="1" si="6"/>
        <v>14001.9</v>
      </c>
      <c r="M11" s="21">
        <f t="shared" ca="1" si="7"/>
        <v>0.66</v>
      </c>
    </row>
    <row r="12" spans="1:13" x14ac:dyDescent="0.35">
      <c r="A12" s="27">
        <f t="shared" si="8"/>
        <v>6</v>
      </c>
      <c r="B12" s="16">
        <f t="shared" si="8"/>
        <v>6</v>
      </c>
      <c r="C12" s="17" t="str">
        <f t="shared" si="1"/>
        <v>CUSTID 6</v>
      </c>
      <c r="D12" s="17">
        <f t="shared" ca="1" si="2"/>
        <v>3</v>
      </c>
      <c r="E12" s="17">
        <f t="shared" ca="1" si="2"/>
        <v>5</v>
      </c>
      <c r="F12" s="29">
        <f t="shared" ca="1" si="2"/>
        <v>3</v>
      </c>
      <c r="G12" s="2" t="str">
        <f t="shared" ca="1" si="3"/>
        <v>SALESMAN 1</v>
      </c>
      <c r="H12" s="22" t="str">
        <f t="shared" si="4"/>
        <v>PRODID 6</v>
      </c>
      <c r="I12" s="22">
        <f t="shared" ca="1" si="5"/>
        <v>1</v>
      </c>
      <c r="J12" s="22">
        <f t="shared" ca="1" si="5"/>
        <v>3</v>
      </c>
      <c r="K12" s="22">
        <f t="shared" ca="1" si="0"/>
        <v>13657</v>
      </c>
      <c r="L12" s="23">
        <f t="shared" ca="1" si="6"/>
        <v>9150.19</v>
      </c>
      <c r="M12" s="21">
        <f t="shared" ca="1" si="7"/>
        <v>0.67</v>
      </c>
    </row>
    <row r="13" spans="1:13" x14ac:dyDescent="0.35">
      <c r="A13" s="27">
        <f t="shared" si="8"/>
        <v>7</v>
      </c>
      <c r="B13" s="16">
        <f t="shared" si="8"/>
        <v>7</v>
      </c>
      <c r="C13" s="17" t="str">
        <f t="shared" si="1"/>
        <v>CUSTID 7</v>
      </c>
      <c r="D13" s="17">
        <f t="shared" ca="1" si="2"/>
        <v>2</v>
      </c>
      <c r="E13" s="17">
        <f t="shared" ca="1" si="2"/>
        <v>5</v>
      </c>
      <c r="F13" s="29">
        <f t="shared" ca="1" si="2"/>
        <v>1</v>
      </c>
      <c r="G13" s="2" t="str">
        <f t="shared" ca="1" si="3"/>
        <v>SALESMAN 3</v>
      </c>
      <c r="H13" s="22" t="str">
        <f t="shared" si="4"/>
        <v>PRODID 7</v>
      </c>
      <c r="I13" s="22">
        <f t="shared" ca="1" si="5"/>
        <v>4</v>
      </c>
      <c r="J13" s="22">
        <f t="shared" ca="1" si="5"/>
        <v>2</v>
      </c>
      <c r="K13" s="22">
        <f t="shared" ca="1" si="0"/>
        <v>19973</v>
      </c>
      <c r="L13" s="23">
        <f t="shared" ca="1" si="6"/>
        <v>10985.15</v>
      </c>
      <c r="M13" s="21">
        <f t="shared" ca="1" si="7"/>
        <v>0.54999999999999993</v>
      </c>
    </row>
    <row r="14" spans="1:13" x14ac:dyDescent="0.35">
      <c r="A14" s="27">
        <f t="shared" si="8"/>
        <v>8</v>
      </c>
      <c r="B14" s="16">
        <f t="shared" si="8"/>
        <v>8</v>
      </c>
      <c r="C14" s="17" t="str">
        <f t="shared" si="1"/>
        <v>CUSTID 8</v>
      </c>
      <c r="D14" s="17">
        <f t="shared" ca="1" si="2"/>
        <v>1</v>
      </c>
      <c r="E14" s="17">
        <f t="shared" ca="1" si="2"/>
        <v>4</v>
      </c>
      <c r="F14" s="29">
        <f t="shared" ca="1" si="2"/>
        <v>8</v>
      </c>
      <c r="G14" s="2" t="str">
        <f t="shared" ca="1" si="3"/>
        <v>SALESMAN 3</v>
      </c>
      <c r="H14" s="22" t="str">
        <f t="shared" si="4"/>
        <v>PRODID 8</v>
      </c>
      <c r="I14" s="22">
        <f t="shared" ca="1" si="5"/>
        <v>1</v>
      </c>
      <c r="J14" s="22">
        <f t="shared" ca="1" si="5"/>
        <v>7</v>
      </c>
      <c r="K14" s="22">
        <f t="shared" ca="1" si="0"/>
        <v>9424</v>
      </c>
      <c r="L14" s="23">
        <f t="shared" ca="1" si="6"/>
        <v>6031.36</v>
      </c>
      <c r="M14" s="21">
        <f t="shared" ca="1" si="7"/>
        <v>0.64</v>
      </c>
    </row>
    <row r="15" spans="1:13" x14ac:dyDescent="0.35">
      <c r="A15" s="27">
        <f t="shared" si="8"/>
        <v>9</v>
      </c>
      <c r="B15" s="16">
        <f t="shared" si="8"/>
        <v>9</v>
      </c>
      <c r="C15" s="17" t="str">
        <f t="shared" si="1"/>
        <v>CUSTID 9</v>
      </c>
      <c r="D15" s="17">
        <f t="shared" ca="1" si="2"/>
        <v>1</v>
      </c>
      <c r="E15" s="17">
        <f t="shared" ca="1" si="2"/>
        <v>3</v>
      </c>
      <c r="F15" s="29">
        <f t="shared" ca="1" si="2"/>
        <v>1</v>
      </c>
      <c r="G15" s="2" t="str">
        <f t="shared" ca="1" si="3"/>
        <v>SALESMAN 4</v>
      </c>
      <c r="H15" s="22" t="str">
        <f t="shared" si="4"/>
        <v>PRODID 9</v>
      </c>
      <c r="I15" s="22">
        <f t="shared" ca="1" si="5"/>
        <v>2</v>
      </c>
      <c r="J15" s="22">
        <f t="shared" ca="1" si="5"/>
        <v>2</v>
      </c>
      <c r="K15" s="22">
        <f ca="1">INT(RAND()*(K$3+1-K$2)+K$2)</f>
        <v>15689</v>
      </c>
      <c r="L15" s="23">
        <f t="shared" ca="1" si="6"/>
        <v>10668.52</v>
      </c>
      <c r="M15" s="21">
        <f t="shared" ca="1" si="7"/>
        <v>0.68</v>
      </c>
    </row>
    <row r="16" spans="1:13" x14ac:dyDescent="0.35">
      <c r="A16" s="27">
        <f t="shared" si="8"/>
        <v>10</v>
      </c>
      <c r="B16" s="16">
        <f t="shared" si="8"/>
        <v>10</v>
      </c>
      <c r="C16" s="17" t="str">
        <f t="shared" si="1"/>
        <v>CUSTID 10</v>
      </c>
      <c r="D16" s="17">
        <f t="shared" ca="1" si="2"/>
        <v>5</v>
      </c>
      <c r="E16" s="17">
        <f t="shared" ca="1" si="2"/>
        <v>2</v>
      </c>
      <c r="F16" s="29">
        <f t="shared" ca="1" si="2"/>
        <v>6</v>
      </c>
      <c r="G16" s="2" t="str">
        <f t="shared" ca="1" si="3"/>
        <v>SALESMAN 3</v>
      </c>
      <c r="H16" s="22" t="str">
        <f t="shared" si="4"/>
        <v>PRODID 10</v>
      </c>
      <c r="I16" s="22">
        <f t="shared" ca="1" si="5"/>
        <v>3</v>
      </c>
      <c r="J16" s="22">
        <f t="shared" ca="1" si="5"/>
        <v>3</v>
      </c>
      <c r="K16" s="22">
        <f t="shared" ref="K16:K26" ca="1" si="9">INT(RAND()*(K$3+1-K$2)+K$2)</f>
        <v>21715</v>
      </c>
      <c r="L16" s="23">
        <f t="shared" ca="1" si="6"/>
        <v>14549.05</v>
      </c>
      <c r="M16" s="21">
        <f t="shared" ca="1" si="7"/>
        <v>0.66999999999999993</v>
      </c>
    </row>
    <row r="17" spans="1:13" x14ac:dyDescent="0.35">
      <c r="A17" s="27">
        <f t="shared" si="8"/>
        <v>11</v>
      </c>
      <c r="B17" s="16">
        <f t="shared" si="8"/>
        <v>11</v>
      </c>
      <c r="C17" s="17" t="str">
        <f t="shared" si="1"/>
        <v>CUSTID 11</v>
      </c>
      <c r="D17" s="17">
        <f t="shared" ca="1" si="2"/>
        <v>2</v>
      </c>
      <c r="E17" s="17">
        <f t="shared" ca="1" si="2"/>
        <v>3</v>
      </c>
      <c r="F17" s="29">
        <f t="shared" ca="1" si="2"/>
        <v>8</v>
      </c>
      <c r="G17" s="2" t="str">
        <f t="shared" ca="1" si="3"/>
        <v>SALESMAN 2</v>
      </c>
      <c r="H17" s="22" t="str">
        <f t="shared" si="4"/>
        <v>PRODID 11</v>
      </c>
      <c r="I17" s="22">
        <f t="shared" ca="1" si="5"/>
        <v>1</v>
      </c>
      <c r="J17" s="22">
        <f t="shared" ca="1" si="5"/>
        <v>5</v>
      </c>
      <c r="K17" s="22">
        <f t="shared" ca="1" si="9"/>
        <v>10318</v>
      </c>
      <c r="L17" s="23">
        <f t="shared" ca="1" si="6"/>
        <v>6913.06</v>
      </c>
      <c r="M17" s="21">
        <f t="shared" ca="1" si="7"/>
        <v>0.67</v>
      </c>
    </row>
    <row r="18" spans="1:13" x14ac:dyDescent="0.35">
      <c r="A18" s="27">
        <f t="shared" si="8"/>
        <v>12</v>
      </c>
      <c r="B18" s="16">
        <f t="shared" si="8"/>
        <v>12</v>
      </c>
      <c r="C18" s="17" t="str">
        <f t="shared" si="1"/>
        <v>CUSTID 12</v>
      </c>
      <c r="D18" s="17">
        <f t="shared" ca="1" si="2"/>
        <v>3</v>
      </c>
      <c r="E18" s="17">
        <f t="shared" ca="1" si="2"/>
        <v>5</v>
      </c>
      <c r="F18" s="29">
        <f t="shared" ca="1" si="2"/>
        <v>8</v>
      </c>
      <c r="G18" s="2" t="str">
        <f t="shared" ca="1" si="3"/>
        <v>SALESMAN 3</v>
      </c>
      <c r="H18" s="22" t="str">
        <f t="shared" si="4"/>
        <v>PRODID 12</v>
      </c>
      <c r="I18" s="22">
        <f t="shared" ca="1" si="5"/>
        <v>3</v>
      </c>
      <c r="J18" s="22">
        <f t="shared" ca="1" si="5"/>
        <v>2</v>
      </c>
      <c r="K18" s="22">
        <f t="shared" ca="1" si="9"/>
        <v>17347</v>
      </c>
      <c r="L18" s="23">
        <f t="shared" ca="1" si="6"/>
        <v>10928.61</v>
      </c>
      <c r="M18" s="21">
        <f t="shared" ca="1" si="7"/>
        <v>0.63</v>
      </c>
    </row>
    <row r="19" spans="1:13" x14ac:dyDescent="0.35">
      <c r="A19" s="27">
        <f t="shared" si="8"/>
        <v>13</v>
      </c>
      <c r="B19" s="16">
        <f t="shared" si="8"/>
        <v>13</v>
      </c>
      <c r="C19" s="17" t="str">
        <f t="shared" si="1"/>
        <v>CUSTID 13</v>
      </c>
      <c r="D19" s="17">
        <f t="shared" ca="1" si="2"/>
        <v>1</v>
      </c>
      <c r="E19" s="17">
        <f t="shared" ca="1" si="2"/>
        <v>1</v>
      </c>
      <c r="F19" s="29">
        <f t="shared" ca="1" si="2"/>
        <v>3</v>
      </c>
      <c r="G19" s="2" t="str">
        <f t="shared" ca="1" si="3"/>
        <v>SALESMAN 3</v>
      </c>
      <c r="H19" s="22" t="str">
        <f t="shared" si="4"/>
        <v>PRODID 13</v>
      </c>
      <c r="I19" s="22">
        <f t="shared" ca="1" si="5"/>
        <v>4</v>
      </c>
      <c r="J19" s="22">
        <f t="shared" ca="1" si="5"/>
        <v>4</v>
      </c>
      <c r="K19" s="22">
        <f t="shared" ca="1" si="9"/>
        <v>12711</v>
      </c>
      <c r="L19" s="23">
        <f t="shared" ca="1" si="6"/>
        <v>7245.27</v>
      </c>
      <c r="M19" s="21">
        <f t="shared" ca="1" si="7"/>
        <v>0.57000000000000006</v>
      </c>
    </row>
    <row r="20" spans="1:13" x14ac:dyDescent="0.35">
      <c r="A20" s="27">
        <f t="shared" si="8"/>
        <v>14</v>
      </c>
      <c r="B20" s="16">
        <f t="shared" si="8"/>
        <v>14</v>
      </c>
      <c r="C20" s="17" t="str">
        <f t="shared" si="1"/>
        <v>CUSTID 14</v>
      </c>
      <c r="D20" s="17">
        <f t="shared" ca="1" si="2"/>
        <v>3</v>
      </c>
      <c r="E20" s="17">
        <f t="shared" ca="1" si="2"/>
        <v>5</v>
      </c>
      <c r="F20" s="29">
        <f t="shared" ca="1" si="2"/>
        <v>5</v>
      </c>
      <c r="G20" s="2" t="str">
        <f t="shared" ca="1" si="3"/>
        <v>SALESMAN 1</v>
      </c>
      <c r="H20" s="22" t="str">
        <f t="shared" si="4"/>
        <v>PRODID 14</v>
      </c>
      <c r="I20" s="22">
        <f t="shared" ca="1" si="5"/>
        <v>2</v>
      </c>
      <c r="J20" s="22">
        <f t="shared" ca="1" si="5"/>
        <v>7</v>
      </c>
      <c r="K20" s="22">
        <f t="shared" ca="1" si="9"/>
        <v>20943</v>
      </c>
      <c r="L20" s="23">
        <f t="shared" ca="1" si="6"/>
        <v>12984.66</v>
      </c>
      <c r="M20" s="21">
        <f t="shared" ca="1" si="7"/>
        <v>0.62</v>
      </c>
    </row>
    <row r="21" spans="1:13" x14ac:dyDescent="0.35">
      <c r="A21" s="27">
        <f t="shared" si="8"/>
        <v>15</v>
      </c>
      <c r="B21" s="16">
        <f t="shared" si="8"/>
        <v>15</v>
      </c>
      <c r="C21" s="17" t="str">
        <f t="shared" si="1"/>
        <v>CUSTID 15</v>
      </c>
      <c r="D21" s="17">
        <f t="shared" ca="1" si="2"/>
        <v>3</v>
      </c>
      <c r="E21" s="17">
        <f t="shared" ca="1" si="2"/>
        <v>3</v>
      </c>
      <c r="F21" s="29">
        <f t="shared" ca="1" si="2"/>
        <v>2</v>
      </c>
      <c r="G21" s="2" t="str">
        <f t="shared" ca="1" si="3"/>
        <v>SALESMAN 2</v>
      </c>
      <c r="H21" s="22" t="str">
        <f t="shared" si="4"/>
        <v>PRODID 15</v>
      </c>
      <c r="I21" s="22">
        <f t="shared" ca="1" si="5"/>
        <v>3</v>
      </c>
      <c r="J21" s="22">
        <f t="shared" ca="1" si="5"/>
        <v>3</v>
      </c>
      <c r="K21" s="22">
        <f t="shared" ca="1" si="9"/>
        <v>1965</v>
      </c>
      <c r="L21" s="23">
        <f t="shared" ca="1" si="6"/>
        <v>1257.5999999999999</v>
      </c>
      <c r="M21" s="21">
        <f t="shared" ca="1" si="7"/>
        <v>0.6399999999999999</v>
      </c>
    </row>
    <row r="22" spans="1:13" x14ac:dyDescent="0.35">
      <c r="A22" s="27">
        <f t="shared" si="8"/>
        <v>16</v>
      </c>
      <c r="B22" s="16">
        <f t="shared" si="8"/>
        <v>16</v>
      </c>
      <c r="C22" s="17" t="str">
        <f t="shared" si="1"/>
        <v>CUSTID 16</v>
      </c>
      <c r="D22" s="17">
        <f t="shared" ca="1" si="2"/>
        <v>1</v>
      </c>
      <c r="E22" s="17">
        <f t="shared" ca="1" si="2"/>
        <v>2</v>
      </c>
      <c r="F22" s="29">
        <f t="shared" ca="1" si="2"/>
        <v>3</v>
      </c>
      <c r="G22" s="2" t="str">
        <f t="shared" ca="1" si="3"/>
        <v>SALESMAN 4</v>
      </c>
      <c r="H22" s="22" t="str">
        <f t="shared" si="4"/>
        <v>PRODID 16</v>
      </c>
      <c r="I22" s="22">
        <f t="shared" ca="1" si="5"/>
        <v>4</v>
      </c>
      <c r="J22" s="22">
        <f t="shared" ca="1" si="5"/>
        <v>6</v>
      </c>
      <c r="K22" s="22">
        <f t="shared" ca="1" si="9"/>
        <v>13342</v>
      </c>
      <c r="L22" s="23">
        <f t="shared" ca="1" si="6"/>
        <v>7738.36</v>
      </c>
      <c r="M22" s="21">
        <f t="shared" ca="1" si="7"/>
        <v>0.57999999999999996</v>
      </c>
    </row>
    <row r="23" spans="1:13" x14ac:dyDescent="0.35">
      <c r="A23" s="27">
        <f t="shared" si="8"/>
        <v>17</v>
      </c>
      <c r="B23" s="16">
        <f t="shared" si="8"/>
        <v>17</v>
      </c>
      <c r="C23" s="17" t="str">
        <f t="shared" si="1"/>
        <v>CUSTID 17</v>
      </c>
      <c r="D23" s="17">
        <f t="shared" ca="1" si="2"/>
        <v>5</v>
      </c>
      <c r="E23" s="17">
        <f t="shared" ca="1" si="2"/>
        <v>3</v>
      </c>
      <c r="F23" s="29">
        <f t="shared" ca="1" si="2"/>
        <v>4</v>
      </c>
      <c r="G23" s="2" t="str">
        <f t="shared" ca="1" si="3"/>
        <v>SALESMAN 3</v>
      </c>
      <c r="H23" s="22" t="str">
        <f t="shared" si="4"/>
        <v>PRODID 17</v>
      </c>
      <c r="I23" s="22">
        <f t="shared" ca="1" si="5"/>
        <v>3</v>
      </c>
      <c r="J23" s="22">
        <f t="shared" ca="1" si="5"/>
        <v>7</v>
      </c>
      <c r="K23" s="22">
        <f t="shared" ca="1" si="9"/>
        <v>8017</v>
      </c>
      <c r="L23" s="23">
        <f t="shared" ca="1" si="6"/>
        <v>4569.6899999999996</v>
      </c>
      <c r="M23" s="21">
        <f t="shared" ca="1" si="7"/>
        <v>0.56999999999999995</v>
      </c>
    </row>
    <row r="24" spans="1:13" x14ac:dyDescent="0.35">
      <c r="A24" s="27">
        <f t="shared" si="8"/>
        <v>18</v>
      </c>
      <c r="B24" s="16">
        <f t="shared" si="8"/>
        <v>18</v>
      </c>
      <c r="C24" s="17" t="str">
        <f t="shared" si="1"/>
        <v>CUSTID 18</v>
      </c>
      <c r="D24" s="17">
        <f t="shared" ca="1" si="2"/>
        <v>4</v>
      </c>
      <c r="E24" s="17">
        <f t="shared" ca="1" si="2"/>
        <v>4</v>
      </c>
      <c r="F24" s="29">
        <f t="shared" ca="1" si="2"/>
        <v>4</v>
      </c>
      <c r="G24" s="2" t="str">
        <f t="shared" ca="1" si="3"/>
        <v>SALESMAN 2</v>
      </c>
      <c r="H24" s="22" t="str">
        <f t="shared" si="4"/>
        <v>PRODID 18</v>
      </c>
      <c r="I24" s="22">
        <f t="shared" ca="1" si="5"/>
        <v>1</v>
      </c>
      <c r="J24" s="22">
        <f t="shared" ca="1" si="5"/>
        <v>2</v>
      </c>
      <c r="K24" s="22">
        <f t="shared" ca="1" si="9"/>
        <v>5325</v>
      </c>
      <c r="L24" s="23">
        <f t="shared" ca="1" si="6"/>
        <v>3408</v>
      </c>
      <c r="M24" s="21">
        <f t="shared" ca="1" si="7"/>
        <v>0.64</v>
      </c>
    </row>
    <row r="25" spans="1:13" x14ac:dyDescent="0.35">
      <c r="A25" s="27">
        <f t="shared" si="8"/>
        <v>19</v>
      </c>
      <c r="B25" s="16">
        <f t="shared" si="8"/>
        <v>19</v>
      </c>
      <c r="C25" s="17" t="str">
        <f t="shared" si="1"/>
        <v>CUSTID 19</v>
      </c>
      <c r="D25" s="17">
        <f t="shared" ca="1" si="2"/>
        <v>2</v>
      </c>
      <c r="E25" s="17">
        <f t="shared" ca="1" si="2"/>
        <v>2</v>
      </c>
      <c r="F25" s="29">
        <f t="shared" ca="1" si="2"/>
        <v>4</v>
      </c>
      <c r="G25" s="2" t="str">
        <f t="shared" ca="1" si="3"/>
        <v>SALESMAN 4</v>
      </c>
      <c r="H25" s="22" t="str">
        <f t="shared" si="4"/>
        <v>PRODID 19</v>
      </c>
      <c r="I25" s="22">
        <f t="shared" ca="1" si="5"/>
        <v>2</v>
      </c>
      <c r="J25" s="22">
        <f t="shared" ca="1" si="5"/>
        <v>4</v>
      </c>
      <c r="K25" s="22">
        <f t="shared" ca="1" si="9"/>
        <v>4862</v>
      </c>
      <c r="L25" s="23">
        <f t="shared" ca="1" si="6"/>
        <v>3306.16</v>
      </c>
      <c r="M25" s="21">
        <f t="shared" ca="1" si="7"/>
        <v>0.67999999999999994</v>
      </c>
    </row>
    <row r="26" spans="1:13" x14ac:dyDescent="0.35">
      <c r="A26" s="27">
        <f t="shared" si="8"/>
        <v>20</v>
      </c>
      <c r="B26" s="16">
        <f t="shared" si="8"/>
        <v>20</v>
      </c>
      <c r="C26" s="17" t="str">
        <f t="shared" si="1"/>
        <v>CUSTID 20</v>
      </c>
      <c r="D26" s="17">
        <f t="shared" ca="1" si="2"/>
        <v>3</v>
      </c>
      <c r="E26" s="17">
        <f t="shared" ca="1" si="2"/>
        <v>4</v>
      </c>
      <c r="F26" s="29">
        <f t="shared" ca="1" si="2"/>
        <v>1</v>
      </c>
      <c r="G26" s="2" t="str">
        <f t="shared" ca="1" si="3"/>
        <v>SALESMAN 3</v>
      </c>
      <c r="H26" s="22" t="str">
        <f t="shared" si="4"/>
        <v>PRODID 20</v>
      </c>
      <c r="I26" s="22">
        <f t="shared" ca="1" si="5"/>
        <v>4</v>
      </c>
      <c r="J26" s="22">
        <f t="shared" ca="1" si="5"/>
        <v>1</v>
      </c>
      <c r="K26" s="22">
        <f t="shared" ca="1" si="9"/>
        <v>2665</v>
      </c>
      <c r="L26" s="23">
        <f t="shared" ca="1" si="6"/>
        <v>1732.25</v>
      </c>
      <c r="M26" s="21">
        <f t="shared" ca="1" si="7"/>
        <v>0.65</v>
      </c>
    </row>
    <row r="27" spans="1:13" x14ac:dyDescent="0.35">
      <c r="A27" s="27">
        <f t="shared" si="8"/>
        <v>21</v>
      </c>
      <c r="B27" s="16">
        <f t="shared" si="8"/>
        <v>21</v>
      </c>
      <c r="C27" s="17" t="str">
        <f t="shared" si="1"/>
        <v>CUSTID 21</v>
      </c>
      <c r="D27" s="17">
        <f t="shared" ca="1" si="2"/>
        <v>1</v>
      </c>
      <c r="E27" s="17">
        <f t="shared" ca="1" si="2"/>
        <v>4</v>
      </c>
      <c r="F27" s="29">
        <f t="shared" ca="1" si="2"/>
        <v>5</v>
      </c>
      <c r="G27" s="2" t="str">
        <f t="shared" ca="1" si="3"/>
        <v>SALESMAN 3</v>
      </c>
    </row>
    <row r="28" spans="1:13" x14ac:dyDescent="0.35">
      <c r="A28" s="27">
        <f t="shared" si="8"/>
        <v>22</v>
      </c>
      <c r="B28" s="16">
        <f t="shared" si="8"/>
        <v>22</v>
      </c>
      <c r="C28" s="17" t="str">
        <f t="shared" si="1"/>
        <v>CUSTID 22</v>
      </c>
      <c r="D28" s="17">
        <f t="shared" ca="1" si="2"/>
        <v>1</v>
      </c>
      <c r="E28" s="17">
        <f t="shared" ca="1" si="2"/>
        <v>4</v>
      </c>
      <c r="F28" s="29">
        <f t="shared" ca="1" si="2"/>
        <v>2</v>
      </c>
      <c r="G28" s="2" t="str">
        <f t="shared" ca="1" si="3"/>
        <v>SALESMAN 3</v>
      </c>
    </row>
    <row r="29" spans="1:13" x14ac:dyDescent="0.35">
      <c r="A29" s="27">
        <f t="shared" si="8"/>
        <v>23</v>
      </c>
      <c r="B29" s="16">
        <f t="shared" si="8"/>
        <v>23</v>
      </c>
      <c r="C29" s="17" t="str">
        <f t="shared" si="1"/>
        <v>CUSTID 23</v>
      </c>
      <c r="D29" s="17">
        <f t="shared" ca="1" si="2"/>
        <v>1</v>
      </c>
      <c r="E29" s="17">
        <f t="shared" ca="1" si="2"/>
        <v>2</v>
      </c>
      <c r="F29" s="29">
        <f t="shared" ca="1" si="2"/>
        <v>1</v>
      </c>
      <c r="G29" s="2" t="str">
        <f t="shared" ca="1" si="3"/>
        <v>SALESMAN 1</v>
      </c>
    </row>
    <row r="30" spans="1:13" x14ac:dyDescent="0.35">
      <c r="A30" s="27">
        <f t="shared" si="8"/>
        <v>24</v>
      </c>
      <c r="B30" s="16">
        <f t="shared" si="8"/>
        <v>24</v>
      </c>
      <c r="C30" s="17" t="str">
        <f t="shared" si="1"/>
        <v>CUSTID 24</v>
      </c>
      <c r="D30" s="17">
        <f t="shared" ca="1" si="2"/>
        <v>2</v>
      </c>
      <c r="E30" s="17">
        <f t="shared" ca="1" si="2"/>
        <v>5</v>
      </c>
      <c r="F30" s="29">
        <f t="shared" ca="1" si="2"/>
        <v>8</v>
      </c>
      <c r="G30" s="2" t="str">
        <f t="shared" ca="1" si="3"/>
        <v>SALESMAN 3</v>
      </c>
    </row>
    <row r="31" spans="1:13" x14ac:dyDescent="0.35">
      <c r="A31" s="27">
        <f t="shared" si="8"/>
        <v>25</v>
      </c>
      <c r="B31" s="16">
        <f t="shared" si="8"/>
        <v>25</v>
      </c>
      <c r="C31" s="17" t="str">
        <f t="shared" si="1"/>
        <v>CUSTID 25</v>
      </c>
      <c r="D31" s="17">
        <f t="shared" ca="1" si="2"/>
        <v>5</v>
      </c>
      <c r="E31" s="17">
        <f t="shared" ca="1" si="2"/>
        <v>3</v>
      </c>
      <c r="F31" s="29">
        <f t="shared" ca="1" si="2"/>
        <v>4</v>
      </c>
      <c r="G31" s="2" t="str">
        <f t="shared" ca="1" si="3"/>
        <v>SALESMAN 4</v>
      </c>
    </row>
    <row r="32" spans="1:13" x14ac:dyDescent="0.35">
      <c r="A32" s="27">
        <f t="shared" si="8"/>
        <v>26</v>
      </c>
      <c r="B32" s="16">
        <f t="shared" si="8"/>
        <v>26</v>
      </c>
      <c r="C32" s="17" t="str">
        <f t="shared" si="1"/>
        <v>CUSTID 26</v>
      </c>
      <c r="D32" s="17">
        <f t="shared" ca="1" si="2"/>
        <v>2</v>
      </c>
      <c r="E32" s="17">
        <f t="shared" ca="1" si="2"/>
        <v>2</v>
      </c>
      <c r="F32" s="29">
        <f t="shared" ca="1" si="2"/>
        <v>4</v>
      </c>
      <c r="G32" s="2" t="str">
        <f t="shared" ca="1" si="3"/>
        <v>SALESMAN 2</v>
      </c>
    </row>
    <row r="33" spans="1:7" x14ac:dyDescent="0.35">
      <c r="A33" s="27">
        <f t="shared" si="8"/>
        <v>27</v>
      </c>
      <c r="B33" s="16">
        <f t="shared" si="8"/>
        <v>27</v>
      </c>
      <c r="C33" s="17" t="str">
        <f t="shared" si="1"/>
        <v>CUSTID 27</v>
      </c>
      <c r="D33" s="17">
        <f t="shared" ca="1" si="2"/>
        <v>3</v>
      </c>
      <c r="E33" s="17">
        <f t="shared" ca="1" si="2"/>
        <v>5</v>
      </c>
      <c r="F33" s="29">
        <f t="shared" ca="1" si="2"/>
        <v>3</v>
      </c>
      <c r="G33" s="2" t="str">
        <f t="shared" ca="1" si="3"/>
        <v>SALESMAN 2</v>
      </c>
    </row>
    <row r="34" spans="1:7" x14ac:dyDescent="0.35">
      <c r="A34" s="27">
        <f t="shared" si="8"/>
        <v>28</v>
      </c>
      <c r="B34" s="16">
        <f t="shared" si="8"/>
        <v>28</v>
      </c>
      <c r="C34" s="17" t="str">
        <f t="shared" si="1"/>
        <v>CUSTID 28</v>
      </c>
      <c r="D34" s="17">
        <f t="shared" ca="1" si="2"/>
        <v>3</v>
      </c>
      <c r="E34" s="17">
        <f t="shared" ca="1" si="2"/>
        <v>1</v>
      </c>
      <c r="F34" s="29">
        <f t="shared" ca="1" si="2"/>
        <v>2</v>
      </c>
      <c r="G34" s="2" t="str">
        <f t="shared" ca="1" si="3"/>
        <v>SALESMAN 1</v>
      </c>
    </row>
    <row r="35" spans="1:7" x14ac:dyDescent="0.35">
      <c r="A35" s="27">
        <f t="shared" si="8"/>
        <v>29</v>
      </c>
      <c r="B35" s="16">
        <f t="shared" si="8"/>
        <v>29</v>
      </c>
      <c r="C35" s="17" t="str">
        <f t="shared" si="1"/>
        <v>CUSTID 29</v>
      </c>
      <c r="D35" s="17">
        <f t="shared" ca="1" si="2"/>
        <v>4</v>
      </c>
      <c r="E35" s="17">
        <f t="shared" ca="1" si="2"/>
        <v>4</v>
      </c>
      <c r="F35" s="29">
        <f t="shared" ca="1" si="2"/>
        <v>5</v>
      </c>
      <c r="G35" s="2" t="str">
        <f t="shared" ca="1" si="3"/>
        <v>SALESMAN 3</v>
      </c>
    </row>
    <row r="36" spans="1:7" x14ac:dyDescent="0.35">
      <c r="A36" s="27">
        <f t="shared" si="8"/>
        <v>30</v>
      </c>
      <c r="B36" s="16">
        <f t="shared" si="8"/>
        <v>30</v>
      </c>
      <c r="C36" s="17" t="str">
        <f t="shared" si="1"/>
        <v>CUSTID 30</v>
      </c>
      <c r="D36" s="17">
        <f t="shared" ca="1" si="2"/>
        <v>5</v>
      </c>
      <c r="E36" s="17">
        <f t="shared" ca="1" si="2"/>
        <v>2</v>
      </c>
      <c r="F36" s="29">
        <f t="shared" ca="1" si="2"/>
        <v>7</v>
      </c>
      <c r="G36" s="2" t="str">
        <f t="shared" ca="1" si="3"/>
        <v>SALESMAN 2</v>
      </c>
    </row>
    <row r="37" spans="1:7" x14ac:dyDescent="0.35">
      <c r="A37" s="27">
        <f t="shared" si="8"/>
        <v>31</v>
      </c>
      <c r="B37" s="16">
        <f t="shared" si="8"/>
        <v>31</v>
      </c>
      <c r="C37" s="17" t="str">
        <f t="shared" si="1"/>
        <v>CUSTID 31</v>
      </c>
      <c r="D37" s="17">
        <f t="shared" ca="1" si="2"/>
        <v>1</v>
      </c>
      <c r="E37" s="17">
        <f t="shared" ca="1" si="2"/>
        <v>1</v>
      </c>
      <c r="F37" s="29">
        <f t="shared" ca="1" si="2"/>
        <v>4</v>
      </c>
      <c r="G37" s="2" t="str">
        <f t="shared" ca="1" si="3"/>
        <v>SALESMAN 1</v>
      </c>
    </row>
    <row r="38" spans="1:7" x14ac:dyDescent="0.35">
      <c r="A38" s="27">
        <f t="shared" si="8"/>
        <v>32</v>
      </c>
      <c r="B38" s="16">
        <f t="shared" si="8"/>
        <v>32</v>
      </c>
      <c r="C38" s="17" t="str">
        <f t="shared" si="1"/>
        <v>CUSTID 32</v>
      </c>
      <c r="D38" s="17">
        <f t="shared" ca="1" si="2"/>
        <v>4</v>
      </c>
      <c r="E38" s="17">
        <f t="shared" ca="1" si="2"/>
        <v>4</v>
      </c>
      <c r="F38" s="29">
        <f t="shared" ca="1" si="2"/>
        <v>8</v>
      </c>
      <c r="G38" s="2" t="str">
        <f t="shared" ca="1" si="3"/>
        <v>SALESMAN 3</v>
      </c>
    </row>
    <row r="39" spans="1:7" x14ac:dyDescent="0.35">
      <c r="A39" s="27">
        <f t="shared" ref="A39:A102" si="10">A38+1</f>
        <v>33</v>
      </c>
      <c r="B39" s="16">
        <f t="shared" ref="B39:B102" si="11">B38+1</f>
        <v>33</v>
      </c>
      <c r="C39" s="17" t="str">
        <f t="shared" si="1"/>
        <v>CUSTID 33</v>
      </c>
      <c r="D39" s="17">
        <f t="shared" ca="1" si="2"/>
        <v>1</v>
      </c>
      <c r="E39" s="17">
        <f t="shared" ca="1" si="2"/>
        <v>5</v>
      </c>
      <c r="F39" s="29">
        <f t="shared" ca="1" si="2"/>
        <v>2</v>
      </c>
    </row>
    <row r="40" spans="1:7" x14ac:dyDescent="0.35">
      <c r="A40" s="27">
        <f t="shared" si="10"/>
        <v>34</v>
      </c>
      <c r="B40" s="16">
        <f t="shared" si="11"/>
        <v>34</v>
      </c>
      <c r="C40" s="17" t="str">
        <f t="shared" si="1"/>
        <v>CUSTID 34</v>
      </c>
      <c r="D40" s="17">
        <f t="shared" ref="D40:F71" ca="1" si="12">INT(RAND()*(D$3+1-D$2)+D$2)</f>
        <v>5</v>
      </c>
      <c r="E40" s="17">
        <f t="shared" ca="1" si="12"/>
        <v>3</v>
      </c>
      <c r="F40" s="29">
        <f t="shared" ca="1" si="12"/>
        <v>3</v>
      </c>
    </row>
    <row r="41" spans="1:7" x14ac:dyDescent="0.35">
      <c r="A41" s="27">
        <f t="shared" si="10"/>
        <v>35</v>
      </c>
      <c r="B41" s="16">
        <f t="shared" si="11"/>
        <v>35</v>
      </c>
      <c r="C41" s="17" t="str">
        <f t="shared" si="1"/>
        <v>CUSTID 35</v>
      </c>
      <c r="D41" s="17">
        <f t="shared" ca="1" si="12"/>
        <v>2</v>
      </c>
      <c r="E41" s="17">
        <f t="shared" ca="1" si="12"/>
        <v>5</v>
      </c>
      <c r="F41" s="29">
        <f t="shared" ca="1" si="12"/>
        <v>6</v>
      </c>
    </row>
    <row r="42" spans="1:7" x14ac:dyDescent="0.35">
      <c r="A42" s="27">
        <f t="shared" si="10"/>
        <v>36</v>
      </c>
      <c r="B42" s="16">
        <f t="shared" si="11"/>
        <v>36</v>
      </c>
      <c r="C42" s="17" t="str">
        <f t="shared" si="1"/>
        <v>CUSTID 36</v>
      </c>
      <c r="D42" s="17">
        <f t="shared" ca="1" si="12"/>
        <v>4</v>
      </c>
      <c r="E42" s="17">
        <f t="shared" ca="1" si="12"/>
        <v>5</v>
      </c>
      <c r="F42" s="29">
        <f t="shared" ca="1" si="12"/>
        <v>3</v>
      </c>
    </row>
    <row r="43" spans="1:7" x14ac:dyDescent="0.35">
      <c r="A43" s="27">
        <f t="shared" si="10"/>
        <v>37</v>
      </c>
      <c r="B43" s="16">
        <f t="shared" si="11"/>
        <v>37</v>
      </c>
      <c r="C43" s="17" t="str">
        <f t="shared" si="1"/>
        <v>CUSTID 37</v>
      </c>
      <c r="D43" s="17">
        <f t="shared" ca="1" si="12"/>
        <v>5</v>
      </c>
      <c r="E43" s="17">
        <f t="shared" ca="1" si="12"/>
        <v>3</v>
      </c>
      <c r="F43" s="29">
        <f t="shared" ca="1" si="12"/>
        <v>3</v>
      </c>
    </row>
    <row r="44" spans="1:7" x14ac:dyDescent="0.35">
      <c r="A44" s="27">
        <f t="shared" si="10"/>
        <v>38</v>
      </c>
      <c r="B44" s="16">
        <f t="shared" si="11"/>
        <v>38</v>
      </c>
      <c r="C44" s="17" t="str">
        <f t="shared" si="1"/>
        <v>CUSTID 38</v>
      </c>
      <c r="D44" s="17">
        <f t="shared" ca="1" si="12"/>
        <v>5</v>
      </c>
      <c r="E44" s="17">
        <f t="shared" ca="1" si="12"/>
        <v>5</v>
      </c>
      <c r="F44" s="29">
        <f t="shared" ca="1" si="12"/>
        <v>2</v>
      </c>
    </row>
    <row r="45" spans="1:7" x14ac:dyDescent="0.35">
      <c r="A45" s="27">
        <f t="shared" si="10"/>
        <v>39</v>
      </c>
      <c r="B45" s="16">
        <f t="shared" si="11"/>
        <v>39</v>
      </c>
      <c r="C45" s="17" t="str">
        <f t="shared" si="1"/>
        <v>CUSTID 39</v>
      </c>
      <c r="D45" s="17">
        <f t="shared" ca="1" si="12"/>
        <v>3</v>
      </c>
      <c r="E45" s="17">
        <f t="shared" ca="1" si="12"/>
        <v>3</v>
      </c>
      <c r="F45" s="29">
        <f t="shared" ca="1" si="12"/>
        <v>6</v>
      </c>
    </row>
    <row r="46" spans="1:7" x14ac:dyDescent="0.35">
      <c r="A46" s="27">
        <f t="shared" si="10"/>
        <v>40</v>
      </c>
      <c r="B46" s="16">
        <f t="shared" si="11"/>
        <v>40</v>
      </c>
      <c r="C46" s="17" t="str">
        <f t="shared" si="1"/>
        <v>CUSTID 40</v>
      </c>
      <c r="D46" s="17">
        <f t="shared" ca="1" si="12"/>
        <v>3</v>
      </c>
      <c r="E46" s="17">
        <f t="shared" ca="1" si="12"/>
        <v>5</v>
      </c>
      <c r="F46" s="29">
        <f t="shared" ca="1" si="12"/>
        <v>5</v>
      </c>
    </row>
    <row r="47" spans="1:7" x14ac:dyDescent="0.35">
      <c r="A47" s="27">
        <f t="shared" si="10"/>
        <v>41</v>
      </c>
      <c r="B47" s="16">
        <f t="shared" si="11"/>
        <v>41</v>
      </c>
      <c r="C47" s="17" t="str">
        <f t="shared" si="1"/>
        <v>CUSTID 41</v>
      </c>
      <c r="D47" s="17">
        <f t="shared" ca="1" si="12"/>
        <v>4</v>
      </c>
      <c r="E47" s="17">
        <f t="shared" ca="1" si="12"/>
        <v>2</v>
      </c>
      <c r="F47" s="29">
        <f t="shared" ca="1" si="12"/>
        <v>2</v>
      </c>
    </row>
    <row r="48" spans="1:7" x14ac:dyDescent="0.35">
      <c r="A48" s="27">
        <f t="shared" si="10"/>
        <v>42</v>
      </c>
      <c r="B48" s="16">
        <f t="shared" si="11"/>
        <v>42</v>
      </c>
      <c r="C48" s="17" t="str">
        <f t="shared" si="1"/>
        <v>CUSTID 42</v>
      </c>
      <c r="D48" s="17">
        <f t="shared" ca="1" si="12"/>
        <v>4</v>
      </c>
      <c r="E48" s="17">
        <f t="shared" ca="1" si="12"/>
        <v>3</v>
      </c>
      <c r="F48" s="29">
        <f t="shared" ca="1" si="12"/>
        <v>4</v>
      </c>
    </row>
    <row r="49" spans="1:6" x14ac:dyDescent="0.35">
      <c r="A49" s="27">
        <f t="shared" si="10"/>
        <v>43</v>
      </c>
      <c r="B49" s="16">
        <f t="shared" si="11"/>
        <v>43</v>
      </c>
      <c r="C49" s="17" t="str">
        <f t="shared" si="1"/>
        <v>CUSTID 43</v>
      </c>
      <c r="D49" s="17">
        <f t="shared" ca="1" si="12"/>
        <v>3</v>
      </c>
      <c r="E49" s="17">
        <f t="shared" ca="1" si="12"/>
        <v>1</v>
      </c>
      <c r="F49" s="29">
        <f t="shared" ca="1" si="12"/>
        <v>6</v>
      </c>
    </row>
    <row r="50" spans="1:6" x14ac:dyDescent="0.35">
      <c r="A50" s="27">
        <f t="shared" si="10"/>
        <v>44</v>
      </c>
      <c r="B50" s="16">
        <f t="shared" si="11"/>
        <v>44</v>
      </c>
      <c r="C50" s="17" t="str">
        <f t="shared" si="1"/>
        <v>CUSTID 44</v>
      </c>
      <c r="D50" s="17">
        <f t="shared" ca="1" si="12"/>
        <v>5</v>
      </c>
      <c r="E50" s="17">
        <f t="shared" ca="1" si="12"/>
        <v>3</v>
      </c>
      <c r="F50" s="29">
        <f t="shared" ca="1" si="12"/>
        <v>3</v>
      </c>
    </row>
    <row r="51" spans="1:6" x14ac:dyDescent="0.35">
      <c r="A51" s="27">
        <f t="shared" si="10"/>
        <v>45</v>
      </c>
      <c r="B51" s="16">
        <f t="shared" si="11"/>
        <v>45</v>
      </c>
      <c r="C51" s="17" t="str">
        <f t="shared" si="1"/>
        <v>CUSTID 45</v>
      </c>
      <c r="D51" s="17">
        <f t="shared" ca="1" si="12"/>
        <v>4</v>
      </c>
      <c r="E51" s="17">
        <f t="shared" ca="1" si="12"/>
        <v>4</v>
      </c>
      <c r="F51" s="29">
        <f t="shared" ca="1" si="12"/>
        <v>7</v>
      </c>
    </row>
    <row r="52" spans="1:6" x14ac:dyDescent="0.35">
      <c r="A52" s="27">
        <f t="shared" si="10"/>
        <v>46</v>
      </c>
      <c r="B52" s="16">
        <f t="shared" si="11"/>
        <v>46</v>
      </c>
      <c r="C52" s="17" t="str">
        <f t="shared" si="1"/>
        <v>CUSTID 46</v>
      </c>
      <c r="D52" s="17">
        <f t="shared" ca="1" si="12"/>
        <v>3</v>
      </c>
      <c r="E52" s="17">
        <f t="shared" ca="1" si="12"/>
        <v>4</v>
      </c>
      <c r="F52" s="29">
        <f t="shared" ca="1" si="12"/>
        <v>4</v>
      </c>
    </row>
    <row r="53" spans="1:6" x14ac:dyDescent="0.35">
      <c r="A53" s="27">
        <f t="shared" si="10"/>
        <v>47</v>
      </c>
      <c r="B53" s="16">
        <f t="shared" si="11"/>
        <v>47</v>
      </c>
      <c r="C53" s="17" t="str">
        <f t="shared" si="1"/>
        <v>CUSTID 47</v>
      </c>
      <c r="D53" s="17">
        <f t="shared" ca="1" si="12"/>
        <v>4</v>
      </c>
      <c r="E53" s="17">
        <f t="shared" ca="1" si="12"/>
        <v>3</v>
      </c>
      <c r="F53" s="29">
        <f t="shared" ca="1" si="12"/>
        <v>6</v>
      </c>
    </row>
    <row r="54" spans="1:6" x14ac:dyDescent="0.35">
      <c r="A54" s="27">
        <f t="shared" si="10"/>
        <v>48</v>
      </c>
      <c r="B54" s="16">
        <f t="shared" si="11"/>
        <v>48</v>
      </c>
      <c r="C54" s="17" t="str">
        <f t="shared" si="1"/>
        <v>CUSTID 48</v>
      </c>
      <c r="D54" s="17">
        <f t="shared" ca="1" si="12"/>
        <v>5</v>
      </c>
      <c r="E54" s="17">
        <f t="shared" ca="1" si="12"/>
        <v>3</v>
      </c>
      <c r="F54" s="29">
        <f t="shared" ca="1" si="12"/>
        <v>1</v>
      </c>
    </row>
    <row r="55" spans="1:6" x14ac:dyDescent="0.35">
      <c r="A55" s="27">
        <f t="shared" si="10"/>
        <v>49</v>
      </c>
      <c r="B55" s="16">
        <f t="shared" si="11"/>
        <v>49</v>
      </c>
      <c r="C55" s="17" t="str">
        <f t="shared" si="1"/>
        <v>CUSTID 49</v>
      </c>
      <c r="D55" s="17">
        <f t="shared" ca="1" si="12"/>
        <v>5</v>
      </c>
      <c r="E55" s="17">
        <f t="shared" ca="1" si="12"/>
        <v>3</v>
      </c>
      <c r="F55" s="29">
        <f t="shared" ca="1" si="12"/>
        <v>5</v>
      </c>
    </row>
    <row r="56" spans="1:6" x14ac:dyDescent="0.35">
      <c r="A56" s="27">
        <f t="shared" si="10"/>
        <v>50</v>
      </c>
      <c r="B56" s="16">
        <f t="shared" si="11"/>
        <v>50</v>
      </c>
      <c r="C56" s="17" t="str">
        <f t="shared" si="1"/>
        <v>CUSTID 50</v>
      </c>
      <c r="D56" s="17">
        <f t="shared" ca="1" si="12"/>
        <v>5</v>
      </c>
      <c r="E56" s="17">
        <f t="shared" ca="1" si="12"/>
        <v>4</v>
      </c>
      <c r="F56" s="29">
        <f t="shared" ca="1" si="12"/>
        <v>1</v>
      </c>
    </row>
    <row r="57" spans="1:6" x14ac:dyDescent="0.35">
      <c r="A57" s="27">
        <f t="shared" si="10"/>
        <v>51</v>
      </c>
      <c r="B57" s="16">
        <f t="shared" si="11"/>
        <v>51</v>
      </c>
      <c r="C57" s="17" t="str">
        <f t="shared" si="1"/>
        <v>CUSTID 51</v>
      </c>
      <c r="D57" s="17">
        <f t="shared" ca="1" si="12"/>
        <v>4</v>
      </c>
      <c r="E57" s="17">
        <f t="shared" ca="1" si="12"/>
        <v>5</v>
      </c>
      <c r="F57" s="29">
        <f t="shared" ca="1" si="12"/>
        <v>2</v>
      </c>
    </row>
    <row r="58" spans="1:6" x14ac:dyDescent="0.35">
      <c r="A58" s="27">
        <f t="shared" si="10"/>
        <v>52</v>
      </c>
      <c r="B58" s="16">
        <f t="shared" si="11"/>
        <v>52</v>
      </c>
      <c r="C58" s="17" t="str">
        <f t="shared" si="1"/>
        <v>CUSTID 52</v>
      </c>
      <c r="D58" s="17">
        <f t="shared" ca="1" si="12"/>
        <v>2</v>
      </c>
      <c r="E58" s="17">
        <f t="shared" ca="1" si="12"/>
        <v>3</v>
      </c>
      <c r="F58" s="29">
        <f t="shared" ca="1" si="12"/>
        <v>5</v>
      </c>
    </row>
    <row r="59" spans="1:6" x14ac:dyDescent="0.35">
      <c r="A59" s="27">
        <f t="shared" si="10"/>
        <v>53</v>
      </c>
      <c r="B59" s="16">
        <f t="shared" si="11"/>
        <v>53</v>
      </c>
      <c r="C59" s="17" t="str">
        <f t="shared" si="1"/>
        <v>CUSTID 53</v>
      </c>
      <c r="D59" s="17">
        <f t="shared" ca="1" si="12"/>
        <v>3</v>
      </c>
      <c r="E59" s="17">
        <f t="shared" ca="1" si="12"/>
        <v>4</v>
      </c>
      <c r="F59" s="29">
        <f t="shared" ca="1" si="12"/>
        <v>1</v>
      </c>
    </row>
    <row r="60" spans="1:6" x14ac:dyDescent="0.35">
      <c r="A60" s="27">
        <f t="shared" si="10"/>
        <v>54</v>
      </c>
      <c r="B60" s="16">
        <f t="shared" si="11"/>
        <v>54</v>
      </c>
      <c r="C60" s="17" t="str">
        <f t="shared" si="1"/>
        <v>CUSTID 54</v>
      </c>
      <c r="D60" s="17">
        <f t="shared" ca="1" si="12"/>
        <v>5</v>
      </c>
      <c r="E60" s="17">
        <f t="shared" ca="1" si="12"/>
        <v>1</v>
      </c>
      <c r="F60" s="29">
        <f t="shared" ca="1" si="12"/>
        <v>2</v>
      </c>
    </row>
    <row r="61" spans="1:6" x14ac:dyDescent="0.35">
      <c r="A61" s="27">
        <f t="shared" si="10"/>
        <v>55</v>
      </c>
      <c r="B61" s="16">
        <f t="shared" si="11"/>
        <v>55</v>
      </c>
      <c r="C61" s="17" t="str">
        <f t="shared" si="1"/>
        <v>CUSTID 55</v>
      </c>
      <c r="D61" s="17">
        <f t="shared" ca="1" si="12"/>
        <v>5</v>
      </c>
      <c r="E61" s="17">
        <f t="shared" ca="1" si="12"/>
        <v>5</v>
      </c>
      <c r="F61" s="29">
        <f t="shared" ca="1" si="12"/>
        <v>3</v>
      </c>
    </row>
    <row r="62" spans="1:6" x14ac:dyDescent="0.35">
      <c r="A62" s="27">
        <f t="shared" si="10"/>
        <v>56</v>
      </c>
      <c r="B62" s="16">
        <f t="shared" si="11"/>
        <v>56</v>
      </c>
      <c r="C62" s="17" t="str">
        <f t="shared" si="1"/>
        <v>CUSTID 56</v>
      </c>
      <c r="D62" s="17">
        <f t="shared" ca="1" si="12"/>
        <v>5</v>
      </c>
      <c r="E62" s="17">
        <f t="shared" ca="1" si="12"/>
        <v>4</v>
      </c>
      <c r="F62" s="29">
        <f t="shared" ca="1" si="12"/>
        <v>3</v>
      </c>
    </row>
    <row r="63" spans="1:6" x14ac:dyDescent="0.35">
      <c r="A63" s="27">
        <f t="shared" si="10"/>
        <v>57</v>
      </c>
      <c r="B63" s="16">
        <f t="shared" si="11"/>
        <v>57</v>
      </c>
      <c r="C63" s="17" t="str">
        <f t="shared" si="1"/>
        <v>CUSTID 57</v>
      </c>
      <c r="D63" s="17">
        <f t="shared" ca="1" si="12"/>
        <v>3</v>
      </c>
      <c r="E63" s="17">
        <f t="shared" ca="1" si="12"/>
        <v>2</v>
      </c>
      <c r="F63" s="29">
        <f t="shared" ca="1" si="12"/>
        <v>7</v>
      </c>
    </row>
    <row r="64" spans="1:6" x14ac:dyDescent="0.35">
      <c r="A64" s="27">
        <f t="shared" si="10"/>
        <v>58</v>
      </c>
      <c r="B64" s="16">
        <f t="shared" si="11"/>
        <v>58</v>
      </c>
      <c r="C64" s="17" t="str">
        <f t="shared" si="1"/>
        <v>CUSTID 58</v>
      </c>
      <c r="D64" s="17">
        <f t="shared" ca="1" si="12"/>
        <v>1</v>
      </c>
      <c r="E64" s="17">
        <f t="shared" ca="1" si="12"/>
        <v>2</v>
      </c>
      <c r="F64" s="29">
        <f t="shared" ca="1" si="12"/>
        <v>3</v>
      </c>
    </row>
    <row r="65" spans="1:6" x14ac:dyDescent="0.35">
      <c r="A65" s="27">
        <f t="shared" si="10"/>
        <v>59</v>
      </c>
      <c r="B65" s="16">
        <f t="shared" si="11"/>
        <v>59</v>
      </c>
      <c r="C65" s="17" t="str">
        <f t="shared" si="1"/>
        <v>CUSTID 59</v>
      </c>
      <c r="D65" s="17">
        <f t="shared" ca="1" si="12"/>
        <v>3</v>
      </c>
      <c r="E65" s="17">
        <f t="shared" ca="1" si="12"/>
        <v>4</v>
      </c>
      <c r="F65" s="29">
        <f t="shared" ca="1" si="12"/>
        <v>4</v>
      </c>
    </row>
    <row r="66" spans="1:6" x14ac:dyDescent="0.35">
      <c r="A66" s="27">
        <f t="shared" si="10"/>
        <v>60</v>
      </c>
      <c r="B66" s="16">
        <f t="shared" si="11"/>
        <v>60</v>
      </c>
      <c r="C66" s="17" t="str">
        <f t="shared" si="1"/>
        <v>CUSTID 60</v>
      </c>
      <c r="D66" s="17">
        <f t="shared" ca="1" si="12"/>
        <v>1</v>
      </c>
      <c r="E66" s="17">
        <f t="shared" ca="1" si="12"/>
        <v>1</v>
      </c>
      <c r="F66" s="29">
        <f t="shared" ca="1" si="12"/>
        <v>8</v>
      </c>
    </row>
    <row r="67" spans="1:6" x14ac:dyDescent="0.35">
      <c r="A67" s="27">
        <f t="shared" si="10"/>
        <v>61</v>
      </c>
      <c r="B67" s="16">
        <f t="shared" si="11"/>
        <v>61</v>
      </c>
      <c r="C67" s="17" t="str">
        <f t="shared" si="1"/>
        <v>CUSTID 61</v>
      </c>
      <c r="D67" s="17">
        <f t="shared" ca="1" si="12"/>
        <v>1</v>
      </c>
      <c r="E67" s="17">
        <f t="shared" ca="1" si="12"/>
        <v>4</v>
      </c>
      <c r="F67" s="29">
        <f t="shared" ca="1" si="12"/>
        <v>7</v>
      </c>
    </row>
    <row r="68" spans="1:6" x14ac:dyDescent="0.35">
      <c r="A68" s="27">
        <f t="shared" si="10"/>
        <v>62</v>
      </c>
      <c r="B68" s="16">
        <f t="shared" si="11"/>
        <v>62</v>
      </c>
      <c r="C68" s="17" t="str">
        <f t="shared" si="1"/>
        <v>CUSTID 62</v>
      </c>
      <c r="D68" s="17">
        <f t="shared" ca="1" si="12"/>
        <v>5</v>
      </c>
      <c r="E68" s="17">
        <f t="shared" ca="1" si="12"/>
        <v>3</v>
      </c>
      <c r="F68" s="29">
        <f t="shared" ca="1" si="12"/>
        <v>4</v>
      </c>
    </row>
    <row r="69" spans="1:6" x14ac:dyDescent="0.35">
      <c r="A69" s="27">
        <f t="shared" si="10"/>
        <v>63</v>
      </c>
      <c r="B69" s="16">
        <f t="shared" si="11"/>
        <v>63</v>
      </c>
      <c r="C69" s="17" t="str">
        <f t="shared" si="1"/>
        <v>CUSTID 63</v>
      </c>
      <c r="D69" s="17">
        <f t="shared" ca="1" si="12"/>
        <v>4</v>
      </c>
      <c r="E69" s="17">
        <f t="shared" ca="1" si="12"/>
        <v>2</v>
      </c>
      <c r="F69" s="29">
        <f t="shared" ca="1" si="12"/>
        <v>3</v>
      </c>
    </row>
    <row r="70" spans="1:6" x14ac:dyDescent="0.35">
      <c r="A70" s="27">
        <f t="shared" si="10"/>
        <v>64</v>
      </c>
      <c r="B70" s="16">
        <f t="shared" si="11"/>
        <v>64</v>
      </c>
      <c r="C70" s="17" t="str">
        <f t="shared" si="1"/>
        <v>CUSTID 64</v>
      </c>
      <c r="D70" s="17">
        <f t="shared" ca="1" si="12"/>
        <v>1</v>
      </c>
      <c r="E70" s="17">
        <f t="shared" ca="1" si="12"/>
        <v>3</v>
      </c>
      <c r="F70" s="29">
        <f t="shared" ca="1" si="12"/>
        <v>4</v>
      </c>
    </row>
    <row r="71" spans="1:6" x14ac:dyDescent="0.35">
      <c r="A71" s="27">
        <f t="shared" si="10"/>
        <v>65</v>
      </c>
      <c r="B71" s="16">
        <f t="shared" si="11"/>
        <v>65</v>
      </c>
      <c r="C71" s="17" t="str">
        <f t="shared" si="1"/>
        <v>CUSTID 65</v>
      </c>
      <c r="D71" s="17">
        <f t="shared" ca="1" si="12"/>
        <v>4</v>
      </c>
      <c r="E71" s="17">
        <f t="shared" ca="1" si="12"/>
        <v>1</v>
      </c>
      <c r="F71" s="29">
        <f t="shared" ca="1" si="12"/>
        <v>3</v>
      </c>
    </row>
    <row r="72" spans="1:6" x14ac:dyDescent="0.35">
      <c r="A72" s="27">
        <f t="shared" si="10"/>
        <v>66</v>
      </c>
      <c r="B72" s="16">
        <f t="shared" si="11"/>
        <v>66</v>
      </c>
      <c r="C72" s="17" t="str">
        <f t="shared" ref="C72:C135" si="13">CONCATENATE(C$6," ",B72)</f>
        <v>CUSTID 66</v>
      </c>
      <c r="D72" s="17">
        <f t="shared" ref="D72:F103" ca="1" si="14">INT(RAND()*(D$3+1-D$2)+D$2)</f>
        <v>4</v>
      </c>
      <c r="E72" s="17">
        <f t="shared" ca="1" si="14"/>
        <v>1</v>
      </c>
      <c r="F72" s="29">
        <f t="shared" ca="1" si="14"/>
        <v>5</v>
      </c>
    </row>
    <row r="73" spans="1:6" x14ac:dyDescent="0.35">
      <c r="A73" s="27">
        <f t="shared" si="10"/>
        <v>67</v>
      </c>
      <c r="B73" s="16">
        <f t="shared" si="11"/>
        <v>67</v>
      </c>
      <c r="C73" s="17" t="str">
        <f t="shared" si="13"/>
        <v>CUSTID 67</v>
      </c>
      <c r="D73" s="17">
        <f t="shared" ca="1" si="14"/>
        <v>3</v>
      </c>
      <c r="E73" s="17">
        <f t="shared" ca="1" si="14"/>
        <v>5</v>
      </c>
      <c r="F73" s="29">
        <f t="shared" ca="1" si="14"/>
        <v>3</v>
      </c>
    </row>
    <row r="74" spans="1:6" x14ac:dyDescent="0.35">
      <c r="A74" s="27">
        <f t="shared" si="10"/>
        <v>68</v>
      </c>
      <c r="B74" s="16">
        <f t="shared" si="11"/>
        <v>68</v>
      </c>
      <c r="C74" s="17" t="str">
        <f t="shared" si="13"/>
        <v>CUSTID 68</v>
      </c>
      <c r="D74" s="17">
        <f t="shared" ca="1" si="14"/>
        <v>3</v>
      </c>
      <c r="E74" s="17">
        <f t="shared" ca="1" si="14"/>
        <v>2</v>
      </c>
      <c r="F74" s="29">
        <f t="shared" ca="1" si="14"/>
        <v>7</v>
      </c>
    </row>
    <row r="75" spans="1:6" x14ac:dyDescent="0.35">
      <c r="A75" s="27">
        <f t="shared" si="10"/>
        <v>69</v>
      </c>
      <c r="B75" s="16">
        <f t="shared" si="11"/>
        <v>69</v>
      </c>
      <c r="C75" s="17" t="str">
        <f t="shared" si="13"/>
        <v>CUSTID 69</v>
      </c>
      <c r="D75" s="17">
        <f t="shared" ca="1" si="14"/>
        <v>4</v>
      </c>
      <c r="E75" s="17">
        <f t="shared" ca="1" si="14"/>
        <v>2</v>
      </c>
      <c r="F75" s="29">
        <f t="shared" ca="1" si="14"/>
        <v>4</v>
      </c>
    </row>
    <row r="76" spans="1:6" x14ac:dyDescent="0.35">
      <c r="A76" s="27">
        <f t="shared" si="10"/>
        <v>70</v>
      </c>
      <c r="B76" s="16">
        <f t="shared" si="11"/>
        <v>70</v>
      </c>
      <c r="C76" s="17" t="str">
        <f t="shared" si="13"/>
        <v>CUSTID 70</v>
      </c>
      <c r="D76" s="17">
        <f t="shared" ca="1" si="14"/>
        <v>3</v>
      </c>
      <c r="E76" s="17">
        <f t="shared" ca="1" si="14"/>
        <v>3</v>
      </c>
      <c r="F76" s="29">
        <f t="shared" ca="1" si="14"/>
        <v>1</v>
      </c>
    </row>
    <row r="77" spans="1:6" x14ac:dyDescent="0.35">
      <c r="A77" s="27">
        <f t="shared" si="10"/>
        <v>71</v>
      </c>
      <c r="B77" s="16">
        <f t="shared" si="11"/>
        <v>71</v>
      </c>
      <c r="C77" s="17" t="str">
        <f t="shared" si="13"/>
        <v>CUSTID 71</v>
      </c>
      <c r="D77" s="17">
        <f t="shared" ca="1" si="14"/>
        <v>2</v>
      </c>
      <c r="E77" s="17">
        <f t="shared" ca="1" si="14"/>
        <v>2</v>
      </c>
      <c r="F77" s="29">
        <f t="shared" ca="1" si="14"/>
        <v>2</v>
      </c>
    </row>
    <row r="78" spans="1:6" x14ac:dyDescent="0.35">
      <c r="A78" s="27">
        <f t="shared" si="10"/>
        <v>72</v>
      </c>
      <c r="B78" s="16">
        <f t="shared" si="11"/>
        <v>72</v>
      </c>
      <c r="C78" s="17" t="str">
        <f t="shared" si="13"/>
        <v>CUSTID 72</v>
      </c>
      <c r="D78" s="17">
        <f t="shared" ca="1" si="14"/>
        <v>2</v>
      </c>
      <c r="E78" s="17">
        <f t="shared" ca="1" si="14"/>
        <v>4</v>
      </c>
      <c r="F78" s="29">
        <f t="shared" ca="1" si="14"/>
        <v>2</v>
      </c>
    </row>
    <row r="79" spans="1:6" x14ac:dyDescent="0.35">
      <c r="A79" s="27">
        <f t="shared" si="10"/>
        <v>73</v>
      </c>
      <c r="B79" s="16">
        <f t="shared" si="11"/>
        <v>73</v>
      </c>
      <c r="C79" s="17" t="str">
        <f t="shared" si="13"/>
        <v>CUSTID 73</v>
      </c>
      <c r="D79" s="17">
        <f t="shared" ca="1" si="14"/>
        <v>4</v>
      </c>
      <c r="E79" s="17">
        <f t="shared" ca="1" si="14"/>
        <v>3</v>
      </c>
      <c r="F79" s="29">
        <f t="shared" ca="1" si="14"/>
        <v>5</v>
      </c>
    </row>
    <row r="80" spans="1:6" x14ac:dyDescent="0.35">
      <c r="A80" s="27">
        <f t="shared" si="10"/>
        <v>74</v>
      </c>
      <c r="B80" s="16">
        <f t="shared" si="11"/>
        <v>74</v>
      </c>
      <c r="C80" s="17" t="str">
        <f t="shared" si="13"/>
        <v>CUSTID 74</v>
      </c>
      <c r="D80" s="17">
        <f t="shared" ca="1" si="14"/>
        <v>5</v>
      </c>
      <c r="E80" s="17">
        <f t="shared" ca="1" si="14"/>
        <v>1</v>
      </c>
      <c r="F80" s="29">
        <f t="shared" ca="1" si="14"/>
        <v>5</v>
      </c>
    </row>
    <row r="81" spans="1:6" x14ac:dyDescent="0.35">
      <c r="A81" s="27">
        <f t="shared" si="10"/>
        <v>75</v>
      </c>
      <c r="B81" s="16">
        <f t="shared" si="11"/>
        <v>75</v>
      </c>
      <c r="C81" s="17" t="str">
        <f t="shared" si="13"/>
        <v>CUSTID 75</v>
      </c>
      <c r="D81" s="17">
        <f t="shared" ca="1" si="14"/>
        <v>2</v>
      </c>
      <c r="E81" s="17">
        <f t="shared" ca="1" si="14"/>
        <v>5</v>
      </c>
      <c r="F81" s="29">
        <f t="shared" ca="1" si="14"/>
        <v>7</v>
      </c>
    </row>
    <row r="82" spans="1:6" x14ac:dyDescent="0.35">
      <c r="A82" s="27">
        <f t="shared" si="10"/>
        <v>76</v>
      </c>
      <c r="B82" s="16">
        <f t="shared" si="11"/>
        <v>76</v>
      </c>
      <c r="C82" s="17" t="str">
        <f t="shared" si="13"/>
        <v>CUSTID 76</v>
      </c>
      <c r="D82" s="17">
        <f t="shared" ca="1" si="14"/>
        <v>5</v>
      </c>
      <c r="E82" s="17">
        <f t="shared" ca="1" si="14"/>
        <v>3</v>
      </c>
      <c r="F82" s="29">
        <f t="shared" ca="1" si="14"/>
        <v>8</v>
      </c>
    </row>
    <row r="83" spans="1:6" x14ac:dyDescent="0.35">
      <c r="A83" s="27">
        <f t="shared" si="10"/>
        <v>77</v>
      </c>
      <c r="B83" s="16">
        <f t="shared" si="11"/>
        <v>77</v>
      </c>
      <c r="C83" s="17" t="str">
        <f t="shared" si="13"/>
        <v>CUSTID 77</v>
      </c>
      <c r="D83" s="17">
        <f t="shared" ca="1" si="14"/>
        <v>1</v>
      </c>
      <c r="E83" s="17">
        <f t="shared" ca="1" si="14"/>
        <v>5</v>
      </c>
      <c r="F83" s="29">
        <f t="shared" ca="1" si="14"/>
        <v>3</v>
      </c>
    </row>
    <row r="84" spans="1:6" x14ac:dyDescent="0.35">
      <c r="A84" s="27">
        <f t="shared" si="10"/>
        <v>78</v>
      </c>
      <c r="B84" s="16">
        <f t="shared" si="11"/>
        <v>78</v>
      </c>
      <c r="C84" s="17" t="str">
        <f t="shared" si="13"/>
        <v>CUSTID 78</v>
      </c>
      <c r="D84" s="17">
        <f t="shared" ca="1" si="14"/>
        <v>1</v>
      </c>
      <c r="E84" s="17">
        <f t="shared" ca="1" si="14"/>
        <v>2</v>
      </c>
      <c r="F84" s="29">
        <f t="shared" ca="1" si="14"/>
        <v>6</v>
      </c>
    </row>
    <row r="85" spans="1:6" x14ac:dyDescent="0.35">
      <c r="A85" s="27">
        <f t="shared" si="10"/>
        <v>79</v>
      </c>
      <c r="B85" s="16">
        <f t="shared" si="11"/>
        <v>79</v>
      </c>
      <c r="C85" s="17" t="str">
        <f t="shared" si="13"/>
        <v>CUSTID 79</v>
      </c>
      <c r="D85" s="17">
        <f t="shared" ca="1" si="14"/>
        <v>4</v>
      </c>
      <c r="E85" s="17">
        <f t="shared" ca="1" si="14"/>
        <v>5</v>
      </c>
      <c r="F85" s="29">
        <f t="shared" ca="1" si="14"/>
        <v>2</v>
      </c>
    </row>
    <row r="86" spans="1:6" x14ac:dyDescent="0.35">
      <c r="A86" s="27">
        <f t="shared" si="10"/>
        <v>80</v>
      </c>
      <c r="B86" s="16">
        <f t="shared" si="11"/>
        <v>80</v>
      </c>
      <c r="C86" s="17" t="str">
        <f t="shared" si="13"/>
        <v>CUSTID 80</v>
      </c>
      <c r="D86" s="17">
        <f t="shared" ca="1" si="14"/>
        <v>4</v>
      </c>
      <c r="E86" s="17">
        <f t="shared" ca="1" si="14"/>
        <v>3</v>
      </c>
      <c r="F86" s="29">
        <f t="shared" ca="1" si="14"/>
        <v>4</v>
      </c>
    </row>
    <row r="87" spans="1:6" x14ac:dyDescent="0.35">
      <c r="A87" s="27">
        <f t="shared" si="10"/>
        <v>81</v>
      </c>
      <c r="B87" s="16">
        <f t="shared" si="11"/>
        <v>81</v>
      </c>
      <c r="C87" s="17" t="str">
        <f t="shared" si="13"/>
        <v>CUSTID 81</v>
      </c>
      <c r="D87" s="17">
        <f t="shared" ca="1" si="14"/>
        <v>4</v>
      </c>
      <c r="E87" s="17">
        <f t="shared" ca="1" si="14"/>
        <v>3</v>
      </c>
      <c r="F87" s="29">
        <f t="shared" ca="1" si="14"/>
        <v>7</v>
      </c>
    </row>
    <row r="88" spans="1:6" x14ac:dyDescent="0.35">
      <c r="A88" s="27">
        <f t="shared" si="10"/>
        <v>82</v>
      </c>
      <c r="B88" s="16">
        <f t="shared" si="11"/>
        <v>82</v>
      </c>
      <c r="C88" s="17" t="str">
        <f t="shared" si="13"/>
        <v>CUSTID 82</v>
      </c>
      <c r="D88" s="17">
        <f t="shared" ca="1" si="14"/>
        <v>3</v>
      </c>
      <c r="E88" s="17">
        <f t="shared" ca="1" si="14"/>
        <v>1</v>
      </c>
      <c r="F88" s="29">
        <f t="shared" ca="1" si="14"/>
        <v>4</v>
      </c>
    </row>
    <row r="89" spans="1:6" x14ac:dyDescent="0.35">
      <c r="A89" s="27">
        <f t="shared" si="10"/>
        <v>83</v>
      </c>
      <c r="B89" s="16">
        <f t="shared" si="11"/>
        <v>83</v>
      </c>
      <c r="C89" s="17" t="str">
        <f t="shared" si="13"/>
        <v>CUSTID 83</v>
      </c>
      <c r="D89" s="17">
        <f t="shared" ca="1" si="14"/>
        <v>3</v>
      </c>
      <c r="E89" s="17">
        <f t="shared" ca="1" si="14"/>
        <v>5</v>
      </c>
      <c r="F89" s="29">
        <f t="shared" ca="1" si="14"/>
        <v>8</v>
      </c>
    </row>
    <row r="90" spans="1:6" x14ac:dyDescent="0.35">
      <c r="A90" s="27">
        <f t="shared" si="10"/>
        <v>84</v>
      </c>
      <c r="B90" s="16">
        <f t="shared" si="11"/>
        <v>84</v>
      </c>
      <c r="C90" s="17" t="str">
        <f t="shared" si="13"/>
        <v>CUSTID 84</v>
      </c>
      <c r="D90" s="17">
        <f t="shared" ca="1" si="14"/>
        <v>2</v>
      </c>
      <c r="E90" s="17">
        <f t="shared" ca="1" si="14"/>
        <v>1</v>
      </c>
      <c r="F90" s="29">
        <f t="shared" ca="1" si="14"/>
        <v>3</v>
      </c>
    </row>
    <row r="91" spans="1:6" x14ac:dyDescent="0.35">
      <c r="A91" s="27">
        <f t="shared" si="10"/>
        <v>85</v>
      </c>
      <c r="B91" s="16">
        <f t="shared" si="11"/>
        <v>85</v>
      </c>
      <c r="C91" s="17" t="str">
        <f t="shared" si="13"/>
        <v>CUSTID 85</v>
      </c>
      <c r="D91" s="17">
        <f t="shared" ca="1" si="14"/>
        <v>1</v>
      </c>
      <c r="E91" s="17">
        <f t="shared" ca="1" si="14"/>
        <v>5</v>
      </c>
      <c r="F91" s="29">
        <f t="shared" ca="1" si="14"/>
        <v>8</v>
      </c>
    </row>
    <row r="92" spans="1:6" x14ac:dyDescent="0.35">
      <c r="A92" s="27">
        <f t="shared" si="10"/>
        <v>86</v>
      </c>
      <c r="B92" s="16">
        <f t="shared" si="11"/>
        <v>86</v>
      </c>
      <c r="C92" s="17" t="str">
        <f t="shared" si="13"/>
        <v>CUSTID 86</v>
      </c>
      <c r="D92" s="17">
        <f t="shared" ca="1" si="14"/>
        <v>1</v>
      </c>
      <c r="E92" s="17">
        <f t="shared" ca="1" si="14"/>
        <v>1</v>
      </c>
      <c r="F92" s="29">
        <f t="shared" ca="1" si="14"/>
        <v>8</v>
      </c>
    </row>
    <row r="93" spans="1:6" x14ac:dyDescent="0.35">
      <c r="A93" s="27">
        <f t="shared" si="10"/>
        <v>87</v>
      </c>
      <c r="B93" s="16">
        <f t="shared" si="11"/>
        <v>87</v>
      </c>
      <c r="C93" s="17" t="str">
        <f t="shared" si="13"/>
        <v>CUSTID 87</v>
      </c>
      <c r="D93" s="17">
        <f t="shared" ca="1" si="14"/>
        <v>1</v>
      </c>
      <c r="E93" s="17">
        <f t="shared" ca="1" si="14"/>
        <v>2</v>
      </c>
      <c r="F93" s="29">
        <f t="shared" ca="1" si="14"/>
        <v>3</v>
      </c>
    </row>
    <row r="94" spans="1:6" x14ac:dyDescent="0.35">
      <c r="A94" s="27">
        <f t="shared" si="10"/>
        <v>88</v>
      </c>
      <c r="B94" s="16">
        <f t="shared" si="11"/>
        <v>88</v>
      </c>
      <c r="C94" s="17" t="str">
        <f t="shared" si="13"/>
        <v>CUSTID 88</v>
      </c>
      <c r="D94" s="17">
        <f t="shared" ca="1" si="14"/>
        <v>5</v>
      </c>
      <c r="E94" s="17">
        <f t="shared" ca="1" si="14"/>
        <v>4</v>
      </c>
      <c r="F94" s="29">
        <f t="shared" ca="1" si="14"/>
        <v>5</v>
      </c>
    </row>
    <row r="95" spans="1:6" x14ac:dyDescent="0.35">
      <c r="A95" s="27">
        <f t="shared" si="10"/>
        <v>89</v>
      </c>
      <c r="B95" s="16">
        <f t="shared" si="11"/>
        <v>89</v>
      </c>
      <c r="C95" s="17" t="str">
        <f t="shared" si="13"/>
        <v>CUSTID 89</v>
      </c>
      <c r="D95" s="17">
        <f t="shared" ca="1" si="14"/>
        <v>5</v>
      </c>
      <c r="E95" s="17">
        <f t="shared" ca="1" si="14"/>
        <v>4</v>
      </c>
      <c r="F95" s="29">
        <f t="shared" ca="1" si="14"/>
        <v>2</v>
      </c>
    </row>
    <row r="96" spans="1:6" x14ac:dyDescent="0.35">
      <c r="A96" s="27">
        <f t="shared" si="10"/>
        <v>90</v>
      </c>
      <c r="B96" s="16">
        <f t="shared" si="11"/>
        <v>90</v>
      </c>
      <c r="C96" s="17" t="str">
        <f t="shared" si="13"/>
        <v>CUSTID 90</v>
      </c>
      <c r="D96" s="17">
        <f t="shared" ca="1" si="14"/>
        <v>5</v>
      </c>
      <c r="E96" s="17">
        <f t="shared" ca="1" si="14"/>
        <v>2</v>
      </c>
      <c r="F96" s="29">
        <f t="shared" ca="1" si="14"/>
        <v>5</v>
      </c>
    </row>
    <row r="97" spans="1:6" x14ac:dyDescent="0.35">
      <c r="A97" s="27">
        <f t="shared" si="10"/>
        <v>91</v>
      </c>
      <c r="B97" s="16">
        <f t="shared" si="11"/>
        <v>91</v>
      </c>
      <c r="C97" s="17" t="str">
        <f t="shared" si="13"/>
        <v>CUSTID 91</v>
      </c>
      <c r="D97" s="17">
        <f t="shared" ca="1" si="14"/>
        <v>1</v>
      </c>
      <c r="E97" s="17">
        <f t="shared" ca="1" si="14"/>
        <v>3</v>
      </c>
      <c r="F97" s="29">
        <f t="shared" ca="1" si="14"/>
        <v>4</v>
      </c>
    </row>
    <row r="98" spans="1:6" x14ac:dyDescent="0.35">
      <c r="A98" s="27">
        <f t="shared" si="10"/>
        <v>92</v>
      </c>
      <c r="B98" s="16">
        <f t="shared" si="11"/>
        <v>92</v>
      </c>
      <c r="C98" s="17" t="str">
        <f t="shared" si="13"/>
        <v>CUSTID 92</v>
      </c>
      <c r="D98" s="17">
        <f t="shared" ca="1" si="14"/>
        <v>4</v>
      </c>
      <c r="E98" s="17">
        <f t="shared" ca="1" si="14"/>
        <v>2</v>
      </c>
      <c r="F98" s="29">
        <f t="shared" ca="1" si="14"/>
        <v>1</v>
      </c>
    </row>
    <row r="99" spans="1:6" x14ac:dyDescent="0.35">
      <c r="A99" s="27">
        <f t="shared" si="10"/>
        <v>93</v>
      </c>
      <c r="B99" s="16">
        <f t="shared" si="11"/>
        <v>93</v>
      </c>
      <c r="C99" s="17" t="str">
        <f t="shared" si="13"/>
        <v>CUSTID 93</v>
      </c>
      <c r="D99" s="17">
        <f t="shared" ca="1" si="14"/>
        <v>5</v>
      </c>
      <c r="E99" s="17">
        <f t="shared" ca="1" si="14"/>
        <v>2</v>
      </c>
      <c r="F99" s="29">
        <f t="shared" ca="1" si="14"/>
        <v>1</v>
      </c>
    </row>
    <row r="100" spans="1:6" x14ac:dyDescent="0.35">
      <c r="A100" s="27">
        <f t="shared" si="10"/>
        <v>94</v>
      </c>
      <c r="B100" s="16">
        <f t="shared" si="11"/>
        <v>94</v>
      </c>
      <c r="C100" s="17" t="str">
        <f t="shared" si="13"/>
        <v>CUSTID 94</v>
      </c>
      <c r="D100" s="17">
        <f t="shared" ca="1" si="14"/>
        <v>5</v>
      </c>
      <c r="E100" s="17">
        <f t="shared" ca="1" si="14"/>
        <v>1</v>
      </c>
      <c r="F100" s="29">
        <f t="shared" ca="1" si="14"/>
        <v>6</v>
      </c>
    </row>
    <row r="101" spans="1:6" x14ac:dyDescent="0.35">
      <c r="A101" s="27">
        <f t="shared" si="10"/>
        <v>95</v>
      </c>
      <c r="B101" s="16">
        <f t="shared" si="11"/>
        <v>95</v>
      </c>
      <c r="C101" s="17" t="str">
        <f t="shared" si="13"/>
        <v>CUSTID 95</v>
      </c>
      <c r="D101" s="17">
        <f t="shared" ca="1" si="14"/>
        <v>2</v>
      </c>
      <c r="E101" s="17">
        <f t="shared" ca="1" si="14"/>
        <v>1</v>
      </c>
      <c r="F101" s="29">
        <f t="shared" ca="1" si="14"/>
        <v>3</v>
      </c>
    </row>
    <row r="102" spans="1:6" x14ac:dyDescent="0.35">
      <c r="A102" s="27">
        <f t="shared" si="10"/>
        <v>96</v>
      </c>
      <c r="B102" s="16">
        <f t="shared" si="11"/>
        <v>96</v>
      </c>
      <c r="C102" s="17" t="str">
        <f t="shared" si="13"/>
        <v>CUSTID 96</v>
      </c>
      <c r="D102" s="17">
        <f t="shared" ca="1" si="14"/>
        <v>4</v>
      </c>
      <c r="E102" s="17">
        <f t="shared" ca="1" si="14"/>
        <v>1</v>
      </c>
      <c r="F102" s="29">
        <f t="shared" ca="1" si="14"/>
        <v>5</v>
      </c>
    </row>
    <row r="103" spans="1:6" x14ac:dyDescent="0.35">
      <c r="A103" s="27">
        <f t="shared" ref="A103:A166" si="15">A102+1</f>
        <v>97</v>
      </c>
      <c r="B103" s="16">
        <f t="shared" ref="B103:B166" si="16">B102+1</f>
        <v>97</v>
      </c>
      <c r="C103" s="17" t="str">
        <f t="shared" si="13"/>
        <v>CUSTID 97</v>
      </c>
      <c r="D103" s="17">
        <f t="shared" ca="1" si="14"/>
        <v>5</v>
      </c>
      <c r="E103" s="17">
        <f t="shared" ca="1" si="14"/>
        <v>5</v>
      </c>
      <c r="F103" s="29">
        <f t="shared" ca="1" si="14"/>
        <v>7</v>
      </c>
    </row>
    <row r="104" spans="1:6" x14ac:dyDescent="0.35">
      <c r="A104" s="27">
        <f t="shared" si="15"/>
        <v>98</v>
      </c>
      <c r="B104" s="16">
        <f t="shared" si="16"/>
        <v>98</v>
      </c>
      <c r="C104" s="17" t="str">
        <f t="shared" si="13"/>
        <v>CUSTID 98</v>
      </c>
      <c r="D104" s="17">
        <f t="shared" ref="D104:F135" ca="1" si="17">INT(RAND()*(D$3+1-D$2)+D$2)</f>
        <v>5</v>
      </c>
      <c r="E104" s="17">
        <f t="shared" ca="1" si="17"/>
        <v>2</v>
      </c>
      <c r="F104" s="29">
        <f t="shared" ca="1" si="17"/>
        <v>8</v>
      </c>
    </row>
    <row r="105" spans="1:6" x14ac:dyDescent="0.35">
      <c r="A105" s="27">
        <f t="shared" si="15"/>
        <v>99</v>
      </c>
      <c r="B105" s="16">
        <f t="shared" si="16"/>
        <v>99</v>
      </c>
      <c r="C105" s="17" t="str">
        <f t="shared" si="13"/>
        <v>CUSTID 99</v>
      </c>
      <c r="D105" s="17">
        <f t="shared" ca="1" si="17"/>
        <v>1</v>
      </c>
      <c r="E105" s="17">
        <f t="shared" ca="1" si="17"/>
        <v>4</v>
      </c>
      <c r="F105" s="29">
        <f t="shared" ca="1" si="17"/>
        <v>5</v>
      </c>
    </row>
    <row r="106" spans="1:6" x14ac:dyDescent="0.35">
      <c r="A106" s="27">
        <f t="shared" si="15"/>
        <v>100</v>
      </c>
      <c r="B106" s="16">
        <f t="shared" si="16"/>
        <v>100</v>
      </c>
      <c r="C106" s="17" t="str">
        <f t="shared" si="13"/>
        <v>CUSTID 100</v>
      </c>
      <c r="D106" s="17">
        <f t="shared" ca="1" si="17"/>
        <v>5</v>
      </c>
      <c r="E106" s="17">
        <f t="shared" ca="1" si="17"/>
        <v>2</v>
      </c>
      <c r="F106" s="29">
        <f t="shared" ca="1" si="17"/>
        <v>7</v>
      </c>
    </row>
    <row r="107" spans="1:6" x14ac:dyDescent="0.35">
      <c r="A107" s="27">
        <f t="shared" si="15"/>
        <v>101</v>
      </c>
      <c r="B107" s="16">
        <f t="shared" si="16"/>
        <v>101</v>
      </c>
      <c r="C107" s="17" t="str">
        <f t="shared" si="13"/>
        <v>CUSTID 101</v>
      </c>
      <c r="D107" s="17">
        <f t="shared" ca="1" si="17"/>
        <v>1</v>
      </c>
      <c r="E107" s="17">
        <f t="shared" ca="1" si="17"/>
        <v>2</v>
      </c>
      <c r="F107" s="29">
        <f t="shared" ca="1" si="17"/>
        <v>8</v>
      </c>
    </row>
    <row r="108" spans="1:6" x14ac:dyDescent="0.35">
      <c r="A108" s="27">
        <f t="shared" si="15"/>
        <v>102</v>
      </c>
      <c r="B108" s="16">
        <f t="shared" si="16"/>
        <v>102</v>
      </c>
      <c r="C108" s="17" t="str">
        <f t="shared" si="13"/>
        <v>CUSTID 102</v>
      </c>
      <c r="D108" s="17">
        <f t="shared" ca="1" si="17"/>
        <v>3</v>
      </c>
      <c r="E108" s="17">
        <f t="shared" ca="1" si="17"/>
        <v>3</v>
      </c>
      <c r="F108" s="29">
        <f t="shared" ca="1" si="17"/>
        <v>4</v>
      </c>
    </row>
    <row r="109" spans="1:6" x14ac:dyDescent="0.35">
      <c r="A109" s="27">
        <f t="shared" si="15"/>
        <v>103</v>
      </c>
      <c r="B109" s="16">
        <f t="shared" si="16"/>
        <v>103</v>
      </c>
      <c r="C109" s="17" t="str">
        <f t="shared" si="13"/>
        <v>CUSTID 103</v>
      </c>
      <c r="D109" s="17">
        <f t="shared" ca="1" si="17"/>
        <v>5</v>
      </c>
      <c r="E109" s="17">
        <f t="shared" ca="1" si="17"/>
        <v>3</v>
      </c>
      <c r="F109" s="29">
        <f t="shared" ca="1" si="17"/>
        <v>4</v>
      </c>
    </row>
    <row r="110" spans="1:6" x14ac:dyDescent="0.35">
      <c r="A110" s="27">
        <f t="shared" si="15"/>
        <v>104</v>
      </c>
      <c r="B110" s="16">
        <f t="shared" si="16"/>
        <v>104</v>
      </c>
      <c r="C110" s="17" t="str">
        <f t="shared" si="13"/>
        <v>CUSTID 104</v>
      </c>
      <c r="D110" s="17">
        <f t="shared" ca="1" si="17"/>
        <v>1</v>
      </c>
      <c r="E110" s="17">
        <f t="shared" ca="1" si="17"/>
        <v>3</v>
      </c>
      <c r="F110" s="29">
        <f t="shared" ca="1" si="17"/>
        <v>7</v>
      </c>
    </row>
    <row r="111" spans="1:6" x14ac:dyDescent="0.35">
      <c r="A111" s="27">
        <f t="shared" si="15"/>
        <v>105</v>
      </c>
      <c r="B111" s="16">
        <f t="shared" si="16"/>
        <v>105</v>
      </c>
      <c r="C111" s="17" t="str">
        <f t="shared" si="13"/>
        <v>CUSTID 105</v>
      </c>
      <c r="D111" s="17">
        <f t="shared" ca="1" si="17"/>
        <v>2</v>
      </c>
      <c r="E111" s="17">
        <f t="shared" ca="1" si="17"/>
        <v>5</v>
      </c>
      <c r="F111" s="29">
        <f t="shared" ca="1" si="17"/>
        <v>8</v>
      </c>
    </row>
    <row r="112" spans="1:6" x14ac:dyDescent="0.35">
      <c r="A112" s="27">
        <f t="shared" si="15"/>
        <v>106</v>
      </c>
      <c r="B112" s="16">
        <f t="shared" si="16"/>
        <v>106</v>
      </c>
      <c r="C112" s="17" t="str">
        <f t="shared" si="13"/>
        <v>CUSTID 106</v>
      </c>
      <c r="D112" s="17">
        <f t="shared" ca="1" si="17"/>
        <v>3</v>
      </c>
      <c r="E112" s="17">
        <f t="shared" ca="1" si="17"/>
        <v>1</v>
      </c>
      <c r="F112" s="29">
        <f t="shared" ca="1" si="17"/>
        <v>5</v>
      </c>
    </row>
    <row r="113" spans="1:6" x14ac:dyDescent="0.35">
      <c r="A113" s="27">
        <f t="shared" si="15"/>
        <v>107</v>
      </c>
      <c r="B113" s="16">
        <f t="shared" si="16"/>
        <v>107</v>
      </c>
      <c r="C113" s="17" t="str">
        <f t="shared" si="13"/>
        <v>CUSTID 107</v>
      </c>
      <c r="D113" s="17">
        <f t="shared" ca="1" si="17"/>
        <v>3</v>
      </c>
      <c r="E113" s="17">
        <f t="shared" ca="1" si="17"/>
        <v>5</v>
      </c>
      <c r="F113" s="29">
        <f t="shared" ca="1" si="17"/>
        <v>3</v>
      </c>
    </row>
    <row r="114" spans="1:6" x14ac:dyDescent="0.35">
      <c r="A114" s="27">
        <f t="shared" si="15"/>
        <v>108</v>
      </c>
      <c r="B114" s="16">
        <f t="shared" si="16"/>
        <v>108</v>
      </c>
      <c r="C114" s="17" t="str">
        <f t="shared" si="13"/>
        <v>CUSTID 108</v>
      </c>
      <c r="D114" s="17">
        <f t="shared" ca="1" si="17"/>
        <v>5</v>
      </c>
      <c r="E114" s="17">
        <f t="shared" ca="1" si="17"/>
        <v>1</v>
      </c>
      <c r="F114" s="29">
        <f t="shared" ca="1" si="17"/>
        <v>8</v>
      </c>
    </row>
    <row r="115" spans="1:6" x14ac:dyDescent="0.35">
      <c r="A115" s="27">
        <f t="shared" si="15"/>
        <v>109</v>
      </c>
      <c r="B115" s="16">
        <f t="shared" si="16"/>
        <v>109</v>
      </c>
      <c r="C115" s="17" t="str">
        <f t="shared" si="13"/>
        <v>CUSTID 109</v>
      </c>
      <c r="D115" s="17">
        <f t="shared" ca="1" si="17"/>
        <v>2</v>
      </c>
      <c r="E115" s="17">
        <f t="shared" ca="1" si="17"/>
        <v>2</v>
      </c>
      <c r="F115" s="29">
        <f t="shared" ca="1" si="17"/>
        <v>3</v>
      </c>
    </row>
    <row r="116" spans="1:6" x14ac:dyDescent="0.35">
      <c r="A116" s="27">
        <f t="shared" si="15"/>
        <v>110</v>
      </c>
      <c r="B116" s="16">
        <f t="shared" si="16"/>
        <v>110</v>
      </c>
      <c r="C116" s="17" t="str">
        <f t="shared" si="13"/>
        <v>CUSTID 110</v>
      </c>
      <c r="D116" s="17">
        <f t="shared" ca="1" si="17"/>
        <v>1</v>
      </c>
      <c r="E116" s="17">
        <f t="shared" ca="1" si="17"/>
        <v>1</v>
      </c>
      <c r="F116" s="29">
        <f t="shared" ca="1" si="17"/>
        <v>6</v>
      </c>
    </row>
    <row r="117" spans="1:6" x14ac:dyDescent="0.35">
      <c r="A117" s="27">
        <f t="shared" si="15"/>
        <v>111</v>
      </c>
      <c r="B117" s="16">
        <f t="shared" si="16"/>
        <v>111</v>
      </c>
      <c r="C117" s="17" t="str">
        <f t="shared" si="13"/>
        <v>CUSTID 111</v>
      </c>
      <c r="D117" s="17">
        <f t="shared" ca="1" si="17"/>
        <v>3</v>
      </c>
      <c r="E117" s="17">
        <f t="shared" ca="1" si="17"/>
        <v>5</v>
      </c>
      <c r="F117" s="29">
        <f t="shared" ca="1" si="17"/>
        <v>5</v>
      </c>
    </row>
    <row r="118" spans="1:6" x14ac:dyDescent="0.35">
      <c r="A118" s="27">
        <f t="shared" si="15"/>
        <v>112</v>
      </c>
      <c r="B118" s="16">
        <f t="shared" si="16"/>
        <v>112</v>
      </c>
      <c r="C118" s="17" t="str">
        <f t="shared" si="13"/>
        <v>CUSTID 112</v>
      </c>
      <c r="D118" s="17">
        <f t="shared" ca="1" si="17"/>
        <v>4</v>
      </c>
      <c r="E118" s="17">
        <f t="shared" ca="1" si="17"/>
        <v>1</v>
      </c>
      <c r="F118" s="29">
        <f t="shared" ca="1" si="17"/>
        <v>8</v>
      </c>
    </row>
    <row r="119" spans="1:6" x14ac:dyDescent="0.35">
      <c r="A119" s="27">
        <f t="shared" si="15"/>
        <v>113</v>
      </c>
      <c r="B119" s="16">
        <f t="shared" si="16"/>
        <v>113</v>
      </c>
      <c r="C119" s="17" t="str">
        <f t="shared" si="13"/>
        <v>CUSTID 113</v>
      </c>
      <c r="D119" s="17">
        <f t="shared" ca="1" si="17"/>
        <v>4</v>
      </c>
      <c r="E119" s="17">
        <f t="shared" ca="1" si="17"/>
        <v>3</v>
      </c>
      <c r="F119" s="29">
        <f t="shared" ca="1" si="17"/>
        <v>1</v>
      </c>
    </row>
    <row r="120" spans="1:6" x14ac:dyDescent="0.35">
      <c r="A120" s="27">
        <f t="shared" si="15"/>
        <v>114</v>
      </c>
      <c r="B120" s="16">
        <f t="shared" si="16"/>
        <v>114</v>
      </c>
      <c r="C120" s="17" t="str">
        <f t="shared" si="13"/>
        <v>CUSTID 114</v>
      </c>
      <c r="D120" s="17">
        <f t="shared" ca="1" si="17"/>
        <v>1</v>
      </c>
      <c r="E120" s="17">
        <f t="shared" ca="1" si="17"/>
        <v>2</v>
      </c>
      <c r="F120" s="29">
        <f t="shared" ca="1" si="17"/>
        <v>3</v>
      </c>
    </row>
    <row r="121" spans="1:6" x14ac:dyDescent="0.35">
      <c r="A121" s="27">
        <f t="shared" si="15"/>
        <v>115</v>
      </c>
      <c r="B121" s="16">
        <f t="shared" si="16"/>
        <v>115</v>
      </c>
      <c r="C121" s="17" t="str">
        <f t="shared" si="13"/>
        <v>CUSTID 115</v>
      </c>
      <c r="D121" s="17">
        <f t="shared" ca="1" si="17"/>
        <v>3</v>
      </c>
      <c r="E121" s="17">
        <f t="shared" ca="1" si="17"/>
        <v>1</v>
      </c>
      <c r="F121" s="29">
        <f t="shared" ca="1" si="17"/>
        <v>2</v>
      </c>
    </row>
    <row r="122" spans="1:6" x14ac:dyDescent="0.35">
      <c r="A122" s="27">
        <f t="shared" si="15"/>
        <v>116</v>
      </c>
      <c r="B122" s="16">
        <f t="shared" si="16"/>
        <v>116</v>
      </c>
      <c r="C122" s="17" t="str">
        <f t="shared" si="13"/>
        <v>CUSTID 116</v>
      </c>
      <c r="D122" s="17">
        <f t="shared" ca="1" si="17"/>
        <v>3</v>
      </c>
      <c r="E122" s="17">
        <f t="shared" ca="1" si="17"/>
        <v>4</v>
      </c>
      <c r="F122" s="29">
        <f t="shared" ca="1" si="17"/>
        <v>6</v>
      </c>
    </row>
    <row r="123" spans="1:6" x14ac:dyDescent="0.35">
      <c r="A123" s="27">
        <f t="shared" si="15"/>
        <v>117</v>
      </c>
      <c r="B123" s="16">
        <f t="shared" si="16"/>
        <v>117</v>
      </c>
      <c r="C123" s="17" t="str">
        <f t="shared" si="13"/>
        <v>CUSTID 117</v>
      </c>
      <c r="D123" s="17">
        <f t="shared" ca="1" si="17"/>
        <v>2</v>
      </c>
      <c r="E123" s="17">
        <f t="shared" ca="1" si="17"/>
        <v>3</v>
      </c>
      <c r="F123" s="29">
        <f t="shared" ca="1" si="17"/>
        <v>1</v>
      </c>
    </row>
    <row r="124" spans="1:6" x14ac:dyDescent="0.35">
      <c r="A124" s="27">
        <f t="shared" si="15"/>
        <v>118</v>
      </c>
      <c r="B124" s="16">
        <f t="shared" si="16"/>
        <v>118</v>
      </c>
      <c r="C124" s="17" t="str">
        <f t="shared" si="13"/>
        <v>CUSTID 118</v>
      </c>
      <c r="D124" s="17">
        <f t="shared" ca="1" si="17"/>
        <v>4</v>
      </c>
      <c r="E124" s="17">
        <f t="shared" ca="1" si="17"/>
        <v>2</v>
      </c>
      <c r="F124" s="29">
        <f t="shared" ca="1" si="17"/>
        <v>6</v>
      </c>
    </row>
    <row r="125" spans="1:6" x14ac:dyDescent="0.35">
      <c r="A125" s="27">
        <f t="shared" si="15"/>
        <v>119</v>
      </c>
      <c r="B125" s="16">
        <f t="shared" si="16"/>
        <v>119</v>
      </c>
      <c r="C125" s="17" t="str">
        <f t="shared" si="13"/>
        <v>CUSTID 119</v>
      </c>
      <c r="D125" s="17">
        <f t="shared" ca="1" si="17"/>
        <v>1</v>
      </c>
      <c r="E125" s="17">
        <f t="shared" ca="1" si="17"/>
        <v>5</v>
      </c>
      <c r="F125" s="29">
        <f t="shared" ca="1" si="17"/>
        <v>8</v>
      </c>
    </row>
    <row r="126" spans="1:6" x14ac:dyDescent="0.35">
      <c r="A126" s="27">
        <f t="shared" si="15"/>
        <v>120</v>
      </c>
      <c r="B126" s="16">
        <f t="shared" si="16"/>
        <v>120</v>
      </c>
      <c r="C126" s="17" t="str">
        <f t="shared" si="13"/>
        <v>CUSTID 120</v>
      </c>
      <c r="D126" s="17">
        <f t="shared" ca="1" si="17"/>
        <v>4</v>
      </c>
      <c r="E126" s="17">
        <f t="shared" ca="1" si="17"/>
        <v>4</v>
      </c>
      <c r="F126" s="29">
        <f t="shared" ca="1" si="17"/>
        <v>5</v>
      </c>
    </row>
    <row r="127" spans="1:6" x14ac:dyDescent="0.35">
      <c r="A127" s="27">
        <f t="shared" si="15"/>
        <v>121</v>
      </c>
      <c r="B127" s="16">
        <f t="shared" si="16"/>
        <v>121</v>
      </c>
      <c r="C127" s="17" t="str">
        <f t="shared" si="13"/>
        <v>CUSTID 121</v>
      </c>
      <c r="D127" s="17">
        <f t="shared" ca="1" si="17"/>
        <v>4</v>
      </c>
      <c r="E127" s="17">
        <f t="shared" ca="1" si="17"/>
        <v>4</v>
      </c>
      <c r="F127" s="29">
        <f t="shared" ca="1" si="17"/>
        <v>1</v>
      </c>
    </row>
    <row r="128" spans="1:6" x14ac:dyDescent="0.35">
      <c r="A128" s="27">
        <f t="shared" si="15"/>
        <v>122</v>
      </c>
      <c r="B128" s="16">
        <f t="shared" si="16"/>
        <v>122</v>
      </c>
      <c r="C128" s="17" t="str">
        <f t="shared" si="13"/>
        <v>CUSTID 122</v>
      </c>
      <c r="D128" s="17">
        <f t="shared" ca="1" si="17"/>
        <v>3</v>
      </c>
      <c r="E128" s="17">
        <f t="shared" ca="1" si="17"/>
        <v>3</v>
      </c>
      <c r="F128" s="29">
        <f t="shared" ca="1" si="17"/>
        <v>2</v>
      </c>
    </row>
    <row r="129" spans="1:6" x14ac:dyDescent="0.35">
      <c r="A129" s="27">
        <f t="shared" si="15"/>
        <v>123</v>
      </c>
      <c r="B129" s="16">
        <f t="shared" si="16"/>
        <v>123</v>
      </c>
      <c r="C129" s="17" t="str">
        <f t="shared" si="13"/>
        <v>CUSTID 123</v>
      </c>
      <c r="D129" s="17">
        <f t="shared" ca="1" si="17"/>
        <v>2</v>
      </c>
      <c r="E129" s="17">
        <f t="shared" ca="1" si="17"/>
        <v>2</v>
      </c>
      <c r="F129" s="29">
        <f t="shared" ca="1" si="17"/>
        <v>3</v>
      </c>
    </row>
    <row r="130" spans="1:6" x14ac:dyDescent="0.35">
      <c r="A130" s="27">
        <f t="shared" si="15"/>
        <v>124</v>
      </c>
      <c r="B130" s="16">
        <f t="shared" si="16"/>
        <v>124</v>
      </c>
      <c r="C130" s="17" t="str">
        <f t="shared" si="13"/>
        <v>CUSTID 124</v>
      </c>
      <c r="D130" s="17">
        <f t="shared" ca="1" si="17"/>
        <v>4</v>
      </c>
      <c r="E130" s="17">
        <f t="shared" ca="1" si="17"/>
        <v>4</v>
      </c>
      <c r="F130" s="29">
        <f t="shared" ca="1" si="17"/>
        <v>4</v>
      </c>
    </row>
    <row r="131" spans="1:6" x14ac:dyDescent="0.35">
      <c r="A131" s="27">
        <f t="shared" si="15"/>
        <v>125</v>
      </c>
      <c r="B131" s="16">
        <f t="shared" si="16"/>
        <v>125</v>
      </c>
      <c r="C131" s="17" t="str">
        <f t="shared" si="13"/>
        <v>CUSTID 125</v>
      </c>
      <c r="D131" s="17">
        <f t="shared" ca="1" si="17"/>
        <v>2</v>
      </c>
      <c r="E131" s="17">
        <f t="shared" ca="1" si="17"/>
        <v>5</v>
      </c>
      <c r="F131" s="29">
        <f t="shared" ca="1" si="17"/>
        <v>1</v>
      </c>
    </row>
    <row r="132" spans="1:6" x14ac:dyDescent="0.35">
      <c r="A132" s="27">
        <f t="shared" si="15"/>
        <v>126</v>
      </c>
      <c r="B132" s="16">
        <f t="shared" si="16"/>
        <v>126</v>
      </c>
      <c r="C132" s="17" t="str">
        <f t="shared" si="13"/>
        <v>CUSTID 126</v>
      </c>
      <c r="D132" s="17">
        <f t="shared" ca="1" si="17"/>
        <v>5</v>
      </c>
      <c r="E132" s="17">
        <f t="shared" ca="1" si="17"/>
        <v>5</v>
      </c>
      <c r="F132" s="29">
        <f t="shared" ca="1" si="17"/>
        <v>6</v>
      </c>
    </row>
    <row r="133" spans="1:6" x14ac:dyDescent="0.35">
      <c r="A133" s="27">
        <f t="shared" si="15"/>
        <v>127</v>
      </c>
      <c r="B133" s="16">
        <f t="shared" si="16"/>
        <v>127</v>
      </c>
      <c r="C133" s="17" t="str">
        <f t="shared" si="13"/>
        <v>CUSTID 127</v>
      </c>
      <c r="D133" s="17">
        <f t="shared" ca="1" si="17"/>
        <v>1</v>
      </c>
      <c r="E133" s="17">
        <f t="shared" ca="1" si="17"/>
        <v>1</v>
      </c>
      <c r="F133" s="29">
        <f t="shared" ca="1" si="17"/>
        <v>7</v>
      </c>
    </row>
    <row r="134" spans="1:6" x14ac:dyDescent="0.35">
      <c r="A134" s="27">
        <f t="shared" si="15"/>
        <v>128</v>
      </c>
      <c r="B134" s="16">
        <f t="shared" si="16"/>
        <v>128</v>
      </c>
      <c r="C134" s="17" t="str">
        <f t="shared" si="13"/>
        <v>CUSTID 128</v>
      </c>
      <c r="D134" s="17">
        <f t="shared" ca="1" si="17"/>
        <v>5</v>
      </c>
      <c r="E134" s="17">
        <f t="shared" ca="1" si="17"/>
        <v>2</v>
      </c>
      <c r="F134" s="29">
        <f t="shared" ca="1" si="17"/>
        <v>1</v>
      </c>
    </row>
    <row r="135" spans="1:6" x14ac:dyDescent="0.35">
      <c r="A135" s="27">
        <f t="shared" si="15"/>
        <v>129</v>
      </c>
      <c r="B135" s="16">
        <f t="shared" si="16"/>
        <v>129</v>
      </c>
      <c r="C135" s="17" t="str">
        <f t="shared" si="13"/>
        <v>CUSTID 129</v>
      </c>
      <c r="D135" s="17">
        <f t="shared" ca="1" si="17"/>
        <v>5</v>
      </c>
      <c r="E135" s="17">
        <f t="shared" ca="1" si="17"/>
        <v>5</v>
      </c>
      <c r="F135" s="29">
        <f t="shared" ca="1" si="17"/>
        <v>8</v>
      </c>
    </row>
    <row r="136" spans="1:6" x14ac:dyDescent="0.35">
      <c r="A136" s="27">
        <f t="shared" si="15"/>
        <v>130</v>
      </c>
      <c r="B136" s="16">
        <f t="shared" si="16"/>
        <v>130</v>
      </c>
      <c r="C136" s="17" t="str">
        <f t="shared" ref="C136:C199" si="18">CONCATENATE(C$6," ",B136)</f>
        <v>CUSTID 130</v>
      </c>
      <c r="D136" s="17">
        <f t="shared" ref="D136:F167" ca="1" si="19">INT(RAND()*(D$3+1-D$2)+D$2)</f>
        <v>4</v>
      </c>
      <c r="E136" s="17">
        <f t="shared" ca="1" si="19"/>
        <v>4</v>
      </c>
      <c r="F136" s="29">
        <f t="shared" ca="1" si="19"/>
        <v>1</v>
      </c>
    </row>
    <row r="137" spans="1:6" x14ac:dyDescent="0.35">
      <c r="A137" s="27">
        <f t="shared" si="15"/>
        <v>131</v>
      </c>
      <c r="B137" s="16">
        <f t="shared" si="16"/>
        <v>131</v>
      </c>
      <c r="C137" s="17" t="str">
        <f t="shared" si="18"/>
        <v>CUSTID 131</v>
      </c>
      <c r="D137" s="17">
        <f t="shared" ca="1" si="19"/>
        <v>4</v>
      </c>
      <c r="E137" s="17">
        <f t="shared" ca="1" si="19"/>
        <v>5</v>
      </c>
      <c r="F137" s="29">
        <f t="shared" ca="1" si="19"/>
        <v>3</v>
      </c>
    </row>
    <row r="138" spans="1:6" x14ac:dyDescent="0.35">
      <c r="A138" s="27">
        <f t="shared" si="15"/>
        <v>132</v>
      </c>
      <c r="B138" s="16">
        <f t="shared" si="16"/>
        <v>132</v>
      </c>
      <c r="C138" s="17" t="str">
        <f t="shared" si="18"/>
        <v>CUSTID 132</v>
      </c>
      <c r="D138" s="17">
        <f t="shared" ca="1" si="19"/>
        <v>4</v>
      </c>
      <c r="E138" s="17">
        <f t="shared" ca="1" si="19"/>
        <v>1</v>
      </c>
      <c r="F138" s="29">
        <f t="shared" ca="1" si="19"/>
        <v>1</v>
      </c>
    </row>
    <row r="139" spans="1:6" x14ac:dyDescent="0.35">
      <c r="A139" s="27">
        <f t="shared" si="15"/>
        <v>133</v>
      </c>
      <c r="B139" s="16">
        <f t="shared" si="16"/>
        <v>133</v>
      </c>
      <c r="C139" s="17" t="str">
        <f t="shared" si="18"/>
        <v>CUSTID 133</v>
      </c>
      <c r="D139" s="17">
        <f t="shared" ca="1" si="19"/>
        <v>1</v>
      </c>
      <c r="E139" s="17">
        <f t="shared" ca="1" si="19"/>
        <v>5</v>
      </c>
      <c r="F139" s="29">
        <f t="shared" ca="1" si="19"/>
        <v>8</v>
      </c>
    </row>
    <row r="140" spans="1:6" x14ac:dyDescent="0.35">
      <c r="A140" s="27">
        <f t="shared" si="15"/>
        <v>134</v>
      </c>
      <c r="B140" s="16">
        <f t="shared" si="16"/>
        <v>134</v>
      </c>
      <c r="C140" s="17" t="str">
        <f t="shared" si="18"/>
        <v>CUSTID 134</v>
      </c>
      <c r="D140" s="17">
        <f t="shared" ca="1" si="19"/>
        <v>3</v>
      </c>
      <c r="E140" s="17">
        <f t="shared" ca="1" si="19"/>
        <v>5</v>
      </c>
      <c r="F140" s="29">
        <f t="shared" ca="1" si="19"/>
        <v>7</v>
      </c>
    </row>
    <row r="141" spans="1:6" x14ac:dyDescent="0.35">
      <c r="A141" s="27">
        <f t="shared" si="15"/>
        <v>135</v>
      </c>
      <c r="B141" s="16">
        <f t="shared" si="16"/>
        <v>135</v>
      </c>
      <c r="C141" s="17" t="str">
        <f t="shared" si="18"/>
        <v>CUSTID 135</v>
      </c>
      <c r="D141" s="17">
        <f t="shared" ca="1" si="19"/>
        <v>1</v>
      </c>
      <c r="E141" s="17">
        <f t="shared" ca="1" si="19"/>
        <v>2</v>
      </c>
      <c r="F141" s="29">
        <f t="shared" ca="1" si="19"/>
        <v>5</v>
      </c>
    </row>
    <row r="142" spans="1:6" x14ac:dyDescent="0.35">
      <c r="A142" s="27">
        <f t="shared" si="15"/>
        <v>136</v>
      </c>
      <c r="B142" s="16">
        <f t="shared" si="16"/>
        <v>136</v>
      </c>
      <c r="C142" s="17" t="str">
        <f t="shared" si="18"/>
        <v>CUSTID 136</v>
      </c>
      <c r="D142" s="17">
        <f t="shared" ca="1" si="19"/>
        <v>2</v>
      </c>
      <c r="E142" s="17">
        <f t="shared" ca="1" si="19"/>
        <v>3</v>
      </c>
      <c r="F142" s="29">
        <f t="shared" ca="1" si="19"/>
        <v>6</v>
      </c>
    </row>
    <row r="143" spans="1:6" x14ac:dyDescent="0.35">
      <c r="A143" s="27">
        <f t="shared" si="15"/>
        <v>137</v>
      </c>
      <c r="B143" s="16">
        <f t="shared" si="16"/>
        <v>137</v>
      </c>
      <c r="C143" s="17" t="str">
        <f t="shared" si="18"/>
        <v>CUSTID 137</v>
      </c>
      <c r="D143" s="17">
        <f t="shared" ca="1" si="19"/>
        <v>5</v>
      </c>
      <c r="E143" s="17">
        <f t="shared" ca="1" si="19"/>
        <v>1</v>
      </c>
      <c r="F143" s="29">
        <f t="shared" ca="1" si="19"/>
        <v>2</v>
      </c>
    </row>
    <row r="144" spans="1:6" x14ac:dyDescent="0.35">
      <c r="A144" s="27">
        <f t="shared" si="15"/>
        <v>138</v>
      </c>
      <c r="B144" s="16">
        <f t="shared" si="16"/>
        <v>138</v>
      </c>
      <c r="C144" s="17" t="str">
        <f t="shared" si="18"/>
        <v>CUSTID 138</v>
      </c>
      <c r="D144" s="17">
        <f t="shared" ca="1" si="19"/>
        <v>1</v>
      </c>
      <c r="E144" s="17">
        <f t="shared" ca="1" si="19"/>
        <v>4</v>
      </c>
      <c r="F144" s="29">
        <f t="shared" ca="1" si="19"/>
        <v>7</v>
      </c>
    </row>
    <row r="145" spans="1:6" x14ac:dyDescent="0.35">
      <c r="A145" s="27">
        <f t="shared" si="15"/>
        <v>139</v>
      </c>
      <c r="B145" s="16">
        <f t="shared" si="16"/>
        <v>139</v>
      </c>
      <c r="C145" s="17" t="str">
        <f t="shared" si="18"/>
        <v>CUSTID 139</v>
      </c>
      <c r="D145" s="17">
        <f t="shared" ca="1" si="19"/>
        <v>2</v>
      </c>
      <c r="E145" s="17">
        <f t="shared" ca="1" si="19"/>
        <v>2</v>
      </c>
      <c r="F145" s="29">
        <f t="shared" ca="1" si="19"/>
        <v>5</v>
      </c>
    </row>
    <row r="146" spans="1:6" x14ac:dyDescent="0.35">
      <c r="A146" s="27">
        <f t="shared" si="15"/>
        <v>140</v>
      </c>
      <c r="B146" s="16">
        <f t="shared" si="16"/>
        <v>140</v>
      </c>
      <c r="C146" s="17" t="str">
        <f t="shared" si="18"/>
        <v>CUSTID 140</v>
      </c>
      <c r="D146" s="17">
        <f t="shared" ca="1" si="19"/>
        <v>2</v>
      </c>
      <c r="E146" s="17">
        <f t="shared" ca="1" si="19"/>
        <v>5</v>
      </c>
      <c r="F146" s="29">
        <f t="shared" ca="1" si="19"/>
        <v>7</v>
      </c>
    </row>
    <row r="147" spans="1:6" x14ac:dyDescent="0.35">
      <c r="A147" s="27">
        <f t="shared" si="15"/>
        <v>141</v>
      </c>
      <c r="B147" s="16">
        <f t="shared" si="16"/>
        <v>141</v>
      </c>
      <c r="C147" s="17" t="str">
        <f t="shared" si="18"/>
        <v>CUSTID 141</v>
      </c>
      <c r="D147" s="17">
        <f t="shared" ca="1" si="19"/>
        <v>4</v>
      </c>
      <c r="E147" s="17">
        <f t="shared" ca="1" si="19"/>
        <v>1</v>
      </c>
      <c r="F147" s="29">
        <f t="shared" ca="1" si="19"/>
        <v>7</v>
      </c>
    </row>
    <row r="148" spans="1:6" x14ac:dyDescent="0.35">
      <c r="A148" s="27">
        <f t="shared" si="15"/>
        <v>142</v>
      </c>
      <c r="B148" s="16">
        <f t="shared" si="16"/>
        <v>142</v>
      </c>
      <c r="C148" s="17" t="str">
        <f t="shared" si="18"/>
        <v>CUSTID 142</v>
      </c>
      <c r="D148" s="17">
        <f t="shared" ca="1" si="19"/>
        <v>3</v>
      </c>
      <c r="E148" s="17">
        <f t="shared" ca="1" si="19"/>
        <v>5</v>
      </c>
      <c r="F148" s="29">
        <f t="shared" ca="1" si="19"/>
        <v>7</v>
      </c>
    </row>
    <row r="149" spans="1:6" x14ac:dyDescent="0.35">
      <c r="A149" s="27">
        <f t="shared" si="15"/>
        <v>143</v>
      </c>
      <c r="B149" s="16">
        <f t="shared" si="16"/>
        <v>143</v>
      </c>
      <c r="C149" s="17" t="str">
        <f t="shared" si="18"/>
        <v>CUSTID 143</v>
      </c>
      <c r="D149" s="17">
        <f t="shared" ca="1" si="19"/>
        <v>2</v>
      </c>
      <c r="E149" s="17">
        <f t="shared" ca="1" si="19"/>
        <v>5</v>
      </c>
      <c r="F149" s="29">
        <f t="shared" ca="1" si="19"/>
        <v>7</v>
      </c>
    </row>
    <row r="150" spans="1:6" x14ac:dyDescent="0.35">
      <c r="A150" s="27">
        <f t="shared" si="15"/>
        <v>144</v>
      </c>
      <c r="B150" s="16">
        <f t="shared" si="16"/>
        <v>144</v>
      </c>
      <c r="C150" s="17" t="str">
        <f t="shared" si="18"/>
        <v>CUSTID 144</v>
      </c>
      <c r="D150" s="17">
        <f t="shared" ca="1" si="19"/>
        <v>2</v>
      </c>
      <c r="E150" s="17">
        <f t="shared" ca="1" si="19"/>
        <v>4</v>
      </c>
      <c r="F150" s="29">
        <f t="shared" ca="1" si="19"/>
        <v>4</v>
      </c>
    </row>
    <row r="151" spans="1:6" x14ac:dyDescent="0.35">
      <c r="A151" s="27">
        <f t="shared" si="15"/>
        <v>145</v>
      </c>
      <c r="B151" s="16">
        <f t="shared" si="16"/>
        <v>145</v>
      </c>
      <c r="C151" s="17" t="str">
        <f t="shared" si="18"/>
        <v>CUSTID 145</v>
      </c>
      <c r="D151" s="17">
        <f t="shared" ca="1" si="19"/>
        <v>5</v>
      </c>
      <c r="E151" s="17">
        <f t="shared" ca="1" si="19"/>
        <v>1</v>
      </c>
      <c r="F151" s="29">
        <f t="shared" ca="1" si="19"/>
        <v>2</v>
      </c>
    </row>
    <row r="152" spans="1:6" x14ac:dyDescent="0.35">
      <c r="A152" s="27">
        <f t="shared" si="15"/>
        <v>146</v>
      </c>
      <c r="B152" s="16">
        <f t="shared" si="16"/>
        <v>146</v>
      </c>
      <c r="C152" s="17" t="str">
        <f t="shared" si="18"/>
        <v>CUSTID 146</v>
      </c>
      <c r="D152" s="17">
        <f t="shared" ca="1" si="19"/>
        <v>3</v>
      </c>
      <c r="E152" s="17">
        <f t="shared" ca="1" si="19"/>
        <v>2</v>
      </c>
      <c r="F152" s="29">
        <f t="shared" ca="1" si="19"/>
        <v>1</v>
      </c>
    </row>
    <row r="153" spans="1:6" x14ac:dyDescent="0.35">
      <c r="A153" s="27">
        <f t="shared" si="15"/>
        <v>147</v>
      </c>
      <c r="B153" s="16">
        <f t="shared" si="16"/>
        <v>147</v>
      </c>
      <c r="C153" s="17" t="str">
        <f t="shared" si="18"/>
        <v>CUSTID 147</v>
      </c>
      <c r="D153" s="17">
        <f t="shared" ca="1" si="19"/>
        <v>1</v>
      </c>
      <c r="E153" s="17">
        <f t="shared" ca="1" si="19"/>
        <v>1</v>
      </c>
      <c r="F153" s="29">
        <f t="shared" ca="1" si="19"/>
        <v>7</v>
      </c>
    </row>
    <row r="154" spans="1:6" x14ac:dyDescent="0.35">
      <c r="A154" s="27">
        <f t="shared" si="15"/>
        <v>148</v>
      </c>
      <c r="B154" s="16">
        <f t="shared" si="16"/>
        <v>148</v>
      </c>
      <c r="C154" s="17" t="str">
        <f t="shared" si="18"/>
        <v>CUSTID 148</v>
      </c>
      <c r="D154" s="17">
        <f t="shared" ca="1" si="19"/>
        <v>5</v>
      </c>
      <c r="E154" s="17">
        <f t="shared" ca="1" si="19"/>
        <v>5</v>
      </c>
      <c r="F154" s="29">
        <f t="shared" ca="1" si="19"/>
        <v>7</v>
      </c>
    </row>
    <row r="155" spans="1:6" x14ac:dyDescent="0.35">
      <c r="A155" s="27">
        <f t="shared" si="15"/>
        <v>149</v>
      </c>
      <c r="B155" s="16">
        <f t="shared" si="16"/>
        <v>149</v>
      </c>
      <c r="C155" s="17" t="str">
        <f t="shared" si="18"/>
        <v>CUSTID 149</v>
      </c>
      <c r="D155" s="17">
        <f t="shared" ca="1" si="19"/>
        <v>2</v>
      </c>
      <c r="E155" s="17">
        <f t="shared" ca="1" si="19"/>
        <v>3</v>
      </c>
      <c r="F155" s="29">
        <f t="shared" ca="1" si="19"/>
        <v>8</v>
      </c>
    </row>
    <row r="156" spans="1:6" x14ac:dyDescent="0.35">
      <c r="A156" s="27">
        <f t="shared" si="15"/>
        <v>150</v>
      </c>
      <c r="B156" s="16">
        <f t="shared" si="16"/>
        <v>150</v>
      </c>
      <c r="C156" s="17" t="str">
        <f t="shared" si="18"/>
        <v>CUSTID 150</v>
      </c>
      <c r="D156" s="17">
        <f t="shared" ca="1" si="19"/>
        <v>4</v>
      </c>
      <c r="E156" s="17">
        <f t="shared" ca="1" si="19"/>
        <v>5</v>
      </c>
      <c r="F156" s="29">
        <f t="shared" ca="1" si="19"/>
        <v>8</v>
      </c>
    </row>
    <row r="157" spans="1:6" x14ac:dyDescent="0.35">
      <c r="A157" s="27">
        <f t="shared" si="15"/>
        <v>151</v>
      </c>
      <c r="B157" s="16">
        <f t="shared" si="16"/>
        <v>151</v>
      </c>
      <c r="C157" s="17" t="str">
        <f t="shared" si="18"/>
        <v>CUSTID 151</v>
      </c>
      <c r="D157" s="17">
        <f t="shared" ca="1" si="19"/>
        <v>3</v>
      </c>
      <c r="E157" s="17">
        <f t="shared" ca="1" si="19"/>
        <v>2</v>
      </c>
      <c r="F157" s="29">
        <f t="shared" ca="1" si="19"/>
        <v>2</v>
      </c>
    </row>
    <row r="158" spans="1:6" x14ac:dyDescent="0.35">
      <c r="A158" s="27">
        <f t="shared" si="15"/>
        <v>152</v>
      </c>
      <c r="B158" s="16">
        <f t="shared" si="16"/>
        <v>152</v>
      </c>
      <c r="C158" s="17" t="str">
        <f t="shared" si="18"/>
        <v>CUSTID 152</v>
      </c>
      <c r="D158" s="17">
        <f t="shared" ca="1" si="19"/>
        <v>1</v>
      </c>
      <c r="E158" s="17">
        <f t="shared" ca="1" si="19"/>
        <v>1</v>
      </c>
      <c r="F158" s="29">
        <f t="shared" ca="1" si="19"/>
        <v>5</v>
      </c>
    </row>
    <row r="159" spans="1:6" x14ac:dyDescent="0.35">
      <c r="A159" s="27">
        <f t="shared" si="15"/>
        <v>153</v>
      </c>
      <c r="B159" s="16">
        <f t="shared" si="16"/>
        <v>153</v>
      </c>
      <c r="C159" s="17" t="str">
        <f t="shared" si="18"/>
        <v>CUSTID 153</v>
      </c>
      <c r="D159" s="17">
        <f t="shared" ca="1" si="19"/>
        <v>1</v>
      </c>
      <c r="E159" s="17">
        <f t="shared" ca="1" si="19"/>
        <v>2</v>
      </c>
      <c r="F159" s="29">
        <f t="shared" ca="1" si="19"/>
        <v>1</v>
      </c>
    </row>
    <row r="160" spans="1:6" x14ac:dyDescent="0.35">
      <c r="A160" s="27">
        <f t="shared" si="15"/>
        <v>154</v>
      </c>
      <c r="B160" s="16">
        <f t="shared" si="16"/>
        <v>154</v>
      </c>
      <c r="C160" s="17" t="str">
        <f t="shared" si="18"/>
        <v>CUSTID 154</v>
      </c>
      <c r="D160" s="17">
        <f t="shared" ca="1" si="19"/>
        <v>3</v>
      </c>
      <c r="E160" s="17">
        <f t="shared" ca="1" si="19"/>
        <v>2</v>
      </c>
      <c r="F160" s="29">
        <f t="shared" ca="1" si="19"/>
        <v>8</v>
      </c>
    </row>
    <row r="161" spans="1:6" x14ac:dyDescent="0.35">
      <c r="A161" s="27">
        <f t="shared" si="15"/>
        <v>155</v>
      </c>
      <c r="B161" s="16">
        <f t="shared" si="16"/>
        <v>155</v>
      </c>
      <c r="C161" s="17" t="str">
        <f t="shared" si="18"/>
        <v>CUSTID 155</v>
      </c>
      <c r="D161" s="17">
        <f t="shared" ca="1" si="19"/>
        <v>4</v>
      </c>
      <c r="E161" s="17">
        <f t="shared" ca="1" si="19"/>
        <v>2</v>
      </c>
      <c r="F161" s="29">
        <f t="shared" ca="1" si="19"/>
        <v>7</v>
      </c>
    </row>
    <row r="162" spans="1:6" x14ac:dyDescent="0.35">
      <c r="A162" s="27">
        <f t="shared" si="15"/>
        <v>156</v>
      </c>
      <c r="B162" s="16">
        <f t="shared" si="16"/>
        <v>156</v>
      </c>
      <c r="C162" s="17" t="str">
        <f t="shared" si="18"/>
        <v>CUSTID 156</v>
      </c>
      <c r="D162" s="17">
        <f t="shared" ca="1" si="19"/>
        <v>2</v>
      </c>
      <c r="E162" s="17">
        <f t="shared" ca="1" si="19"/>
        <v>1</v>
      </c>
      <c r="F162" s="29">
        <f t="shared" ca="1" si="19"/>
        <v>6</v>
      </c>
    </row>
    <row r="163" spans="1:6" x14ac:dyDescent="0.35">
      <c r="A163" s="27">
        <f t="shared" si="15"/>
        <v>157</v>
      </c>
      <c r="B163" s="16">
        <f t="shared" si="16"/>
        <v>157</v>
      </c>
      <c r="C163" s="17" t="str">
        <f t="shared" si="18"/>
        <v>CUSTID 157</v>
      </c>
      <c r="D163" s="17">
        <f t="shared" ca="1" si="19"/>
        <v>5</v>
      </c>
      <c r="E163" s="17">
        <f t="shared" ca="1" si="19"/>
        <v>2</v>
      </c>
      <c r="F163" s="29">
        <f t="shared" ca="1" si="19"/>
        <v>7</v>
      </c>
    </row>
    <row r="164" spans="1:6" x14ac:dyDescent="0.35">
      <c r="A164" s="27">
        <f t="shared" si="15"/>
        <v>158</v>
      </c>
      <c r="B164" s="16">
        <f t="shared" si="16"/>
        <v>158</v>
      </c>
      <c r="C164" s="17" t="str">
        <f t="shared" si="18"/>
        <v>CUSTID 158</v>
      </c>
      <c r="D164" s="17">
        <f t="shared" ca="1" si="19"/>
        <v>3</v>
      </c>
      <c r="E164" s="17">
        <f t="shared" ca="1" si="19"/>
        <v>1</v>
      </c>
      <c r="F164" s="29">
        <f t="shared" ca="1" si="19"/>
        <v>7</v>
      </c>
    </row>
    <row r="165" spans="1:6" x14ac:dyDescent="0.35">
      <c r="A165" s="27">
        <f t="shared" si="15"/>
        <v>159</v>
      </c>
      <c r="B165" s="16">
        <f t="shared" si="16"/>
        <v>159</v>
      </c>
      <c r="C165" s="17" t="str">
        <f t="shared" si="18"/>
        <v>CUSTID 159</v>
      </c>
      <c r="D165" s="17">
        <f t="shared" ca="1" si="19"/>
        <v>1</v>
      </c>
      <c r="E165" s="17">
        <f t="shared" ca="1" si="19"/>
        <v>4</v>
      </c>
      <c r="F165" s="29">
        <f t="shared" ca="1" si="19"/>
        <v>6</v>
      </c>
    </row>
    <row r="166" spans="1:6" x14ac:dyDescent="0.35">
      <c r="A166" s="27">
        <f t="shared" si="15"/>
        <v>160</v>
      </c>
      <c r="B166" s="16">
        <f t="shared" si="16"/>
        <v>160</v>
      </c>
      <c r="C166" s="17" t="str">
        <f t="shared" si="18"/>
        <v>CUSTID 160</v>
      </c>
      <c r="D166" s="17">
        <f t="shared" ca="1" si="19"/>
        <v>2</v>
      </c>
      <c r="E166" s="17">
        <f t="shared" ca="1" si="19"/>
        <v>3</v>
      </c>
      <c r="F166" s="29">
        <f t="shared" ca="1" si="19"/>
        <v>4</v>
      </c>
    </row>
    <row r="167" spans="1:6" x14ac:dyDescent="0.35">
      <c r="A167" s="27">
        <f t="shared" ref="A167:A206" si="20">A166+1</f>
        <v>161</v>
      </c>
      <c r="B167" s="16">
        <f t="shared" ref="B167:B206" si="21">B166+1</f>
        <v>161</v>
      </c>
      <c r="C167" s="17" t="str">
        <f t="shared" si="18"/>
        <v>CUSTID 161</v>
      </c>
      <c r="D167" s="17">
        <f t="shared" ca="1" si="19"/>
        <v>2</v>
      </c>
      <c r="E167" s="17">
        <f t="shared" ca="1" si="19"/>
        <v>5</v>
      </c>
      <c r="F167" s="29">
        <f t="shared" ca="1" si="19"/>
        <v>1</v>
      </c>
    </row>
    <row r="168" spans="1:6" x14ac:dyDescent="0.35">
      <c r="A168" s="27">
        <f t="shared" si="20"/>
        <v>162</v>
      </c>
      <c r="B168" s="16">
        <f t="shared" si="21"/>
        <v>162</v>
      </c>
      <c r="C168" s="17" t="str">
        <f t="shared" si="18"/>
        <v>CUSTID 162</v>
      </c>
      <c r="D168" s="17">
        <f t="shared" ref="D168:F206" ca="1" si="22">INT(RAND()*(D$3+1-D$2)+D$2)</f>
        <v>4</v>
      </c>
      <c r="E168" s="17">
        <f t="shared" ca="1" si="22"/>
        <v>5</v>
      </c>
      <c r="F168" s="29">
        <f t="shared" ca="1" si="22"/>
        <v>4</v>
      </c>
    </row>
    <row r="169" spans="1:6" x14ac:dyDescent="0.35">
      <c r="A169" s="27">
        <f t="shared" si="20"/>
        <v>163</v>
      </c>
      <c r="B169" s="16">
        <f t="shared" si="21"/>
        <v>163</v>
      </c>
      <c r="C169" s="17" t="str">
        <f t="shared" si="18"/>
        <v>CUSTID 163</v>
      </c>
      <c r="D169" s="17">
        <f t="shared" ca="1" si="22"/>
        <v>1</v>
      </c>
      <c r="E169" s="17">
        <f t="shared" ca="1" si="22"/>
        <v>3</v>
      </c>
      <c r="F169" s="29">
        <f t="shared" ca="1" si="22"/>
        <v>5</v>
      </c>
    </row>
    <row r="170" spans="1:6" x14ac:dyDescent="0.35">
      <c r="A170" s="27">
        <f t="shared" si="20"/>
        <v>164</v>
      </c>
      <c r="B170" s="16">
        <f t="shared" si="21"/>
        <v>164</v>
      </c>
      <c r="C170" s="17" t="str">
        <f t="shared" si="18"/>
        <v>CUSTID 164</v>
      </c>
      <c r="D170" s="17">
        <f t="shared" ca="1" si="22"/>
        <v>3</v>
      </c>
      <c r="E170" s="17">
        <f t="shared" ca="1" si="22"/>
        <v>1</v>
      </c>
      <c r="F170" s="29">
        <f t="shared" ca="1" si="22"/>
        <v>5</v>
      </c>
    </row>
    <row r="171" spans="1:6" x14ac:dyDescent="0.35">
      <c r="A171" s="27">
        <f t="shared" si="20"/>
        <v>165</v>
      </c>
      <c r="B171" s="16">
        <f t="shared" si="21"/>
        <v>165</v>
      </c>
      <c r="C171" s="17" t="str">
        <f t="shared" si="18"/>
        <v>CUSTID 165</v>
      </c>
      <c r="D171" s="17">
        <f t="shared" ca="1" si="22"/>
        <v>5</v>
      </c>
      <c r="E171" s="17">
        <f t="shared" ca="1" si="22"/>
        <v>1</v>
      </c>
      <c r="F171" s="29">
        <f t="shared" ca="1" si="22"/>
        <v>4</v>
      </c>
    </row>
    <row r="172" spans="1:6" x14ac:dyDescent="0.35">
      <c r="A172" s="27">
        <f t="shared" si="20"/>
        <v>166</v>
      </c>
      <c r="B172" s="16">
        <f t="shared" si="21"/>
        <v>166</v>
      </c>
      <c r="C172" s="17" t="str">
        <f t="shared" si="18"/>
        <v>CUSTID 166</v>
      </c>
      <c r="D172" s="17">
        <f t="shared" ca="1" si="22"/>
        <v>3</v>
      </c>
      <c r="E172" s="17">
        <f t="shared" ca="1" si="22"/>
        <v>2</v>
      </c>
      <c r="F172" s="29">
        <f t="shared" ca="1" si="22"/>
        <v>3</v>
      </c>
    </row>
    <row r="173" spans="1:6" x14ac:dyDescent="0.35">
      <c r="A173" s="27">
        <f t="shared" si="20"/>
        <v>167</v>
      </c>
      <c r="B173" s="16">
        <f t="shared" si="21"/>
        <v>167</v>
      </c>
      <c r="C173" s="17" t="str">
        <f t="shared" si="18"/>
        <v>CUSTID 167</v>
      </c>
      <c r="D173" s="17">
        <f t="shared" ca="1" si="22"/>
        <v>2</v>
      </c>
      <c r="E173" s="17">
        <f t="shared" ca="1" si="22"/>
        <v>4</v>
      </c>
      <c r="F173" s="29">
        <f t="shared" ca="1" si="22"/>
        <v>5</v>
      </c>
    </row>
    <row r="174" spans="1:6" x14ac:dyDescent="0.35">
      <c r="A174" s="27">
        <f t="shared" si="20"/>
        <v>168</v>
      </c>
      <c r="B174" s="16">
        <f t="shared" si="21"/>
        <v>168</v>
      </c>
      <c r="C174" s="17" t="str">
        <f t="shared" si="18"/>
        <v>CUSTID 168</v>
      </c>
      <c r="D174" s="17">
        <f t="shared" ca="1" si="22"/>
        <v>5</v>
      </c>
      <c r="E174" s="17">
        <f t="shared" ca="1" si="22"/>
        <v>3</v>
      </c>
      <c r="F174" s="29">
        <f t="shared" ca="1" si="22"/>
        <v>2</v>
      </c>
    </row>
    <row r="175" spans="1:6" x14ac:dyDescent="0.35">
      <c r="A175" s="27">
        <f t="shared" si="20"/>
        <v>169</v>
      </c>
      <c r="B175" s="16">
        <f t="shared" si="21"/>
        <v>169</v>
      </c>
      <c r="C175" s="17" t="str">
        <f t="shared" si="18"/>
        <v>CUSTID 169</v>
      </c>
      <c r="D175" s="17">
        <f t="shared" ca="1" si="22"/>
        <v>5</v>
      </c>
      <c r="E175" s="17">
        <f t="shared" ca="1" si="22"/>
        <v>1</v>
      </c>
      <c r="F175" s="29">
        <f t="shared" ca="1" si="22"/>
        <v>6</v>
      </c>
    </row>
    <row r="176" spans="1:6" x14ac:dyDescent="0.35">
      <c r="A176" s="27">
        <f t="shared" si="20"/>
        <v>170</v>
      </c>
      <c r="B176" s="16">
        <f t="shared" si="21"/>
        <v>170</v>
      </c>
      <c r="C176" s="17" t="str">
        <f t="shared" si="18"/>
        <v>CUSTID 170</v>
      </c>
      <c r="D176" s="17">
        <f t="shared" ca="1" si="22"/>
        <v>1</v>
      </c>
      <c r="E176" s="17">
        <f t="shared" ca="1" si="22"/>
        <v>2</v>
      </c>
      <c r="F176" s="29">
        <f t="shared" ca="1" si="22"/>
        <v>6</v>
      </c>
    </row>
    <row r="177" spans="1:6" x14ac:dyDescent="0.35">
      <c r="A177" s="27">
        <f t="shared" si="20"/>
        <v>171</v>
      </c>
      <c r="B177" s="16">
        <f t="shared" si="21"/>
        <v>171</v>
      </c>
      <c r="C177" s="17" t="str">
        <f t="shared" si="18"/>
        <v>CUSTID 171</v>
      </c>
      <c r="D177" s="17">
        <f t="shared" ca="1" si="22"/>
        <v>1</v>
      </c>
      <c r="E177" s="17">
        <f t="shared" ca="1" si="22"/>
        <v>3</v>
      </c>
      <c r="F177" s="29">
        <f t="shared" ca="1" si="22"/>
        <v>3</v>
      </c>
    </row>
    <row r="178" spans="1:6" x14ac:dyDescent="0.35">
      <c r="A178" s="27">
        <f t="shared" si="20"/>
        <v>172</v>
      </c>
      <c r="B178" s="16">
        <f t="shared" si="21"/>
        <v>172</v>
      </c>
      <c r="C178" s="17" t="str">
        <f t="shared" si="18"/>
        <v>CUSTID 172</v>
      </c>
      <c r="D178" s="17">
        <f t="shared" ca="1" si="22"/>
        <v>4</v>
      </c>
      <c r="E178" s="17">
        <f t="shared" ca="1" si="22"/>
        <v>2</v>
      </c>
      <c r="F178" s="29">
        <f t="shared" ca="1" si="22"/>
        <v>6</v>
      </c>
    </row>
    <row r="179" spans="1:6" x14ac:dyDescent="0.35">
      <c r="A179" s="27">
        <f t="shared" si="20"/>
        <v>173</v>
      </c>
      <c r="B179" s="16">
        <f t="shared" si="21"/>
        <v>173</v>
      </c>
      <c r="C179" s="17" t="str">
        <f t="shared" si="18"/>
        <v>CUSTID 173</v>
      </c>
      <c r="D179" s="17">
        <f t="shared" ca="1" si="22"/>
        <v>4</v>
      </c>
      <c r="E179" s="17">
        <f t="shared" ca="1" si="22"/>
        <v>1</v>
      </c>
      <c r="F179" s="29">
        <f t="shared" ca="1" si="22"/>
        <v>2</v>
      </c>
    </row>
    <row r="180" spans="1:6" x14ac:dyDescent="0.35">
      <c r="A180" s="27">
        <f t="shared" si="20"/>
        <v>174</v>
      </c>
      <c r="B180" s="16">
        <f t="shared" si="21"/>
        <v>174</v>
      </c>
      <c r="C180" s="17" t="str">
        <f t="shared" si="18"/>
        <v>CUSTID 174</v>
      </c>
      <c r="D180" s="17">
        <f t="shared" ca="1" si="22"/>
        <v>1</v>
      </c>
      <c r="E180" s="17">
        <f t="shared" ca="1" si="22"/>
        <v>3</v>
      </c>
      <c r="F180" s="29">
        <f t="shared" ca="1" si="22"/>
        <v>4</v>
      </c>
    </row>
    <row r="181" spans="1:6" x14ac:dyDescent="0.35">
      <c r="A181" s="27">
        <f t="shared" si="20"/>
        <v>175</v>
      </c>
      <c r="B181" s="16">
        <f t="shared" si="21"/>
        <v>175</v>
      </c>
      <c r="C181" s="17" t="str">
        <f t="shared" si="18"/>
        <v>CUSTID 175</v>
      </c>
      <c r="D181" s="17">
        <f t="shared" ca="1" si="22"/>
        <v>4</v>
      </c>
      <c r="E181" s="17">
        <f t="shared" ca="1" si="22"/>
        <v>5</v>
      </c>
      <c r="F181" s="29">
        <f t="shared" ca="1" si="22"/>
        <v>8</v>
      </c>
    </row>
    <row r="182" spans="1:6" x14ac:dyDescent="0.35">
      <c r="A182" s="27">
        <f t="shared" si="20"/>
        <v>176</v>
      </c>
      <c r="B182" s="16">
        <f t="shared" si="21"/>
        <v>176</v>
      </c>
      <c r="C182" s="17" t="str">
        <f t="shared" si="18"/>
        <v>CUSTID 176</v>
      </c>
      <c r="D182" s="17">
        <f t="shared" ca="1" si="22"/>
        <v>5</v>
      </c>
      <c r="E182" s="17">
        <f t="shared" ca="1" si="22"/>
        <v>1</v>
      </c>
      <c r="F182" s="29">
        <f t="shared" ca="1" si="22"/>
        <v>1</v>
      </c>
    </row>
    <row r="183" spans="1:6" x14ac:dyDescent="0.35">
      <c r="A183" s="27">
        <f t="shared" si="20"/>
        <v>177</v>
      </c>
      <c r="B183" s="16">
        <f t="shared" si="21"/>
        <v>177</v>
      </c>
      <c r="C183" s="17" t="str">
        <f t="shared" si="18"/>
        <v>CUSTID 177</v>
      </c>
      <c r="D183" s="17">
        <f t="shared" ca="1" si="22"/>
        <v>5</v>
      </c>
      <c r="E183" s="17">
        <f t="shared" ca="1" si="22"/>
        <v>1</v>
      </c>
      <c r="F183" s="29">
        <f t="shared" ca="1" si="22"/>
        <v>3</v>
      </c>
    </row>
    <row r="184" spans="1:6" x14ac:dyDescent="0.35">
      <c r="A184" s="27">
        <f t="shared" si="20"/>
        <v>178</v>
      </c>
      <c r="B184" s="16">
        <f t="shared" si="21"/>
        <v>178</v>
      </c>
      <c r="C184" s="17" t="str">
        <f t="shared" si="18"/>
        <v>CUSTID 178</v>
      </c>
      <c r="D184" s="17">
        <f t="shared" ca="1" si="22"/>
        <v>1</v>
      </c>
      <c r="E184" s="17">
        <f t="shared" ca="1" si="22"/>
        <v>4</v>
      </c>
      <c r="F184" s="29">
        <f t="shared" ca="1" si="22"/>
        <v>2</v>
      </c>
    </row>
    <row r="185" spans="1:6" x14ac:dyDescent="0.35">
      <c r="A185" s="27">
        <f t="shared" si="20"/>
        <v>179</v>
      </c>
      <c r="B185" s="16">
        <f t="shared" si="21"/>
        <v>179</v>
      </c>
      <c r="C185" s="17" t="str">
        <f t="shared" si="18"/>
        <v>CUSTID 179</v>
      </c>
      <c r="D185" s="17">
        <f t="shared" ca="1" si="22"/>
        <v>3</v>
      </c>
      <c r="E185" s="17">
        <f t="shared" ca="1" si="22"/>
        <v>1</v>
      </c>
      <c r="F185" s="29">
        <f t="shared" ca="1" si="22"/>
        <v>5</v>
      </c>
    </row>
    <row r="186" spans="1:6" x14ac:dyDescent="0.35">
      <c r="A186" s="27">
        <f t="shared" si="20"/>
        <v>180</v>
      </c>
      <c r="B186" s="16">
        <f t="shared" si="21"/>
        <v>180</v>
      </c>
      <c r="C186" s="17" t="str">
        <f t="shared" si="18"/>
        <v>CUSTID 180</v>
      </c>
      <c r="D186" s="17">
        <f t="shared" ca="1" si="22"/>
        <v>3</v>
      </c>
      <c r="E186" s="17">
        <f t="shared" ca="1" si="22"/>
        <v>1</v>
      </c>
      <c r="F186" s="29">
        <f t="shared" ca="1" si="22"/>
        <v>7</v>
      </c>
    </row>
    <row r="187" spans="1:6" x14ac:dyDescent="0.35">
      <c r="A187" s="27">
        <f t="shared" si="20"/>
        <v>181</v>
      </c>
      <c r="B187" s="16">
        <f t="shared" si="21"/>
        <v>181</v>
      </c>
      <c r="C187" s="17" t="str">
        <f t="shared" si="18"/>
        <v>CUSTID 181</v>
      </c>
      <c r="D187" s="17">
        <f t="shared" ca="1" si="22"/>
        <v>5</v>
      </c>
      <c r="E187" s="17">
        <f t="shared" ca="1" si="22"/>
        <v>2</v>
      </c>
      <c r="F187" s="29">
        <f t="shared" ca="1" si="22"/>
        <v>5</v>
      </c>
    </row>
    <row r="188" spans="1:6" x14ac:dyDescent="0.35">
      <c r="A188" s="27">
        <f t="shared" si="20"/>
        <v>182</v>
      </c>
      <c r="B188" s="16">
        <f t="shared" si="21"/>
        <v>182</v>
      </c>
      <c r="C188" s="17" t="str">
        <f t="shared" si="18"/>
        <v>CUSTID 182</v>
      </c>
      <c r="D188" s="17">
        <f t="shared" ca="1" si="22"/>
        <v>3</v>
      </c>
      <c r="E188" s="17">
        <f t="shared" ca="1" si="22"/>
        <v>3</v>
      </c>
      <c r="F188" s="29">
        <f t="shared" ca="1" si="22"/>
        <v>2</v>
      </c>
    </row>
    <row r="189" spans="1:6" x14ac:dyDescent="0.35">
      <c r="A189" s="27">
        <f t="shared" si="20"/>
        <v>183</v>
      </c>
      <c r="B189" s="16">
        <f t="shared" si="21"/>
        <v>183</v>
      </c>
      <c r="C189" s="17" t="str">
        <f t="shared" si="18"/>
        <v>CUSTID 183</v>
      </c>
      <c r="D189" s="17">
        <f t="shared" ca="1" si="22"/>
        <v>2</v>
      </c>
      <c r="E189" s="17">
        <f t="shared" ca="1" si="22"/>
        <v>1</v>
      </c>
      <c r="F189" s="29">
        <f t="shared" ca="1" si="22"/>
        <v>6</v>
      </c>
    </row>
    <row r="190" spans="1:6" x14ac:dyDescent="0.35">
      <c r="A190" s="27">
        <f t="shared" si="20"/>
        <v>184</v>
      </c>
      <c r="B190" s="16">
        <f t="shared" si="21"/>
        <v>184</v>
      </c>
      <c r="C190" s="17" t="str">
        <f t="shared" si="18"/>
        <v>CUSTID 184</v>
      </c>
      <c r="D190" s="17">
        <f t="shared" ca="1" si="22"/>
        <v>4</v>
      </c>
      <c r="E190" s="17">
        <f t="shared" ca="1" si="22"/>
        <v>5</v>
      </c>
      <c r="F190" s="29">
        <f t="shared" ca="1" si="22"/>
        <v>4</v>
      </c>
    </row>
    <row r="191" spans="1:6" x14ac:dyDescent="0.35">
      <c r="A191" s="27">
        <f t="shared" si="20"/>
        <v>185</v>
      </c>
      <c r="B191" s="16">
        <f t="shared" si="21"/>
        <v>185</v>
      </c>
      <c r="C191" s="17" t="str">
        <f t="shared" si="18"/>
        <v>CUSTID 185</v>
      </c>
      <c r="D191" s="17">
        <f t="shared" ca="1" si="22"/>
        <v>3</v>
      </c>
      <c r="E191" s="17">
        <f t="shared" ca="1" si="22"/>
        <v>3</v>
      </c>
      <c r="F191" s="29">
        <f t="shared" ca="1" si="22"/>
        <v>6</v>
      </c>
    </row>
    <row r="192" spans="1:6" x14ac:dyDescent="0.35">
      <c r="A192" s="27">
        <f t="shared" si="20"/>
        <v>186</v>
      </c>
      <c r="B192" s="16">
        <f t="shared" si="21"/>
        <v>186</v>
      </c>
      <c r="C192" s="17" t="str">
        <f t="shared" si="18"/>
        <v>CUSTID 186</v>
      </c>
      <c r="D192" s="17">
        <f t="shared" ca="1" si="22"/>
        <v>5</v>
      </c>
      <c r="E192" s="17">
        <f t="shared" ca="1" si="22"/>
        <v>4</v>
      </c>
      <c r="F192" s="29">
        <f t="shared" ca="1" si="22"/>
        <v>5</v>
      </c>
    </row>
    <row r="193" spans="1:6" x14ac:dyDescent="0.35">
      <c r="A193" s="27">
        <f t="shared" si="20"/>
        <v>187</v>
      </c>
      <c r="B193" s="16">
        <f t="shared" si="21"/>
        <v>187</v>
      </c>
      <c r="C193" s="17" t="str">
        <f t="shared" si="18"/>
        <v>CUSTID 187</v>
      </c>
      <c r="D193" s="17">
        <f t="shared" ca="1" si="22"/>
        <v>4</v>
      </c>
      <c r="E193" s="17">
        <f t="shared" ca="1" si="22"/>
        <v>1</v>
      </c>
      <c r="F193" s="29">
        <f t="shared" ca="1" si="22"/>
        <v>2</v>
      </c>
    </row>
    <row r="194" spans="1:6" x14ac:dyDescent="0.35">
      <c r="A194" s="27">
        <f t="shared" si="20"/>
        <v>188</v>
      </c>
      <c r="B194" s="16">
        <f t="shared" si="21"/>
        <v>188</v>
      </c>
      <c r="C194" s="17" t="str">
        <f t="shared" si="18"/>
        <v>CUSTID 188</v>
      </c>
      <c r="D194" s="17">
        <f t="shared" ca="1" si="22"/>
        <v>1</v>
      </c>
      <c r="E194" s="17">
        <f t="shared" ca="1" si="22"/>
        <v>5</v>
      </c>
      <c r="F194" s="29">
        <f t="shared" ca="1" si="22"/>
        <v>2</v>
      </c>
    </row>
    <row r="195" spans="1:6" x14ac:dyDescent="0.35">
      <c r="A195" s="27">
        <f t="shared" si="20"/>
        <v>189</v>
      </c>
      <c r="B195" s="16">
        <f t="shared" si="21"/>
        <v>189</v>
      </c>
      <c r="C195" s="17" t="str">
        <f t="shared" si="18"/>
        <v>CUSTID 189</v>
      </c>
      <c r="D195" s="17">
        <f t="shared" ca="1" si="22"/>
        <v>3</v>
      </c>
      <c r="E195" s="17">
        <f t="shared" ca="1" si="22"/>
        <v>5</v>
      </c>
      <c r="F195" s="29">
        <f t="shared" ca="1" si="22"/>
        <v>2</v>
      </c>
    </row>
    <row r="196" spans="1:6" x14ac:dyDescent="0.35">
      <c r="A196" s="27">
        <f t="shared" si="20"/>
        <v>190</v>
      </c>
      <c r="B196" s="16">
        <f t="shared" si="21"/>
        <v>190</v>
      </c>
      <c r="C196" s="17" t="str">
        <f t="shared" si="18"/>
        <v>CUSTID 190</v>
      </c>
      <c r="D196" s="17">
        <f t="shared" ca="1" si="22"/>
        <v>4</v>
      </c>
      <c r="E196" s="17">
        <f t="shared" ca="1" si="22"/>
        <v>3</v>
      </c>
      <c r="F196" s="29">
        <f t="shared" ca="1" si="22"/>
        <v>5</v>
      </c>
    </row>
    <row r="197" spans="1:6" x14ac:dyDescent="0.35">
      <c r="A197" s="27">
        <f t="shared" si="20"/>
        <v>191</v>
      </c>
      <c r="B197" s="16">
        <f t="shared" si="21"/>
        <v>191</v>
      </c>
      <c r="C197" s="17" t="str">
        <f t="shared" si="18"/>
        <v>CUSTID 191</v>
      </c>
      <c r="D197" s="17">
        <f t="shared" ca="1" si="22"/>
        <v>5</v>
      </c>
      <c r="E197" s="17">
        <f t="shared" ca="1" si="22"/>
        <v>1</v>
      </c>
      <c r="F197" s="29">
        <f t="shared" ca="1" si="22"/>
        <v>2</v>
      </c>
    </row>
    <row r="198" spans="1:6" x14ac:dyDescent="0.35">
      <c r="A198" s="27">
        <f t="shared" si="20"/>
        <v>192</v>
      </c>
      <c r="B198" s="16">
        <f t="shared" si="21"/>
        <v>192</v>
      </c>
      <c r="C198" s="17" t="str">
        <f t="shared" si="18"/>
        <v>CUSTID 192</v>
      </c>
      <c r="D198" s="17">
        <f t="shared" ca="1" si="22"/>
        <v>3</v>
      </c>
      <c r="E198" s="17">
        <f t="shared" ca="1" si="22"/>
        <v>2</v>
      </c>
      <c r="F198" s="29">
        <f t="shared" ca="1" si="22"/>
        <v>1</v>
      </c>
    </row>
    <row r="199" spans="1:6" x14ac:dyDescent="0.35">
      <c r="A199" s="27">
        <f t="shared" si="20"/>
        <v>193</v>
      </c>
      <c r="B199" s="16">
        <f t="shared" si="21"/>
        <v>193</v>
      </c>
      <c r="C199" s="17" t="str">
        <f t="shared" si="18"/>
        <v>CUSTID 193</v>
      </c>
      <c r="D199" s="17">
        <f t="shared" ca="1" si="22"/>
        <v>5</v>
      </c>
      <c r="E199" s="17">
        <f t="shared" ca="1" si="22"/>
        <v>4</v>
      </c>
      <c r="F199" s="29">
        <f t="shared" ca="1" si="22"/>
        <v>6</v>
      </c>
    </row>
    <row r="200" spans="1:6" x14ac:dyDescent="0.35">
      <c r="A200" s="27">
        <f t="shared" si="20"/>
        <v>194</v>
      </c>
      <c r="B200" s="16">
        <f t="shared" si="21"/>
        <v>194</v>
      </c>
      <c r="C200" s="17" t="str">
        <f t="shared" ref="C200:C206" si="23">CONCATENATE(C$6," ",B200)</f>
        <v>CUSTID 194</v>
      </c>
      <c r="D200" s="17">
        <f t="shared" ca="1" si="22"/>
        <v>5</v>
      </c>
      <c r="E200" s="17">
        <f t="shared" ca="1" si="22"/>
        <v>4</v>
      </c>
      <c r="F200" s="29">
        <f t="shared" ca="1" si="22"/>
        <v>1</v>
      </c>
    </row>
    <row r="201" spans="1:6" x14ac:dyDescent="0.35">
      <c r="A201" s="27">
        <f t="shared" si="20"/>
        <v>195</v>
      </c>
      <c r="B201" s="16">
        <f t="shared" si="21"/>
        <v>195</v>
      </c>
      <c r="C201" s="17" t="str">
        <f t="shared" si="23"/>
        <v>CUSTID 195</v>
      </c>
      <c r="D201" s="17">
        <f t="shared" ca="1" si="22"/>
        <v>2</v>
      </c>
      <c r="E201" s="17">
        <f t="shared" ca="1" si="22"/>
        <v>3</v>
      </c>
      <c r="F201" s="29">
        <f t="shared" ca="1" si="22"/>
        <v>3</v>
      </c>
    </row>
    <row r="202" spans="1:6" x14ac:dyDescent="0.35">
      <c r="A202" s="27">
        <f t="shared" si="20"/>
        <v>196</v>
      </c>
      <c r="B202" s="16">
        <f t="shared" si="21"/>
        <v>196</v>
      </c>
      <c r="C202" s="17" t="str">
        <f t="shared" si="23"/>
        <v>CUSTID 196</v>
      </c>
      <c r="D202" s="17">
        <f t="shared" ca="1" si="22"/>
        <v>1</v>
      </c>
      <c r="E202" s="17">
        <f t="shared" ca="1" si="22"/>
        <v>5</v>
      </c>
      <c r="F202" s="29">
        <f t="shared" ca="1" si="22"/>
        <v>1</v>
      </c>
    </row>
    <row r="203" spans="1:6" x14ac:dyDescent="0.35">
      <c r="A203" s="27">
        <f t="shared" si="20"/>
        <v>197</v>
      </c>
      <c r="B203" s="16">
        <f t="shared" si="21"/>
        <v>197</v>
      </c>
      <c r="C203" s="17" t="str">
        <f t="shared" si="23"/>
        <v>CUSTID 197</v>
      </c>
      <c r="D203" s="17">
        <f t="shared" ca="1" si="22"/>
        <v>1</v>
      </c>
      <c r="E203" s="17">
        <f t="shared" ca="1" si="22"/>
        <v>5</v>
      </c>
      <c r="F203" s="29">
        <f t="shared" ca="1" si="22"/>
        <v>6</v>
      </c>
    </row>
    <row r="204" spans="1:6" x14ac:dyDescent="0.35">
      <c r="A204" s="27">
        <f t="shared" si="20"/>
        <v>198</v>
      </c>
      <c r="B204" s="16">
        <f t="shared" si="21"/>
        <v>198</v>
      </c>
      <c r="C204" s="17" t="str">
        <f t="shared" si="23"/>
        <v>CUSTID 198</v>
      </c>
      <c r="D204" s="17">
        <f t="shared" ca="1" si="22"/>
        <v>1</v>
      </c>
      <c r="E204" s="17">
        <f t="shared" ca="1" si="22"/>
        <v>5</v>
      </c>
      <c r="F204" s="29">
        <f t="shared" ca="1" si="22"/>
        <v>4</v>
      </c>
    </row>
    <row r="205" spans="1:6" x14ac:dyDescent="0.35">
      <c r="A205" s="27">
        <f t="shared" si="20"/>
        <v>199</v>
      </c>
      <c r="B205" s="16">
        <f t="shared" si="21"/>
        <v>199</v>
      </c>
      <c r="C205" s="17" t="str">
        <f t="shared" si="23"/>
        <v>CUSTID 199</v>
      </c>
      <c r="D205" s="17">
        <f t="shared" ca="1" si="22"/>
        <v>1</v>
      </c>
      <c r="E205" s="17">
        <f t="shared" ca="1" si="22"/>
        <v>4</v>
      </c>
      <c r="F205" s="29">
        <f t="shared" ca="1" si="22"/>
        <v>3</v>
      </c>
    </row>
    <row r="206" spans="1:6" ht="15" thickBot="1" x14ac:dyDescent="0.4">
      <c r="A206" s="30">
        <f t="shared" si="20"/>
        <v>200</v>
      </c>
      <c r="B206" s="31">
        <f t="shared" si="21"/>
        <v>200</v>
      </c>
      <c r="C206" s="32" t="str">
        <f t="shared" si="23"/>
        <v>CUSTID 200</v>
      </c>
      <c r="D206" s="32">
        <f t="shared" ca="1" si="22"/>
        <v>2</v>
      </c>
      <c r="E206" s="32">
        <f t="shared" ca="1" si="22"/>
        <v>5</v>
      </c>
      <c r="F206" s="33">
        <f t="shared" ca="1" si="22"/>
        <v>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99"/>
  <sheetViews>
    <sheetView workbookViewId="0">
      <pane xSplit="1" ySplit="6" topLeftCell="B7" activePane="bottomRight" state="frozen"/>
      <selection pane="topRight" activeCell="B1" sqref="B1"/>
      <selection pane="bottomLeft" activeCell="A7" sqref="A7"/>
      <selection pane="bottomRight" activeCell="R9" sqref="R9"/>
    </sheetView>
  </sheetViews>
  <sheetFormatPr defaultRowHeight="14.5" x14ac:dyDescent="0.35"/>
  <cols>
    <col min="2" max="2" width="13.54296875" customWidth="1"/>
    <col min="3" max="6" width="13.54296875" style="2" customWidth="1"/>
    <col min="7" max="12" width="13.54296875" customWidth="1"/>
    <col min="13" max="16" width="16.26953125" customWidth="1"/>
    <col min="17" max="19" width="17.453125" style="100" customWidth="1"/>
    <col min="20" max="23" width="17.453125" customWidth="1"/>
  </cols>
  <sheetData>
    <row r="1" spans="1:19" x14ac:dyDescent="0.35">
      <c r="B1" s="1" t="s">
        <v>0</v>
      </c>
      <c r="C1" s="1" t="s">
        <v>1</v>
      </c>
      <c r="D1" s="1" t="s">
        <v>2</v>
      </c>
      <c r="E1" s="1" t="s">
        <v>3</v>
      </c>
      <c r="F1" s="1" t="s">
        <v>4</v>
      </c>
      <c r="G1" s="1" t="s">
        <v>5</v>
      </c>
      <c r="H1" s="1" t="s">
        <v>6</v>
      </c>
      <c r="I1" s="1" t="s">
        <v>7</v>
      </c>
      <c r="J1" s="1" t="s">
        <v>8</v>
      </c>
      <c r="K1" s="1" t="s">
        <v>9</v>
      </c>
      <c r="L1" s="1" t="s">
        <v>10</v>
      </c>
      <c r="M1" s="1" t="s">
        <v>13</v>
      </c>
      <c r="N1" s="1" t="s">
        <v>14</v>
      </c>
      <c r="O1" s="1" t="s">
        <v>11</v>
      </c>
      <c r="P1" s="3" t="s">
        <v>12</v>
      </c>
    </row>
    <row r="2" spans="1:19" ht="15" thickBot="1" x14ac:dyDescent="0.4">
      <c r="A2" t="s">
        <v>27</v>
      </c>
      <c r="B2" s="1">
        <v>0</v>
      </c>
      <c r="C2" s="1">
        <v>1</v>
      </c>
      <c r="D2" s="1">
        <v>1</v>
      </c>
      <c r="E2" s="1">
        <v>1</v>
      </c>
      <c r="F2" s="1">
        <v>1</v>
      </c>
      <c r="G2" s="1">
        <v>1</v>
      </c>
      <c r="H2" s="1">
        <v>1</v>
      </c>
      <c r="I2" s="1"/>
      <c r="J2" s="1"/>
      <c r="K2" s="1"/>
      <c r="L2" s="1"/>
      <c r="M2" s="1">
        <v>1</v>
      </c>
      <c r="N2" s="1">
        <v>1</v>
      </c>
      <c r="O2" s="1"/>
      <c r="P2" s="3">
        <v>1</v>
      </c>
    </row>
    <row r="3" spans="1:19" ht="15" thickBot="1" x14ac:dyDescent="0.4">
      <c r="A3" t="s">
        <v>28</v>
      </c>
      <c r="B3" s="1"/>
      <c r="C3" s="1">
        <v>200</v>
      </c>
      <c r="D3" s="1">
        <v>5</v>
      </c>
      <c r="E3" s="1">
        <v>5</v>
      </c>
      <c r="F3" s="1">
        <v>8</v>
      </c>
      <c r="G3" s="1">
        <v>5</v>
      </c>
      <c r="H3" s="1">
        <v>20</v>
      </c>
      <c r="I3" s="1"/>
      <c r="J3" s="1"/>
      <c r="K3" s="1"/>
      <c r="L3" s="1"/>
      <c r="M3" s="1">
        <v>10</v>
      </c>
      <c r="N3" s="1">
        <v>15</v>
      </c>
      <c r="O3" s="1"/>
      <c r="P3" s="3">
        <v>8</v>
      </c>
      <c r="Q3" s="101" t="s">
        <v>355</v>
      </c>
      <c r="R3" s="102"/>
      <c r="S3" s="103"/>
    </row>
    <row r="4" spans="1:19" x14ac:dyDescent="0.35">
      <c r="B4" s="1"/>
      <c r="C4" s="1"/>
      <c r="D4" s="1"/>
      <c r="E4" s="1"/>
      <c r="F4" s="1"/>
      <c r="G4" s="1"/>
      <c r="H4" s="1"/>
      <c r="I4" s="1"/>
      <c r="J4" s="1"/>
      <c r="K4" s="1"/>
      <c r="L4" s="1"/>
      <c r="M4" s="1"/>
      <c r="N4" s="1"/>
      <c r="O4" s="1"/>
      <c r="P4" s="3"/>
    </row>
    <row r="5" spans="1:19" ht="15" thickBot="1" x14ac:dyDescent="0.4">
      <c r="B5" s="1"/>
      <c r="C5" s="1"/>
      <c r="D5" s="1"/>
      <c r="E5" s="1"/>
      <c r="F5" s="1"/>
      <c r="G5" s="1"/>
      <c r="H5" s="1"/>
      <c r="I5" s="1"/>
      <c r="J5" s="1"/>
      <c r="K5" s="1"/>
      <c r="L5" s="1"/>
      <c r="M5" s="1"/>
      <c r="N5" s="1"/>
      <c r="O5" s="1"/>
      <c r="P5" s="3"/>
    </row>
    <row r="6" spans="1:19" s="4" customFormat="1" x14ac:dyDescent="0.35">
      <c r="A6" s="36" t="s">
        <v>25</v>
      </c>
      <c r="B6" s="37" t="s">
        <v>331</v>
      </c>
      <c r="C6" s="38" t="s">
        <v>29</v>
      </c>
      <c r="D6" s="38" t="s">
        <v>30</v>
      </c>
      <c r="E6" s="38" t="s">
        <v>31</v>
      </c>
      <c r="F6" s="38" t="s">
        <v>26</v>
      </c>
      <c r="G6" s="38" t="s">
        <v>5</v>
      </c>
      <c r="H6" s="37" t="s">
        <v>32</v>
      </c>
      <c r="I6" s="37" t="s">
        <v>33</v>
      </c>
      <c r="J6" s="37" t="s">
        <v>34</v>
      </c>
      <c r="K6" s="37" t="s">
        <v>332</v>
      </c>
      <c r="L6" s="37" t="s">
        <v>333</v>
      </c>
      <c r="M6" s="37" t="s">
        <v>334</v>
      </c>
      <c r="N6" s="37" t="s">
        <v>335</v>
      </c>
      <c r="O6" s="37" t="s">
        <v>336</v>
      </c>
      <c r="P6" s="39" t="s">
        <v>36</v>
      </c>
      <c r="Q6" s="100" t="s">
        <v>348</v>
      </c>
      <c r="R6" s="100" t="s">
        <v>349</v>
      </c>
      <c r="S6" s="100" t="s">
        <v>350</v>
      </c>
    </row>
    <row r="7" spans="1:19" x14ac:dyDescent="0.35">
      <c r="A7" s="9">
        <v>1</v>
      </c>
      <c r="B7" s="6">
        <v>1</v>
      </c>
      <c r="C7" s="7" t="s">
        <v>279</v>
      </c>
      <c r="D7" s="7" t="s">
        <v>112</v>
      </c>
      <c r="E7" s="7" t="s">
        <v>71</v>
      </c>
      <c r="F7" s="7" t="s">
        <v>72</v>
      </c>
      <c r="G7" s="6" t="s">
        <v>338</v>
      </c>
      <c r="H7" s="6" t="s">
        <v>101</v>
      </c>
      <c r="I7" s="6" t="s">
        <v>42</v>
      </c>
      <c r="J7" s="6" t="s">
        <v>74</v>
      </c>
      <c r="K7" s="6">
        <v>4269</v>
      </c>
      <c r="L7" s="6">
        <v>2561.4</v>
      </c>
      <c r="M7" s="7">
        <v>8</v>
      </c>
      <c r="N7" s="23">
        <v>4098.24</v>
      </c>
      <c r="O7" s="8">
        <v>32785.919999999998</v>
      </c>
      <c r="P7" s="40" t="s">
        <v>105</v>
      </c>
      <c r="Q7" s="100">
        <f>M7*(K7-N7)</f>
        <v>1366.0800000000017</v>
      </c>
      <c r="R7" s="100">
        <f>M7*(N7-L7)</f>
        <v>12294.719999999998</v>
      </c>
      <c r="S7" s="100">
        <f>K7*M7</f>
        <v>34152</v>
      </c>
    </row>
    <row r="8" spans="1:19" x14ac:dyDescent="0.35">
      <c r="A8" s="9">
        <v>2</v>
      </c>
      <c r="B8" s="6">
        <v>2</v>
      </c>
      <c r="C8" s="7" t="s">
        <v>242</v>
      </c>
      <c r="D8" s="7" t="s">
        <v>56</v>
      </c>
      <c r="E8" s="7" t="s">
        <v>100</v>
      </c>
      <c r="F8" s="7" t="s">
        <v>19</v>
      </c>
      <c r="G8" s="6" t="s">
        <v>15</v>
      </c>
      <c r="H8" s="6" t="s">
        <v>126</v>
      </c>
      <c r="I8" s="6" t="s">
        <v>50</v>
      </c>
      <c r="J8" s="6" t="s">
        <v>86</v>
      </c>
      <c r="K8" s="6">
        <v>16064</v>
      </c>
      <c r="L8" s="6">
        <v>10762.88</v>
      </c>
      <c r="M8" s="7">
        <v>9</v>
      </c>
      <c r="N8" s="23">
        <v>13654.4</v>
      </c>
      <c r="O8" s="8">
        <v>122889.59999999999</v>
      </c>
      <c r="P8" s="40" t="s">
        <v>89</v>
      </c>
      <c r="Q8" s="100">
        <f t="shared" ref="Q8:Q71" si="0">M8*(K8-N8)</f>
        <v>21686.400000000001</v>
      </c>
      <c r="R8" s="100">
        <f t="shared" ref="R8:R71" si="1">M8*(N8-L8)</f>
        <v>26023.680000000004</v>
      </c>
      <c r="S8" s="100">
        <f t="shared" ref="S8:S71" si="2">K8*M8</f>
        <v>144576</v>
      </c>
    </row>
    <row r="9" spans="1:19" x14ac:dyDescent="0.35">
      <c r="A9" s="9">
        <v>3</v>
      </c>
      <c r="B9" s="6">
        <v>3</v>
      </c>
      <c r="C9" s="7" t="s">
        <v>180</v>
      </c>
      <c r="D9" s="7" t="s">
        <v>38</v>
      </c>
      <c r="E9" s="7" t="s">
        <v>48</v>
      </c>
      <c r="F9" s="7" t="s">
        <v>24</v>
      </c>
      <c r="G9" s="6" t="s">
        <v>16</v>
      </c>
      <c r="H9" s="6" t="s">
        <v>159</v>
      </c>
      <c r="I9" s="6" t="s">
        <v>65</v>
      </c>
      <c r="J9" s="6" t="s">
        <v>86</v>
      </c>
      <c r="K9" s="6">
        <v>24110</v>
      </c>
      <c r="L9" s="6">
        <v>16153.7</v>
      </c>
      <c r="M9" s="7">
        <v>1</v>
      </c>
      <c r="N9" s="23">
        <v>22904.5</v>
      </c>
      <c r="O9" s="8">
        <v>22904.5</v>
      </c>
      <c r="P9" s="40" t="s">
        <v>89</v>
      </c>
      <c r="Q9" s="100">
        <f t="shared" si="0"/>
        <v>1205.5</v>
      </c>
      <c r="R9" s="100">
        <f t="shared" si="1"/>
        <v>6750.7999999999993</v>
      </c>
      <c r="S9" s="100">
        <f t="shared" si="2"/>
        <v>24110</v>
      </c>
    </row>
    <row r="10" spans="1:19" x14ac:dyDescent="0.35">
      <c r="A10" s="9">
        <v>4</v>
      </c>
      <c r="B10" s="6">
        <v>4</v>
      </c>
      <c r="C10" s="7" t="s">
        <v>304</v>
      </c>
      <c r="D10" s="7" t="s">
        <v>95</v>
      </c>
      <c r="E10" s="7" t="s">
        <v>48</v>
      </c>
      <c r="F10" s="7" t="s">
        <v>20</v>
      </c>
      <c r="G10" s="6" t="s">
        <v>15</v>
      </c>
      <c r="H10" s="6" t="s">
        <v>107</v>
      </c>
      <c r="I10" s="6" t="s">
        <v>42</v>
      </c>
      <c r="J10" s="6" t="s">
        <v>59</v>
      </c>
      <c r="K10" s="6">
        <v>10590</v>
      </c>
      <c r="L10" s="6">
        <v>6671.7</v>
      </c>
      <c r="M10" s="7">
        <v>3</v>
      </c>
      <c r="N10" s="23">
        <v>9425.1</v>
      </c>
      <c r="O10" s="8">
        <v>28275.300000000003</v>
      </c>
      <c r="P10" s="40" t="s">
        <v>130</v>
      </c>
      <c r="Q10" s="100">
        <f t="shared" si="0"/>
        <v>3494.6999999999989</v>
      </c>
      <c r="R10" s="100">
        <f t="shared" si="1"/>
        <v>8260.2000000000007</v>
      </c>
      <c r="S10" s="100">
        <f t="shared" si="2"/>
        <v>31770</v>
      </c>
    </row>
    <row r="11" spans="1:19" x14ac:dyDescent="0.35">
      <c r="A11" s="9">
        <v>5</v>
      </c>
      <c r="B11" s="6">
        <v>5</v>
      </c>
      <c r="C11" s="7" t="s">
        <v>137</v>
      </c>
      <c r="D11" s="7" t="s">
        <v>84</v>
      </c>
      <c r="E11" s="7" t="s">
        <v>48</v>
      </c>
      <c r="F11" s="7" t="s">
        <v>24</v>
      </c>
      <c r="G11" s="6" t="s">
        <v>18</v>
      </c>
      <c r="H11" s="6" t="s">
        <v>73</v>
      </c>
      <c r="I11" s="6" t="s">
        <v>50</v>
      </c>
      <c r="J11" s="6" t="s">
        <v>59</v>
      </c>
      <c r="K11" s="6">
        <v>23078</v>
      </c>
      <c r="L11" s="6">
        <v>14769.92</v>
      </c>
      <c r="M11" s="7">
        <v>5</v>
      </c>
      <c r="N11" s="23">
        <v>21231.760000000002</v>
      </c>
      <c r="O11" s="8">
        <v>106158.80000000002</v>
      </c>
      <c r="P11" s="40" t="s">
        <v>54</v>
      </c>
      <c r="Q11" s="100">
        <f t="shared" si="0"/>
        <v>9231.1999999999898</v>
      </c>
      <c r="R11" s="100">
        <f t="shared" si="1"/>
        <v>32309.200000000012</v>
      </c>
      <c r="S11" s="100">
        <f t="shared" si="2"/>
        <v>115390</v>
      </c>
    </row>
    <row r="12" spans="1:19" x14ac:dyDescent="0.35">
      <c r="A12" s="9">
        <v>6</v>
      </c>
      <c r="B12" s="6">
        <v>6</v>
      </c>
      <c r="C12" s="7" t="s">
        <v>218</v>
      </c>
      <c r="D12" s="7" t="s">
        <v>112</v>
      </c>
      <c r="E12" s="7" t="s">
        <v>48</v>
      </c>
      <c r="F12" s="7" t="s">
        <v>19</v>
      </c>
      <c r="G12" s="6" t="s">
        <v>16</v>
      </c>
      <c r="H12" s="6" t="s">
        <v>41</v>
      </c>
      <c r="I12" s="6" t="s">
        <v>42</v>
      </c>
      <c r="J12" s="6" t="s">
        <v>66</v>
      </c>
      <c r="K12" s="6">
        <v>8989</v>
      </c>
      <c r="L12" s="6">
        <v>5663.07</v>
      </c>
      <c r="M12" s="7">
        <v>2</v>
      </c>
      <c r="N12" s="23">
        <v>8359.7699999999986</v>
      </c>
      <c r="O12" s="8">
        <v>16719.539999999997</v>
      </c>
      <c r="P12" s="40" t="s">
        <v>105</v>
      </c>
      <c r="Q12" s="100">
        <f t="shared" si="0"/>
        <v>1258.4600000000028</v>
      </c>
      <c r="R12" s="100">
        <f t="shared" si="1"/>
        <v>5393.3999999999978</v>
      </c>
      <c r="S12" s="100">
        <f t="shared" si="2"/>
        <v>17978</v>
      </c>
    </row>
    <row r="13" spans="1:19" x14ac:dyDescent="0.35">
      <c r="A13" s="9">
        <v>7</v>
      </c>
      <c r="B13" s="6">
        <v>7</v>
      </c>
      <c r="C13" s="7" t="s">
        <v>243</v>
      </c>
      <c r="D13" s="7" t="s">
        <v>38</v>
      </c>
      <c r="E13" s="7" t="s">
        <v>48</v>
      </c>
      <c r="F13" s="7" t="s">
        <v>21</v>
      </c>
      <c r="G13" s="6" t="s">
        <v>15</v>
      </c>
      <c r="H13" s="6" t="s">
        <v>177</v>
      </c>
      <c r="I13" s="6" t="s">
        <v>65</v>
      </c>
      <c r="J13" s="6" t="s">
        <v>66</v>
      </c>
      <c r="K13" s="6">
        <v>20386</v>
      </c>
      <c r="L13" s="6">
        <v>14270.2</v>
      </c>
      <c r="M13" s="7">
        <v>8</v>
      </c>
      <c r="N13" s="23">
        <v>19570.559999999998</v>
      </c>
      <c r="O13" s="8">
        <v>156564.47999999998</v>
      </c>
      <c r="P13" s="40" t="s">
        <v>54</v>
      </c>
      <c r="Q13" s="100">
        <f t="shared" si="0"/>
        <v>6523.5200000000186</v>
      </c>
      <c r="R13" s="100">
        <f t="shared" si="1"/>
        <v>42402.879999999976</v>
      </c>
      <c r="S13" s="100">
        <f t="shared" si="2"/>
        <v>163088</v>
      </c>
    </row>
    <row r="14" spans="1:19" x14ac:dyDescent="0.35">
      <c r="A14" s="9">
        <v>8</v>
      </c>
      <c r="B14" s="6">
        <v>8</v>
      </c>
      <c r="C14" s="7" t="s">
        <v>256</v>
      </c>
      <c r="D14" s="7" t="s">
        <v>38</v>
      </c>
      <c r="E14" s="7" t="s">
        <v>57</v>
      </c>
      <c r="F14" s="7" t="s">
        <v>19</v>
      </c>
      <c r="G14" s="6" t="s">
        <v>16</v>
      </c>
      <c r="H14" s="6" t="s">
        <v>73</v>
      </c>
      <c r="I14" s="6" t="s">
        <v>50</v>
      </c>
      <c r="J14" s="6" t="s">
        <v>59</v>
      </c>
      <c r="K14" s="6">
        <v>23078</v>
      </c>
      <c r="L14" s="6">
        <v>14769.92</v>
      </c>
      <c r="M14" s="7">
        <v>9</v>
      </c>
      <c r="N14" s="23">
        <v>20077.86</v>
      </c>
      <c r="O14" s="8">
        <v>180700.74</v>
      </c>
      <c r="P14" s="40" t="s">
        <v>105</v>
      </c>
      <c r="Q14" s="100">
        <f t="shared" si="0"/>
        <v>27001.259999999995</v>
      </c>
      <c r="R14" s="100">
        <f t="shared" si="1"/>
        <v>47771.460000000006</v>
      </c>
      <c r="S14" s="100">
        <f t="shared" si="2"/>
        <v>207702</v>
      </c>
    </row>
    <row r="15" spans="1:19" x14ac:dyDescent="0.35">
      <c r="A15" s="9">
        <v>9</v>
      </c>
      <c r="B15" s="6">
        <v>9</v>
      </c>
      <c r="C15" s="7" t="s">
        <v>241</v>
      </c>
      <c r="D15" s="7" t="s">
        <v>95</v>
      </c>
      <c r="E15" s="7" t="s">
        <v>71</v>
      </c>
      <c r="F15" s="7" t="s">
        <v>19</v>
      </c>
      <c r="G15" s="6" t="s">
        <v>18</v>
      </c>
      <c r="H15" s="6" t="s">
        <v>138</v>
      </c>
      <c r="I15" s="6" t="s">
        <v>42</v>
      </c>
      <c r="J15" s="6" t="s">
        <v>51</v>
      </c>
      <c r="K15" s="6">
        <v>12004</v>
      </c>
      <c r="L15" s="6">
        <v>8042.68</v>
      </c>
      <c r="M15" s="7">
        <v>8</v>
      </c>
      <c r="N15" s="23">
        <v>10923.640000000001</v>
      </c>
      <c r="O15" s="8">
        <v>87389.12000000001</v>
      </c>
      <c r="P15" s="40" t="s">
        <v>105</v>
      </c>
      <c r="Q15" s="100">
        <f t="shared" si="0"/>
        <v>8642.8799999999901</v>
      </c>
      <c r="R15" s="100">
        <f t="shared" si="1"/>
        <v>23047.680000000008</v>
      </c>
      <c r="S15" s="100">
        <f t="shared" si="2"/>
        <v>96032</v>
      </c>
    </row>
    <row r="16" spans="1:19" x14ac:dyDescent="0.35">
      <c r="A16" s="9">
        <v>10</v>
      </c>
      <c r="B16" s="6">
        <v>10</v>
      </c>
      <c r="C16" s="7" t="s">
        <v>315</v>
      </c>
      <c r="D16" s="7" t="s">
        <v>38</v>
      </c>
      <c r="E16" s="7" t="s">
        <v>39</v>
      </c>
      <c r="F16" s="7" t="s">
        <v>22</v>
      </c>
      <c r="G16" s="6" t="s">
        <v>15</v>
      </c>
      <c r="H16" s="6" t="s">
        <v>169</v>
      </c>
      <c r="I16" s="6" t="s">
        <v>65</v>
      </c>
      <c r="J16" s="6" t="s">
        <v>43</v>
      </c>
      <c r="K16" s="6">
        <v>9526</v>
      </c>
      <c r="L16" s="6">
        <v>6572.94</v>
      </c>
      <c r="M16" s="7">
        <v>5</v>
      </c>
      <c r="N16" s="23">
        <v>8859.18</v>
      </c>
      <c r="O16" s="8">
        <v>44295.9</v>
      </c>
      <c r="P16" s="40" t="s">
        <v>54</v>
      </c>
      <c r="Q16" s="100">
        <f t="shared" si="0"/>
        <v>3334.0999999999985</v>
      </c>
      <c r="R16" s="100">
        <f t="shared" si="1"/>
        <v>11431.200000000004</v>
      </c>
      <c r="S16" s="100">
        <f t="shared" si="2"/>
        <v>47630</v>
      </c>
    </row>
    <row r="17" spans="1:19" x14ac:dyDescent="0.35">
      <c r="A17" s="9">
        <v>11</v>
      </c>
      <c r="B17" s="6">
        <v>11</v>
      </c>
      <c r="C17" s="7" t="s">
        <v>306</v>
      </c>
      <c r="D17" s="7" t="s">
        <v>84</v>
      </c>
      <c r="E17" s="7" t="s">
        <v>48</v>
      </c>
      <c r="F17" s="7" t="s">
        <v>23</v>
      </c>
      <c r="G17" s="6" t="s">
        <v>16</v>
      </c>
      <c r="H17" s="6" t="s">
        <v>64</v>
      </c>
      <c r="I17" s="6" t="s">
        <v>65</v>
      </c>
      <c r="J17" s="6" t="s">
        <v>43</v>
      </c>
      <c r="K17" s="6">
        <v>21670</v>
      </c>
      <c r="L17" s="6">
        <v>15169</v>
      </c>
      <c r="M17" s="7">
        <v>4</v>
      </c>
      <c r="N17" s="23">
        <v>21236.6</v>
      </c>
      <c r="O17" s="8">
        <v>84946.4</v>
      </c>
      <c r="P17" s="40" t="s">
        <v>46</v>
      </c>
      <c r="Q17" s="100">
        <f t="shared" si="0"/>
        <v>1733.6000000000058</v>
      </c>
      <c r="R17" s="100">
        <f t="shared" si="1"/>
        <v>24270.399999999994</v>
      </c>
      <c r="S17" s="100">
        <f t="shared" si="2"/>
        <v>86680</v>
      </c>
    </row>
    <row r="18" spans="1:19" x14ac:dyDescent="0.35">
      <c r="A18" s="9">
        <v>12</v>
      </c>
      <c r="B18" s="6">
        <v>12</v>
      </c>
      <c r="C18" s="7" t="s">
        <v>211</v>
      </c>
      <c r="D18" s="7" t="s">
        <v>95</v>
      </c>
      <c r="E18" s="7" t="s">
        <v>57</v>
      </c>
      <c r="F18" s="7" t="s">
        <v>20</v>
      </c>
      <c r="G18" s="6" t="s">
        <v>18</v>
      </c>
      <c r="H18" s="6" t="s">
        <v>58</v>
      </c>
      <c r="I18" s="6" t="s">
        <v>42</v>
      </c>
      <c r="J18" s="6" t="s">
        <v>59</v>
      </c>
      <c r="K18" s="6">
        <v>24315</v>
      </c>
      <c r="L18" s="6">
        <v>14589</v>
      </c>
      <c r="M18" s="7">
        <v>1</v>
      </c>
      <c r="N18" s="23">
        <v>22126.65</v>
      </c>
      <c r="O18" s="8">
        <v>22126.65</v>
      </c>
      <c r="P18" s="40" t="s">
        <v>130</v>
      </c>
      <c r="Q18" s="100">
        <f t="shared" si="0"/>
        <v>2188.3499999999985</v>
      </c>
      <c r="R18" s="100">
        <f t="shared" si="1"/>
        <v>7537.6500000000015</v>
      </c>
      <c r="S18" s="100">
        <f t="shared" si="2"/>
        <v>24315</v>
      </c>
    </row>
    <row r="19" spans="1:19" x14ac:dyDescent="0.35">
      <c r="A19" s="9">
        <v>13</v>
      </c>
      <c r="B19" s="6">
        <v>13</v>
      </c>
      <c r="C19" s="7" t="s">
        <v>261</v>
      </c>
      <c r="D19" s="7" t="s">
        <v>95</v>
      </c>
      <c r="E19" s="7" t="s">
        <v>71</v>
      </c>
      <c r="F19" s="7" t="s">
        <v>72</v>
      </c>
      <c r="G19" s="6" t="s">
        <v>16</v>
      </c>
      <c r="H19" s="6" t="s">
        <v>78</v>
      </c>
      <c r="I19" s="6" t="s">
        <v>339</v>
      </c>
      <c r="J19" s="6" t="s">
        <v>51</v>
      </c>
      <c r="K19" s="6">
        <v>22050</v>
      </c>
      <c r="L19" s="6">
        <v>15435</v>
      </c>
      <c r="M19" s="7">
        <v>8</v>
      </c>
      <c r="N19" s="23">
        <v>21829.5</v>
      </c>
      <c r="O19" s="8">
        <v>174636</v>
      </c>
      <c r="P19" s="40" t="s">
        <v>82</v>
      </c>
      <c r="Q19" s="100">
        <f t="shared" si="0"/>
        <v>1764</v>
      </c>
      <c r="R19" s="100">
        <f t="shared" si="1"/>
        <v>51156</v>
      </c>
      <c r="S19" s="100">
        <f t="shared" si="2"/>
        <v>176400</v>
      </c>
    </row>
    <row r="20" spans="1:19" x14ac:dyDescent="0.35">
      <c r="A20" s="9">
        <v>14</v>
      </c>
      <c r="B20" s="6">
        <v>14</v>
      </c>
      <c r="C20" s="7" t="s">
        <v>183</v>
      </c>
      <c r="D20" s="7" t="s">
        <v>112</v>
      </c>
      <c r="E20" s="7" t="s">
        <v>39</v>
      </c>
      <c r="F20" s="7" t="s">
        <v>21</v>
      </c>
      <c r="G20" s="6" t="s">
        <v>15</v>
      </c>
      <c r="H20" s="6" t="s">
        <v>101</v>
      </c>
      <c r="I20" s="6" t="s">
        <v>42</v>
      </c>
      <c r="J20" s="6" t="s">
        <v>74</v>
      </c>
      <c r="K20" s="6">
        <v>4269</v>
      </c>
      <c r="L20" s="6">
        <v>2561.4</v>
      </c>
      <c r="M20" s="7">
        <v>4</v>
      </c>
      <c r="N20" s="23">
        <v>4140.93</v>
      </c>
      <c r="O20" s="8">
        <v>16563.72</v>
      </c>
      <c r="P20" s="40" t="s">
        <v>130</v>
      </c>
      <c r="Q20" s="100">
        <f t="shared" si="0"/>
        <v>512.27999999999884</v>
      </c>
      <c r="R20" s="100">
        <f t="shared" si="1"/>
        <v>6318.1200000000008</v>
      </c>
      <c r="S20" s="100">
        <f t="shared" si="2"/>
        <v>17076</v>
      </c>
    </row>
    <row r="21" spans="1:19" x14ac:dyDescent="0.35">
      <c r="A21" s="9">
        <v>15</v>
      </c>
      <c r="B21" s="6">
        <v>15</v>
      </c>
      <c r="C21" s="7" t="s">
        <v>253</v>
      </c>
      <c r="D21" s="7" t="s">
        <v>56</v>
      </c>
      <c r="E21" s="7" t="s">
        <v>48</v>
      </c>
      <c r="F21" s="7" t="s">
        <v>21</v>
      </c>
      <c r="G21" s="6" t="s">
        <v>15</v>
      </c>
      <c r="H21" s="6" t="s">
        <v>169</v>
      </c>
      <c r="I21" s="6" t="s">
        <v>65</v>
      </c>
      <c r="J21" s="6" t="s">
        <v>43</v>
      </c>
      <c r="K21" s="6">
        <v>9526</v>
      </c>
      <c r="L21" s="6">
        <v>6572.94</v>
      </c>
      <c r="M21" s="7">
        <v>2</v>
      </c>
      <c r="N21" s="23">
        <v>9430.74</v>
      </c>
      <c r="O21" s="8">
        <v>18861.48</v>
      </c>
      <c r="P21" s="40" t="s">
        <v>46</v>
      </c>
      <c r="Q21" s="100">
        <f t="shared" si="0"/>
        <v>190.52000000000044</v>
      </c>
      <c r="R21" s="100">
        <f t="shared" si="1"/>
        <v>5715.6</v>
      </c>
      <c r="S21" s="100">
        <f t="shared" si="2"/>
        <v>19052</v>
      </c>
    </row>
    <row r="22" spans="1:19" x14ac:dyDescent="0.35">
      <c r="A22" s="9">
        <v>16</v>
      </c>
      <c r="B22" s="6">
        <v>16</v>
      </c>
      <c r="C22" s="7" t="s">
        <v>189</v>
      </c>
      <c r="D22" s="7" t="s">
        <v>56</v>
      </c>
      <c r="E22" s="7" t="s">
        <v>39</v>
      </c>
      <c r="F22" s="7" t="s">
        <v>22</v>
      </c>
      <c r="G22" s="6" t="s">
        <v>15</v>
      </c>
      <c r="H22" s="6" t="s">
        <v>73</v>
      </c>
      <c r="I22" s="6" t="s">
        <v>50</v>
      </c>
      <c r="J22" s="6" t="s">
        <v>59</v>
      </c>
      <c r="K22" s="6">
        <v>23078</v>
      </c>
      <c r="L22" s="6">
        <v>14769.92</v>
      </c>
      <c r="M22" s="7">
        <v>5</v>
      </c>
      <c r="N22" s="23">
        <v>19847.079999999998</v>
      </c>
      <c r="O22" s="8">
        <v>99235.4</v>
      </c>
      <c r="P22" s="40" t="s">
        <v>62</v>
      </c>
      <c r="Q22" s="100">
        <f t="shared" si="0"/>
        <v>16154.600000000009</v>
      </c>
      <c r="R22" s="100">
        <f t="shared" si="1"/>
        <v>25385.799999999988</v>
      </c>
      <c r="S22" s="100">
        <f t="shared" si="2"/>
        <v>115390</v>
      </c>
    </row>
    <row r="23" spans="1:19" x14ac:dyDescent="0.35">
      <c r="A23" s="9">
        <v>17</v>
      </c>
      <c r="B23" s="6">
        <v>17</v>
      </c>
      <c r="C23" s="7" t="s">
        <v>157</v>
      </c>
      <c r="D23" s="7" t="s">
        <v>38</v>
      </c>
      <c r="E23" s="7" t="s">
        <v>100</v>
      </c>
      <c r="F23" s="7" t="s">
        <v>72</v>
      </c>
      <c r="G23" s="6" t="s">
        <v>17</v>
      </c>
      <c r="H23" s="6" t="s">
        <v>148</v>
      </c>
      <c r="I23" s="6" t="s">
        <v>65</v>
      </c>
      <c r="J23" s="6" t="s">
        <v>86</v>
      </c>
      <c r="K23" s="6">
        <v>18971</v>
      </c>
      <c r="L23" s="6">
        <v>11762.02</v>
      </c>
      <c r="M23" s="7">
        <v>8</v>
      </c>
      <c r="N23" s="23">
        <v>16125.35</v>
      </c>
      <c r="O23" s="8">
        <v>129002.8</v>
      </c>
      <c r="P23" s="40" t="s">
        <v>46</v>
      </c>
      <c r="Q23" s="100">
        <f t="shared" si="0"/>
        <v>22765.199999999997</v>
      </c>
      <c r="R23" s="100">
        <f t="shared" si="1"/>
        <v>34906.639999999999</v>
      </c>
      <c r="S23" s="100">
        <f t="shared" si="2"/>
        <v>151768</v>
      </c>
    </row>
    <row r="24" spans="1:19" x14ac:dyDescent="0.35">
      <c r="A24" s="9">
        <v>18</v>
      </c>
      <c r="B24" s="6">
        <v>18</v>
      </c>
      <c r="C24" s="7" t="s">
        <v>276</v>
      </c>
      <c r="D24" s="7" t="s">
        <v>95</v>
      </c>
      <c r="E24" s="7" t="s">
        <v>57</v>
      </c>
      <c r="F24" s="7" t="s">
        <v>23</v>
      </c>
      <c r="G24" s="6" t="s">
        <v>15</v>
      </c>
      <c r="H24" s="6" t="s">
        <v>113</v>
      </c>
      <c r="I24" s="6" t="s">
        <v>65</v>
      </c>
      <c r="J24" s="6" t="s">
        <v>86</v>
      </c>
      <c r="K24" s="6">
        <v>16325</v>
      </c>
      <c r="L24" s="6">
        <v>10611.25</v>
      </c>
      <c r="M24" s="7">
        <v>9</v>
      </c>
      <c r="N24" s="23">
        <v>15182.249999999998</v>
      </c>
      <c r="O24" s="8">
        <v>136640.24999999997</v>
      </c>
      <c r="P24" s="40" t="s">
        <v>105</v>
      </c>
      <c r="Q24" s="100">
        <f t="shared" si="0"/>
        <v>10284.750000000016</v>
      </c>
      <c r="R24" s="100">
        <f t="shared" si="1"/>
        <v>41138.999999999985</v>
      </c>
      <c r="S24" s="100">
        <f t="shared" si="2"/>
        <v>146925</v>
      </c>
    </row>
    <row r="25" spans="1:19" x14ac:dyDescent="0.35">
      <c r="A25" s="9">
        <v>19</v>
      </c>
      <c r="B25" s="6">
        <v>19</v>
      </c>
      <c r="C25" s="7" t="s">
        <v>314</v>
      </c>
      <c r="D25" s="7" t="s">
        <v>38</v>
      </c>
      <c r="E25" s="7" t="s">
        <v>48</v>
      </c>
      <c r="F25" s="7" t="s">
        <v>23</v>
      </c>
      <c r="G25" s="6" t="s">
        <v>17</v>
      </c>
      <c r="H25" s="6" t="s">
        <v>73</v>
      </c>
      <c r="I25" s="6" t="s">
        <v>50</v>
      </c>
      <c r="J25" s="6" t="s">
        <v>59</v>
      </c>
      <c r="K25" s="6">
        <v>23078</v>
      </c>
      <c r="L25" s="6">
        <v>14769.92</v>
      </c>
      <c r="M25" s="7">
        <v>7</v>
      </c>
      <c r="N25" s="23">
        <v>21231.760000000002</v>
      </c>
      <c r="O25" s="8">
        <v>148622.32</v>
      </c>
      <c r="P25" s="40" t="s">
        <v>46</v>
      </c>
      <c r="Q25" s="100">
        <f t="shared" si="0"/>
        <v>12923.679999999986</v>
      </c>
      <c r="R25" s="100">
        <f t="shared" si="1"/>
        <v>45232.880000000012</v>
      </c>
      <c r="S25" s="100">
        <f t="shared" si="2"/>
        <v>161546</v>
      </c>
    </row>
    <row r="26" spans="1:19" x14ac:dyDescent="0.35">
      <c r="A26" s="9">
        <v>20</v>
      </c>
      <c r="B26" s="6">
        <v>20</v>
      </c>
      <c r="C26" s="7" t="s">
        <v>217</v>
      </c>
      <c r="D26" s="7" t="s">
        <v>84</v>
      </c>
      <c r="E26" s="7" t="s">
        <v>57</v>
      </c>
      <c r="F26" s="7" t="s">
        <v>72</v>
      </c>
      <c r="G26" s="6" t="s">
        <v>17</v>
      </c>
      <c r="H26" s="6" t="s">
        <v>64</v>
      </c>
      <c r="I26" s="6" t="s">
        <v>65</v>
      </c>
      <c r="J26" s="6" t="s">
        <v>43</v>
      </c>
      <c r="K26" s="6">
        <v>21670</v>
      </c>
      <c r="L26" s="6">
        <v>15169</v>
      </c>
      <c r="M26" s="7">
        <v>7</v>
      </c>
      <c r="N26" s="23">
        <v>18852.900000000001</v>
      </c>
      <c r="O26" s="8">
        <v>131970.30000000002</v>
      </c>
      <c r="P26" s="40" t="s">
        <v>82</v>
      </c>
      <c r="Q26" s="100">
        <f t="shared" si="0"/>
        <v>19719.69999999999</v>
      </c>
      <c r="R26" s="100">
        <f t="shared" si="1"/>
        <v>25787.30000000001</v>
      </c>
      <c r="S26" s="100">
        <f t="shared" si="2"/>
        <v>151690</v>
      </c>
    </row>
    <row r="27" spans="1:19" x14ac:dyDescent="0.35">
      <c r="A27" s="9">
        <v>21</v>
      </c>
      <c r="B27" s="6">
        <v>21</v>
      </c>
      <c r="C27" s="7" t="s">
        <v>224</v>
      </c>
      <c r="D27" s="7" t="s">
        <v>56</v>
      </c>
      <c r="E27" s="7" t="s">
        <v>71</v>
      </c>
      <c r="F27" s="7" t="s">
        <v>22</v>
      </c>
      <c r="G27" s="6" t="s">
        <v>16</v>
      </c>
      <c r="H27" s="6" t="s">
        <v>107</v>
      </c>
      <c r="I27" s="6" t="s">
        <v>42</v>
      </c>
      <c r="J27" s="6" t="s">
        <v>59</v>
      </c>
      <c r="K27" s="6">
        <v>10590</v>
      </c>
      <c r="L27" s="6">
        <v>6671.7</v>
      </c>
      <c r="M27" s="7">
        <v>6</v>
      </c>
      <c r="N27" s="23">
        <v>9107.4</v>
      </c>
      <c r="O27" s="8">
        <v>54644.399999999994</v>
      </c>
      <c r="P27" s="40" t="s">
        <v>82</v>
      </c>
      <c r="Q27" s="100">
        <f t="shared" si="0"/>
        <v>8895.6000000000022</v>
      </c>
      <c r="R27" s="100">
        <f t="shared" si="1"/>
        <v>14614.199999999999</v>
      </c>
      <c r="S27" s="100">
        <f t="shared" si="2"/>
        <v>63540</v>
      </c>
    </row>
    <row r="28" spans="1:19" x14ac:dyDescent="0.35">
      <c r="A28" s="9">
        <v>22</v>
      </c>
      <c r="B28" s="6">
        <v>22</v>
      </c>
      <c r="C28" s="7" t="s">
        <v>129</v>
      </c>
      <c r="D28" s="7" t="s">
        <v>56</v>
      </c>
      <c r="E28" s="7" t="s">
        <v>57</v>
      </c>
      <c r="F28" s="7" t="s">
        <v>23</v>
      </c>
      <c r="G28" s="6" t="s">
        <v>15</v>
      </c>
      <c r="H28" s="6" t="s">
        <v>148</v>
      </c>
      <c r="I28" s="6" t="s">
        <v>65</v>
      </c>
      <c r="J28" s="6" t="s">
        <v>86</v>
      </c>
      <c r="K28" s="6">
        <v>18971</v>
      </c>
      <c r="L28" s="6">
        <v>11762.02</v>
      </c>
      <c r="M28" s="7">
        <v>5</v>
      </c>
      <c r="N28" s="23">
        <v>17073.900000000001</v>
      </c>
      <c r="O28" s="8">
        <v>85369.5</v>
      </c>
      <c r="P28" s="40" t="s">
        <v>69</v>
      </c>
      <c r="Q28" s="100">
        <f t="shared" si="0"/>
        <v>9485.4999999999927</v>
      </c>
      <c r="R28" s="100">
        <f t="shared" si="1"/>
        <v>26559.400000000005</v>
      </c>
      <c r="S28" s="100">
        <f t="shared" si="2"/>
        <v>94855</v>
      </c>
    </row>
    <row r="29" spans="1:19" x14ac:dyDescent="0.35">
      <c r="A29" s="9">
        <v>23</v>
      </c>
      <c r="B29" s="6">
        <v>23</v>
      </c>
      <c r="C29" s="7" t="s">
        <v>310</v>
      </c>
      <c r="D29" s="7" t="s">
        <v>112</v>
      </c>
      <c r="E29" s="7" t="s">
        <v>39</v>
      </c>
      <c r="F29" s="7" t="s">
        <v>19</v>
      </c>
      <c r="G29" s="6" t="s">
        <v>18</v>
      </c>
      <c r="H29" s="6" t="s">
        <v>101</v>
      </c>
      <c r="I29" s="6" t="s">
        <v>42</v>
      </c>
      <c r="J29" s="6" t="s">
        <v>74</v>
      </c>
      <c r="K29" s="6">
        <v>4269</v>
      </c>
      <c r="L29" s="6">
        <v>2561.4</v>
      </c>
      <c r="M29" s="7">
        <v>3</v>
      </c>
      <c r="N29" s="23">
        <v>4055.5499999999997</v>
      </c>
      <c r="O29" s="8">
        <v>12166.65</v>
      </c>
      <c r="P29" s="40" t="s">
        <v>82</v>
      </c>
      <c r="Q29" s="100">
        <f t="shared" si="0"/>
        <v>640.35000000000082</v>
      </c>
      <c r="R29" s="100">
        <f t="shared" si="1"/>
        <v>4482.4499999999989</v>
      </c>
      <c r="S29" s="100">
        <f t="shared" si="2"/>
        <v>12807</v>
      </c>
    </row>
    <row r="30" spans="1:19" x14ac:dyDescent="0.35">
      <c r="A30" s="9">
        <v>24</v>
      </c>
      <c r="B30" s="6">
        <v>24</v>
      </c>
      <c r="C30" s="7" t="s">
        <v>245</v>
      </c>
      <c r="D30" s="7" t="s">
        <v>56</v>
      </c>
      <c r="E30" s="7" t="s">
        <v>48</v>
      </c>
      <c r="F30" s="7" t="s">
        <v>20</v>
      </c>
      <c r="G30" s="6" t="s">
        <v>16</v>
      </c>
      <c r="H30" s="6" t="s">
        <v>126</v>
      </c>
      <c r="I30" s="6" t="s">
        <v>50</v>
      </c>
      <c r="J30" s="6" t="s">
        <v>86</v>
      </c>
      <c r="K30" s="6">
        <v>16064</v>
      </c>
      <c r="L30" s="6">
        <v>10762.88</v>
      </c>
      <c r="M30" s="7">
        <v>2</v>
      </c>
      <c r="N30" s="23">
        <v>14618.24</v>
      </c>
      <c r="O30" s="8">
        <v>29236.48</v>
      </c>
      <c r="P30" s="40" t="s">
        <v>69</v>
      </c>
      <c r="Q30" s="100">
        <f t="shared" si="0"/>
        <v>2891.5200000000004</v>
      </c>
      <c r="R30" s="100">
        <f t="shared" si="1"/>
        <v>7710.7200000000012</v>
      </c>
      <c r="S30" s="100">
        <f t="shared" si="2"/>
        <v>32128</v>
      </c>
    </row>
    <row r="31" spans="1:19" x14ac:dyDescent="0.35">
      <c r="A31" s="9">
        <v>25</v>
      </c>
      <c r="B31" s="6">
        <v>25</v>
      </c>
      <c r="C31" s="7" t="s">
        <v>246</v>
      </c>
      <c r="D31" s="7" t="s">
        <v>56</v>
      </c>
      <c r="E31" s="7" t="s">
        <v>57</v>
      </c>
      <c r="F31" s="7" t="s">
        <v>21</v>
      </c>
      <c r="G31" s="6" t="s">
        <v>16</v>
      </c>
      <c r="H31" s="6" t="s">
        <v>117</v>
      </c>
      <c r="I31" s="6" t="s">
        <v>339</v>
      </c>
      <c r="J31" s="6" t="s">
        <v>86</v>
      </c>
      <c r="K31" s="6">
        <v>13223</v>
      </c>
      <c r="L31" s="6">
        <v>8991.64</v>
      </c>
      <c r="M31" s="7">
        <v>4</v>
      </c>
      <c r="N31" s="23">
        <v>12032.93</v>
      </c>
      <c r="O31" s="8">
        <v>48131.72</v>
      </c>
      <c r="P31" s="40" t="s">
        <v>105</v>
      </c>
      <c r="Q31" s="100">
        <f t="shared" si="0"/>
        <v>4760.2799999999988</v>
      </c>
      <c r="R31" s="100">
        <f t="shared" si="1"/>
        <v>12165.160000000003</v>
      </c>
      <c r="S31" s="100">
        <f t="shared" si="2"/>
        <v>52892</v>
      </c>
    </row>
    <row r="32" spans="1:19" x14ac:dyDescent="0.35">
      <c r="A32" s="9">
        <v>26</v>
      </c>
      <c r="B32" s="6">
        <v>26</v>
      </c>
      <c r="C32" s="7" t="s">
        <v>135</v>
      </c>
      <c r="D32" s="7" t="s">
        <v>38</v>
      </c>
      <c r="E32" s="7" t="s">
        <v>57</v>
      </c>
      <c r="F32" s="7" t="s">
        <v>20</v>
      </c>
      <c r="G32" s="6" t="s">
        <v>15</v>
      </c>
      <c r="H32" s="6" t="s">
        <v>78</v>
      </c>
      <c r="I32" s="6" t="s">
        <v>339</v>
      </c>
      <c r="J32" s="6" t="s">
        <v>51</v>
      </c>
      <c r="K32" s="6">
        <v>22050</v>
      </c>
      <c r="L32" s="6">
        <v>15435</v>
      </c>
      <c r="M32" s="7">
        <v>3</v>
      </c>
      <c r="N32" s="23">
        <v>20286</v>
      </c>
      <c r="O32" s="8">
        <v>60858</v>
      </c>
      <c r="P32" s="40" t="s">
        <v>62</v>
      </c>
      <c r="Q32" s="100">
        <f t="shared" si="0"/>
        <v>5292</v>
      </c>
      <c r="R32" s="100">
        <f t="shared" si="1"/>
        <v>14553</v>
      </c>
      <c r="S32" s="100">
        <f t="shared" si="2"/>
        <v>66150</v>
      </c>
    </row>
    <row r="33" spans="1:19" x14ac:dyDescent="0.35">
      <c r="A33" s="9">
        <v>27</v>
      </c>
      <c r="B33" s="6">
        <v>27</v>
      </c>
      <c r="C33" s="7" t="s">
        <v>147</v>
      </c>
      <c r="D33" s="7" t="s">
        <v>38</v>
      </c>
      <c r="E33" s="7" t="s">
        <v>71</v>
      </c>
      <c r="F33" s="7" t="s">
        <v>23</v>
      </c>
      <c r="G33" s="6" t="s">
        <v>15</v>
      </c>
      <c r="H33" s="6" t="s">
        <v>117</v>
      </c>
      <c r="I33" s="6" t="s">
        <v>339</v>
      </c>
      <c r="J33" s="6" t="s">
        <v>86</v>
      </c>
      <c r="K33" s="6">
        <v>13223</v>
      </c>
      <c r="L33" s="6">
        <v>8991.64</v>
      </c>
      <c r="M33" s="7">
        <v>8</v>
      </c>
      <c r="N33" s="23">
        <v>12297.39</v>
      </c>
      <c r="O33" s="8">
        <v>98379.12</v>
      </c>
      <c r="P33" s="40" t="s">
        <v>89</v>
      </c>
      <c r="Q33" s="100">
        <f t="shared" si="0"/>
        <v>7404.8800000000047</v>
      </c>
      <c r="R33" s="100">
        <f t="shared" si="1"/>
        <v>26446</v>
      </c>
      <c r="S33" s="100">
        <f t="shared" si="2"/>
        <v>105784</v>
      </c>
    </row>
    <row r="34" spans="1:19" x14ac:dyDescent="0.35">
      <c r="A34" s="9">
        <v>28</v>
      </c>
      <c r="B34" s="6">
        <v>28</v>
      </c>
      <c r="C34" s="7" t="s">
        <v>308</v>
      </c>
      <c r="D34" s="7" t="s">
        <v>38</v>
      </c>
      <c r="E34" s="7" t="s">
        <v>39</v>
      </c>
      <c r="F34" s="7" t="s">
        <v>20</v>
      </c>
      <c r="G34" s="6" t="s">
        <v>17</v>
      </c>
      <c r="H34" s="6" t="s">
        <v>49</v>
      </c>
      <c r="I34" s="6" t="s">
        <v>65</v>
      </c>
      <c r="J34" s="6" t="s">
        <v>43</v>
      </c>
      <c r="K34" s="6">
        <v>19568</v>
      </c>
      <c r="L34" s="6">
        <v>12327.84</v>
      </c>
      <c r="M34" s="7">
        <v>1</v>
      </c>
      <c r="N34" s="23">
        <v>18785.28</v>
      </c>
      <c r="O34" s="8">
        <v>18785.28</v>
      </c>
      <c r="P34" s="40" t="s">
        <v>62</v>
      </c>
      <c r="Q34" s="100">
        <f t="shared" si="0"/>
        <v>782.72000000000116</v>
      </c>
      <c r="R34" s="100">
        <f t="shared" si="1"/>
        <v>6457.4399999999987</v>
      </c>
      <c r="S34" s="100">
        <f t="shared" si="2"/>
        <v>19568</v>
      </c>
    </row>
    <row r="35" spans="1:19" x14ac:dyDescent="0.35">
      <c r="A35" s="9">
        <v>29</v>
      </c>
      <c r="B35" s="6">
        <v>29</v>
      </c>
      <c r="C35" s="7" t="s">
        <v>264</v>
      </c>
      <c r="D35" s="7" t="s">
        <v>84</v>
      </c>
      <c r="E35" s="7" t="s">
        <v>100</v>
      </c>
      <c r="F35" s="7" t="s">
        <v>19</v>
      </c>
      <c r="G35" s="6" t="s">
        <v>18</v>
      </c>
      <c r="H35" s="6" t="s">
        <v>85</v>
      </c>
      <c r="I35" s="6" t="s">
        <v>339</v>
      </c>
      <c r="J35" s="6" t="s">
        <v>86</v>
      </c>
      <c r="K35" s="6">
        <v>6690</v>
      </c>
      <c r="L35" s="6">
        <v>4080.9</v>
      </c>
      <c r="M35" s="7">
        <v>1</v>
      </c>
      <c r="N35" s="23">
        <v>5820.3</v>
      </c>
      <c r="O35" s="8">
        <v>5820.3</v>
      </c>
      <c r="P35" s="40" t="s">
        <v>46</v>
      </c>
      <c r="Q35" s="100">
        <f t="shared" si="0"/>
        <v>869.69999999999982</v>
      </c>
      <c r="R35" s="100">
        <f t="shared" si="1"/>
        <v>1739.4</v>
      </c>
      <c r="S35" s="100">
        <f t="shared" si="2"/>
        <v>6690</v>
      </c>
    </row>
    <row r="36" spans="1:19" x14ac:dyDescent="0.35">
      <c r="A36" s="9">
        <v>30</v>
      </c>
      <c r="B36" s="6">
        <v>30</v>
      </c>
      <c r="C36" s="7" t="s">
        <v>280</v>
      </c>
      <c r="D36" s="7" t="s">
        <v>95</v>
      </c>
      <c r="E36" s="7" t="s">
        <v>39</v>
      </c>
      <c r="F36" s="7" t="s">
        <v>19</v>
      </c>
      <c r="G36" s="6" t="s">
        <v>18</v>
      </c>
      <c r="H36" s="6" t="s">
        <v>73</v>
      </c>
      <c r="I36" s="6" t="s">
        <v>50</v>
      </c>
      <c r="J36" s="6" t="s">
        <v>59</v>
      </c>
      <c r="K36" s="6">
        <v>23078</v>
      </c>
      <c r="L36" s="6">
        <v>14769.92</v>
      </c>
      <c r="M36" s="7">
        <v>2</v>
      </c>
      <c r="N36" s="23">
        <v>21462.539999999997</v>
      </c>
      <c r="O36" s="8">
        <v>42925.079999999994</v>
      </c>
      <c r="P36" s="40" t="s">
        <v>130</v>
      </c>
      <c r="Q36" s="100">
        <f t="shared" si="0"/>
        <v>3230.9200000000055</v>
      </c>
      <c r="R36" s="100">
        <f t="shared" si="1"/>
        <v>13385.239999999994</v>
      </c>
      <c r="S36" s="100">
        <f t="shared" si="2"/>
        <v>46156</v>
      </c>
    </row>
    <row r="37" spans="1:19" x14ac:dyDescent="0.35">
      <c r="A37" s="9">
        <v>31</v>
      </c>
      <c r="B37" s="6">
        <v>31</v>
      </c>
      <c r="C37" s="7" t="s">
        <v>239</v>
      </c>
      <c r="D37" s="7" t="s">
        <v>38</v>
      </c>
      <c r="E37" s="7" t="s">
        <v>57</v>
      </c>
      <c r="F37" s="7" t="s">
        <v>19</v>
      </c>
      <c r="G37" s="6" t="s">
        <v>18</v>
      </c>
      <c r="H37" s="6" t="s">
        <v>96</v>
      </c>
      <c r="I37" s="6" t="s">
        <v>50</v>
      </c>
      <c r="J37" s="6" t="s">
        <v>43</v>
      </c>
      <c r="K37" s="6">
        <v>2135</v>
      </c>
      <c r="L37" s="6">
        <v>1174.25</v>
      </c>
      <c r="M37" s="7">
        <v>8</v>
      </c>
      <c r="N37" s="23">
        <v>1900.15</v>
      </c>
      <c r="O37" s="8">
        <v>15201.2</v>
      </c>
      <c r="P37" s="40" t="s">
        <v>62</v>
      </c>
      <c r="Q37" s="100">
        <f t="shared" si="0"/>
        <v>1878.7999999999993</v>
      </c>
      <c r="R37" s="100">
        <f t="shared" si="1"/>
        <v>5807.2000000000007</v>
      </c>
      <c r="S37" s="100">
        <f t="shared" si="2"/>
        <v>17080</v>
      </c>
    </row>
    <row r="38" spans="1:19" x14ac:dyDescent="0.35">
      <c r="A38" s="9">
        <v>32</v>
      </c>
      <c r="B38" s="6">
        <v>32</v>
      </c>
      <c r="C38" s="7" t="s">
        <v>226</v>
      </c>
      <c r="D38" s="7" t="s">
        <v>38</v>
      </c>
      <c r="E38" s="7" t="s">
        <v>39</v>
      </c>
      <c r="F38" s="7" t="s">
        <v>40</v>
      </c>
      <c r="G38" s="6" t="s">
        <v>16</v>
      </c>
      <c r="H38" s="6" t="s">
        <v>41</v>
      </c>
      <c r="I38" s="6" t="s">
        <v>42</v>
      </c>
      <c r="J38" s="6" t="s">
        <v>66</v>
      </c>
      <c r="K38" s="6">
        <v>8989</v>
      </c>
      <c r="L38" s="6">
        <v>5663.07</v>
      </c>
      <c r="M38" s="7">
        <v>3</v>
      </c>
      <c r="N38" s="23">
        <v>8719.33</v>
      </c>
      <c r="O38" s="8">
        <v>26157.989999999998</v>
      </c>
      <c r="P38" s="40" t="s">
        <v>54</v>
      </c>
      <c r="Q38" s="100">
        <f t="shared" si="0"/>
        <v>809.01000000000022</v>
      </c>
      <c r="R38" s="100">
        <f t="shared" si="1"/>
        <v>9168.7800000000007</v>
      </c>
      <c r="S38" s="100">
        <f t="shared" si="2"/>
        <v>26967</v>
      </c>
    </row>
    <row r="39" spans="1:19" x14ac:dyDescent="0.35">
      <c r="A39" s="9">
        <v>33</v>
      </c>
      <c r="B39" s="6">
        <v>33</v>
      </c>
      <c r="C39" s="7" t="s">
        <v>172</v>
      </c>
      <c r="D39" s="7" t="s">
        <v>112</v>
      </c>
      <c r="E39" s="7" t="s">
        <v>39</v>
      </c>
      <c r="F39" s="7" t="s">
        <v>22</v>
      </c>
      <c r="G39" s="6" t="s">
        <v>17</v>
      </c>
      <c r="H39" s="6" t="s">
        <v>177</v>
      </c>
      <c r="I39" s="6" t="s">
        <v>65</v>
      </c>
      <c r="J39" s="6" t="s">
        <v>66</v>
      </c>
      <c r="K39" s="6">
        <v>20386</v>
      </c>
      <c r="L39" s="6">
        <v>14270.2</v>
      </c>
      <c r="M39" s="7">
        <v>8</v>
      </c>
      <c r="N39" s="23">
        <v>17939.68</v>
      </c>
      <c r="O39" s="8">
        <v>143517.44</v>
      </c>
      <c r="P39" s="40" t="s">
        <v>54</v>
      </c>
      <c r="Q39" s="100">
        <f t="shared" si="0"/>
        <v>19570.559999999998</v>
      </c>
      <c r="R39" s="100">
        <f t="shared" si="1"/>
        <v>29355.839999999997</v>
      </c>
      <c r="S39" s="100">
        <f t="shared" si="2"/>
        <v>163088</v>
      </c>
    </row>
    <row r="40" spans="1:19" x14ac:dyDescent="0.35">
      <c r="A40" s="9">
        <v>34</v>
      </c>
      <c r="B40" s="6">
        <v>34</v>
      </c>
      <c r="C40" s="7" t="s">
        <v>311</v>
      </c>
      <c r="D40" s="7" t="s">
        <v>95</v>
      </c>
      <c r="E40" s="7" t="s">
        <v>57</v>
      </c>
      <c r="F40" s="7" t="s">
        <v>24</v>
      </c>
      <c r="G40" s="6" t="s">
        <v>17</v>
      </c>
      <c r="H40" s="6" t="s">
        <v>73</v>
      </c>
      <c r="I40" s="6" t="s">
        <v>50</v>
      </c>
      <c r="J40" s="6" t="s">
        <v>59</v>
      </c>
      <c r="K40" s="6">
        <v>23078</v>
      </c>
      <c r="L40" s="6">
        <v>14769.92</v>
      </c>
      <c r="M40" s="7">
        <v>7</v>
      </c>
      <c r="N40" s="23">
        <v>19847.079999999998</v>
      </c>
      <c r="O40" s="8">
        <v>138929.56</v>
      </c>
      <c r="P40" s="40" t="s">
        <v>69</v>
      </c>
      <c r="Q40" s="100">
        <f t="shared" si="0"/>
        <v>22616.440000000013</v>
      </c>
      <c r="R40" s="100">
        <f t="shared" si="1"/>
        <v>35540.119999999988</v>
      </c>
      <c r="S40" s="100">
        <f t="shared" si="2"/>
        <v>161546</v>
      </c>
    </row>
    <row r="41" spans="1:19" x14ac:dyDescent="0.35">
      <c r="A41" s="9">
        <v>35</v>
      </c>
      <c r="B41" s="6">
        <v>35</v>
      </c>
      <c r="C41" s="7" t="s">
        <v>176</v>
      </c>
      <c r="D41" s="7" t="s">
        <v>38</v>
      </c>
      <c r="E41" s="7" t="s">
        <v>57</v>
      </c>
      <c r="F41" s="7" t="s">
        <v>40</v>
      </c>
      <c r="G41" s="6" t="s">
        <v>18</v>
      </c>
      <c r="H41" s="6" t="s">
        <v>49</v>
      </c>
      <c r="I41" s="6" t="s">
        <v>65</v>
      </c>
      <c r="J41" s="6" t="s">
        <v>43</v>
      </c>
      <c r="K41" s="6">
        <v>19568</v>
      </c>
      <c r="L41" s="6">
        <v>12327.84</v>
      </c>
      <c r="M41" s="7">
        <v>7</v>
      </c>
      <c r="N41" s="23">
        <v>17415.52</v>
      </c>
      <c r="O41" s="8">
        <v>121908.64</v>
      </c>
      <c r="P41" s="40" t="s">
        <v>54</v>
      </c>
      <c r="Q41" s="100">
        <f t="shared" si="0"/>
        <v>15067.359999999997</v>
      </c>
      <c r="R41" s="100">
        <f t="shared" si="1"/>
        <v>35613.760000000002</v>
      </c>
      <c r="S41" s="100">
        <f t="shared" si="2"/>
        <v>136976</v>
      </c>
    </row>
    <row r="42" spans="1:19" x14ac:dyDescent="0.35">
      <c r="A42" s="9">
        <v>36</v>
      </c>
      <c r="B42" s="6">
        <v>36</v>
      </c>
      <c r="C42" s="7" t="s">
        <v>255</v>
      </c>
      <c r="D42" s="7" t="s">
        <v>95</v>
      </c>
      <c r="E42" s="7" t="s">
        <v>100</v>
      </c>
      <c r="F42" s="7" t="s">
        <v>21</v>
      </c>
      <c r="G42" s="6" t="s">
        <v>18</v>
      </c>
      <c r="H42" s="6" t="s">
        <v>96</v>
      </c>
      <c r="I42" s="6" t="s">
        <v>50</v>
      </c>
      <c r="J42" s="6" t="s">
        <v>43</v>
      </c>
      <c r="K42" s="6">
        <v>2135</v>
      </c>
      <c r="L42" s="6">
        <v>1174.25</v>
      </c>
      <c r="M42" s="7">
        <v>2</v>
      </c>
      <c r="N42" s="23">
        <v>1942.8500000000001</v>
      </c>
      <c r="O42" s="8">
        <v>3885.7000000000003</v>
      </c>
      <c r="P42" s="40" t="s">
        <v>46</v>
      </c>
      <c r="Q42" s="100">
        <f t="shared" si="0"/>
        <v>384.29999999999973</v>
      </c>
      <c r="R42" s="100">
        <f t="shared" si="1"/>
        <v>1537.2000000000003</v>
      </c>
      <c r="S42" s="100">
        <f t="shared" si="2"/>
        <v>4270</v>
      </c>
    </row>
    <row r="43" spans="1:19" x14ac:dyDescent="0.35">
      <c r="A43" s="9">
        <v>37</v>
      </c>
      <c r="B43" s="6">
        <v>37</v>
      </c>
      <c r="C43" s="7" t="s">
        <v>317</v>
      </c>
      <c r="D43" s="7" t="s">
        <v>38</v>
      </c>
      <c r="E43" s="7" t="s">
        <v>71</v>
      </c>
      <c r="F43" s="7" t="s">
        <v>20</v>
      </c>
      <c r="G43" s="6" t="s">
        <v>15</v>
      </c>
      <c r="H43" s="6" t="s">
        <v>73</v>
      </c>
      <c r="I43" s="6" t="s">
        <v>50</v>
      </c>
      <c r="J43" s="6" t="s">
        <v>59</v>
      </c>
      <c r="K43" s="6">
        <v>23078</v>
      </c>
      <c r="L43" s="6">
        <v>14769.92</v>
      </c>
      <c r="M43" s="7">
        <v>6</v>
      </c>
      <c r="N43" s="23">
        <v>21693.32</v>
      </c>
      <c r="O43" s="8">
        <v>130159.92</v>
      </c>
      <c r="P43" s="40" t="s">
        <v>69</v>
      </c>
      <c r="Q43" s="100">
        <f t="shared" si="0"/>
        <v>8308.0800000000017</v>
      </c>
      <c r="R43" s="100">
        <f t="shared" si="1"/>
        <v>41540.399999999994</v>
      </c>
      <c r="S43" s="100">
        <f t="shared" si="2"/>
        <v>138468</v>
      </c>
    </row>
    <row r="44" spans="1:19" x14ac:dyDescent="0.35">
      <c r="A44" s="9">
        <v>38</v>
      </c>
      <c r="B44" s="6">
        <v>38</v>
      </c>
      <c r="C44" s="7" t="s">
        <v>258</v>
      </c>
      <c r="D44" s="7" t="s">
        <v>84</v>
      </c>
      <c r="E44" s="7" t="s">
        <v>39</v>
      </c>
      <c r="F44" s="7" t="s">
        <v>19</v>
      </c>
      <c r="G44" s="6" t="s">
        <v>15</v>
      </c>
      <c r="H44" s="6" t="s">
        <v>122</v>
      </c>
      <c r="I44" s="6" t="s">
        <v>65</v>
      </c>
      <c r="J44" s="6" t="s">
        <v>66</v>
      </c>
      <c r="K44" s="6">
        <v>11568</v>
      </c>
      <c r="L44" s="6">
        <v>8097.6</v>
      </c>
      <c r="M44" s="7">
        <v>7</v>
      </c>
      <c r="N44" s="23">
        <v>10179.84</v>
      </c>
      <c r="O44" s="8">
        <v>71258.880000000005</v>
      </c>
      <c r="P44" s="40" t="s">
        <v>62</v>
      </c>
      <c r="Q44" s="100">
        <f t="shared" si="0"/>
        <v>9717.119999999999</v>
      </c>
      <c r="R44" s="100">
        <f t="shared" si="1"/>
        <v>14575.679999999998</v>
      </c>
      <c r="S44" s="100">
        <f t="shared" si="2"/>
        <v>80976</v>
      </c>
    </row>
    <row r="45" spans="1:19" x14ac:dyDescent="0.35">
      <c r="A45" s="9">
        <v>39</v>
      </c>
      <c r="B45" s="6">
        <v>39</v>
      </c>
      <c r="C45" s="7" t="s">
        <v>220</v>
      </c>
      <c r="D45" s="7" t="s">
        <v>38</v>
      </c>
      <c r="E45" s="7" t="s">
        <v>71</v>
      </c>
      <c r="F45" s="7" t="s">
        <v>40</v>
      </c>
      <c r="G45" s="6" t="s">
        <v>15</v>
      </c>
      <c r="H45" s="6" t="s">
        <v>138</v>
      </c>
      <c r="I45" s="6" t="s">
        <v>42</v>
      </c>
      <c r="J45" s="6" t="s">
        <v>51</v>
      </c>
      <c r="K45" s="6">
        <v>12004</v>
      </c>
      <c r="L45" s="6">
        <v>8042.68</v>
      </c>
      <c r="M45" s="7">
        <v>4</v>
      </c>
      <c r="N45" s="23">
        <v>10203.4</v>
      </c>
      <c r="O45" s="8">
        <v>40813.599999999999</v>
      </c>
      <c r="P45" s="40" t="s">
        <v>130</v>
      </c>
      <c r="Q45" s="100">
        <f t="shared" si="0"/>
        <v>7202.4000000000015</v>
      </c>
      <c r="R45" s="100">
        <f t="shared" si="1"/>
        <v>8642.8799999999974</v>
      </c>
      <c r="S45" s="100">
        <f t="shared" si="2"/>
        <v>48016</v>
      </c>
    </row>
    <row r="46" spans="1:19" x14ac:dyDescent="0.35">
      <c r="A46" s="9">
        <v>40</v>
      </c>
      <c r="B46" s="6">
        <v>40</v>
      </c>
      <c r="C46" s="7" t="s">
        <v>321</v>
      </c>
      <c r="D46" s="7" t="s">
        <v>84</v>
      </c>
      <c r="E46" s="7" t="s">
        <v>71</v>
      </c>
      <c r="F46" s="7" t="s">
        <v>19</v>
      </c>
      <c r="G46" s="6" t="s">
        <v>16</v>
      </c>
      <c r="H46" s="6" t="s">
        <v>169</v>
      </c>
      <c r="I46" s="6" t="s">
        <v>65</v>
      </c>
      <c r="J46" s="6" t="s">
        <v>43</v>
      </c>
      <c r="K46" s="6">
        <v>9526</v>
      </c>
      <c r="L46" s="6">
        <v>6572.94</v>
      </c>
      <c r="M46" s="7">
        <v>3</v>
      </c>
      <c r="N46" s="23">
        <v>9430.74</v>
      </c>
      <c r="O46" s="8">
        <v>28292.22</v>
      </c>
      <c r="P46" s="40" t="s">
        <v>105</v>
      </c>
      <c r="Q46" s="100">
        <f t="shared" si="0"/>
        <v>285.78000000000065</v>
      </c>
      <c r="R46" s="100">
        <f t="shared" si="1"/>
        <v>8573.4000000000015</v>
      </c>
      <c r="S46" s="100">
        <f t="shared" si="2"/>
        <v>28578</v>
      </c>
    </row>
    <row r="47" spans="1:19" x14ac:dyDescent="0.35">
      <c r="A47" s="9">
        <v>41</v>
      </c>
      <c r="B47" s="6">
        <v>41</v>
      </c>
      <c r="C47" s="7" t="s">
        <v>176</v>
      </c>
      <c r="D47" s="7" t="s">
        <v>38</v>
      </c>
      <c r="E47" s="7" t="s">
        <v>57</v>
      </c>
      <c r="F47" s="7" t="s">
        <v>40</v>
      </c>
      <c r="G47" s="6" t="s">
        <v>18</v>
      </c>
      <c r="H47" s="6" t="s">
        <v>148</v>
      </c>
      <c r="I47" s="6" t="s">
        <v>65</v>
      </c>
      <c r="J47" s="6" t="s">
        <v>86</v>
      </c>
      <c r="K47" s="6">
        <v>18971</v>
      </c>
      <c r="L47" s="6">
        <v>11762.02</v>
      </c>
      <c r="M47" s="7">
        <v>6</v>
      </c>
      <c r="N47" s="23">
        <v>16694.48</v>
      </c>
      <c r="O47" s="8">
        <v>100166.88</v>
      </c>
      <c r="P47" s="40" t="s">
        <v>82</v>
      </c>
      <c r="Q47" s="100">
        <f t="shared" si="0"/>
        <v>13659.120000000003</v>
      </c>
      <c r="R47" s="100">
        <f t="shared" si="1"/>
        <v>29594.759999999995</v>
      </c>
      <c r="S47" s="100">
        <f t="shared" si="2"/>
        <v>113826</v>
      </c>
    </row>
    <row r="48" spans="1:19" x14ac:dyDescent="0.35">
      <c r="A48" s="9">
        <v>42</v>
      </c>
      <c r="B48" s="6">
        <v>42</v>
      </c>
      <c r="C48" s="7" t="s">
        <v>249</v>
      </c>
      <c r="D48" s="7" t="s">
        <v>95</v>
      </c>
      <c r="E48" s="7" t="s">
        <v>48</v>
      </c>
      <c r="F48" s="7" t="s">
        <v>20</v>
      </c>
      <c r="G48" s="6" t="s">
        <v>17</v>
      </c>
      <c r="H48" s="6" t="s">
        <v>138</v>
      </c>
      <c r="I48" s="6" t="s">
        <v>42</v>
      </c>
      <c r="J48" s="6" t="s">
        <v>51</v>
      </c>
      <c r="K48" s="6">
        <v>12004</v>
      </c>
      <c r="L48" s="6">
        <v>8042.68</v>
      </c>
      <c r="M48" s="7">
        <v>8</v>
      </c>
      <c r="N48" s="23">
        <v>11523.84</v>
      </c>
      <c r="O48" s="8">
        <v>92190.720000000001</v>
      </c>
      <c r="P48" s="40" t="s">
        <v>62</v>
      </c>
      <c r="Q48" s="100">
        <f t="shared" si="0"/>
        <v>3841.2799999999988</v>
      </c>
      <c r="R48" s="100">
        <f t="shared" si="1"/>
        <v>27849.279999999999</v>
      </c>
      <c r="S48" s="100">
        <f t="shared" si="2"/>
        <v>96032</v>
      </c>
    </row>
    <row r="49" spans="1:19" x14ac:dyDescent="0.35">
      <c r="A49" s="9">
        <v>43</v>
      </c>
      <c r="B49" s="6">
        <v>43</v>
      </c>
      <c r="C49" s="7" t="s">
        <v>242</v>
      </c>
      <c r="D49" s="7" t="s">
        <v>56</v>
      </c>
      <c r="E49" s="7" t="s">
        <v>100</v>
      </c>
      <c r="F49" s="7" t="s">
        <v>19</v>
      </c>
      <c r="G49" s="6" t="s">
        <v>16</v>
      </c>
      <c r="H49" s="6" t="s">
        <v>148</v>
      </c>
      <c r="I49" s="6" t="s">
        <v>65</v>
      </c>
      <c r="J49" s="6" t="s">
        <v>86</v>
      </c>
      <c r="K49" s="6">
        <v>18971</v>
      </c>
      <c r="L49" s="6">
        <v>11762.02</v>
      </c>
      <c r="M49" s="7">
        <v>3</v>
      </c>
      <c r="N49" s="23">
        <v>16315.06</v>
      </c>
      <c r="O49" s="8">
        <v>48945.18</v>
      </c>
      <c r="P49" s="40" t="s">
        <v>89</v>
      </c>
      <c r="Q49" s="100">
        <f t="shared" si="0"/>
        <v>7967.8200000000015</v>
      </c>
      <c r="R49" s="100">
        <f t="shared" si="1"/>
        <v>13659.119999999997</v>
      </c>
      <c r="S49" s="100">
        <f t="shared" si="2"/>
        <v>56913</v>
      </c>
    </row>
    <row r="50" spans="1:19" x14ac:dyDescent="0.35">
      <c r="A50" s="9">
        <v>44</v>
      </c>
      <c r="B50" s="6">
        <v>44</v>
      </c>
      <c r="C50" s="7" t="s">
        <v>200</v>
      </c>
      <c r="D50" s="7" t="s">
        <v>56</v>
      </c>
      <c r="E50" s="7" t="s">
        <v>48</v>
      </c>
      <c r="F50" s="7" t="s">
        <v>24</v>
      </c>
      <c r="G50" s="6" t="s">
        <v>16</v>
      </c>
      <c r="H50" s="6" t="s">
        <v>91</v>
      </c>
      <c r="I50" s="6" t="s">
        <v>339</v>
      </c>
      <c r="J50" s="6" t="s">
        <v>59</v>
      </c>
      <c r="K50" s="6">
        <v>3263</v>
      </c>
      <c r="L50" s="6">
        <v>2186.21</v>
      </c>
      <c r="M50" s="7">
        <v>2</v>
      </c>
      <c r="N50" s="23">
        <v>2969.33</v>
      </c>
      <c r="O50" s="8">
        <v>5938.66</v>
      </c>
      <c r="P50" s="40" t="s">
        <v>105</v>
      </c>
      <c r="Q50" s="100">
        <f t="shared" si="0"/>
        <v>587.34000000000015</v>
      </c>
      <c r="R50" s="100">
        <f t="shared" si="1"/>
        <v>1566.2399999999998</v>
      </c>
      <c r="S50" s="100">
        <f t="shared" si="2"/>
        <v>6526</v>
      </c>
    </row>
    <row r="51" spans="1:19" x14ac:dyDescent="0.35">
      <c r="A51" s="9">
        <v>45</v>
      </c>
      <c r="B51" s="6">
        <v>45</v>
      </c>
      <c r="C51" s="7" t="s">
        <v>202</v>
      </c>
      <c r="D51" s="7" t="s">
        <v>56</v>
      </c>
      <c r="E51" s="7" t="s">
        <v>48</v>
      </c>
      <c r="F51" s="7" t="s">
        <v>24</v>
      </c>
      <c r="G51" s="6" t="s">
        <v>15</v>
      </c>
      <c r="H51" s="6" t="s">
        <v>96</v>
      </c>
      <c r="I51" s="6" t="s">
        <v>50</v>
      </c>
      <c r="J51" s="6" t="s">
        <v>43</v>
      </c>
      <c r="K51" s="6">
        <v>2135</v>
      </c>
      <c r="L51" s="6">
        <v>1174.25</v>
      </c>
      <c r="M51" s="7">
        <v>2</v>
      </c>
      <c r="N51" s="23">
        <v>1964.2</v>
      </c>
      <c r="O51" s="8">
        <v>3928.4</v>
      </c>
      <c r="P51" s="40" t="s">
        <v>130</v>
      </c>
      <c r="Q51" s="100">
        <f t="shared" si="0"/>
        <v>341.59999999999991</v>
      </c>
      <c r="R51" s="100">
        <f t="shared" si="1"/>
        <v>1579.9</v>
      </c>
      <c r="S51" s="100">
        <f t="shared" si="2"/>
        <v>4270</v>
      </c>
    </row>
    <row r="52" spans="1:19" x14ac:dyDescent="0.35">
      <c r="A52" s="9">
        <v>46</v>
      </c>
      <c r="B52" s="6">
        <v>46</v>
      </c>
      <c r="C52" s="7" t="s">
        <v>111</v>
      </c>
      <c r="D52" s="7" t="s">
        <v>38</v>
      </c>
      <c r="E52" s="7" t="s">
        <v>100</v>
      </c>
      <c r="F52" s="7" t="s">
        <v>24</v>
      </c>
      <c r="G52" s="6" t="s">
        <v>16</v>
      </c>
      <c r="H52" s="6" t="s">
        <v>49</v>
      </c>
      <c r="I52" s="6" t="s">
        <v>65</v>
      </c>
      <c r="J52" s="6" t="s">
        <v>43</v>
      </c>
      <c r="K52" s="6">
        <v>19568</v>
      </c>
      <c r="L52" s="6">
        <v>12327.84</v>
      </c>
      <c r="M52" s="7">
        <v>6</v>
      </c>
      <c r="N52" s="23">
        <v>18980.96</v>
      </c>
      <c r="O52" s="8">
        <v>113885.75999999999</v>
      </c>
      <c r="P52" s="40" t="s">
        <v>46</v>
      </c>
      <c r="Q52" s="100">
        <f t="shared" si="0"/>
        <v>3522.2400000000052</v>
      </c>
      <c r="R52" s="100">
        <f t="shared" si="1"/>
        <v>39918.719999999994</v>
      </c>
      <c r="S52" s="100">
        <f t="shared" si="2"/>
        <v>117408</v>
      </c>
    </row>
    <row r="53" spans="1:19" x14ac:dyDescent="0.35">
      <c r="A53" s="9">
        <v>47</v>
      </c>
      <c r="B53" s="6">
        <v>47</v>
      </c>
      <c r="C53" s="7" t="s">
        <v>279</v>
      </c>
      <c r="D53" s="7" t="s">
        <v>112</v>
      </c>
      <c r="E53" s="7" t="s">
        <v>71</v>
      </c>
      <c r="F53" s="7" t="s">
        <v>72</v>
      </c>
      <c r="G53" s="6" t="s">
        <v>15</v>
      </c>
      <c r="H53" s="6" t="s">
        <v>64</v>
      </c>
      <c r="I53" s="6" t="s">
        <v>65</v>
      </c>
      <c r="J53" s="6" t="s">
        <v>43</v>
      </c>
      <c r="K53" s="6">
        <v>21670</v>
      </c>
      <c r="L53" s="6">
        <v>15169</v>
      </c>
      <c r="M53" s="7">
        <v>1</v>
      </c>
      <c r="N53" s="23">
        <v>20586.5</v>
      </c>
      <c r="O53" s="8">
        <v>20586.5</v>
      </c>
      <c r="P53" s="40" t="s">
        <v>54</v>
      </c>
      <c r="Q53" s="100">
        <f t="shared" si="0"/>
        <v>1083.5</v>
      </c>
      <c r="R53" s="100">
        <f t="shared" si="1"/>
        <v>5417.5</v>
      </c>
      <c r="S53" s="100">
        <f t="shared" si="2"/>
        <v>21670</v>
      </c>
    </row>
    <row r="54" spans="1:19" x14ac:dyDescent="0.35">
      <c r="A54" s="9">
        <v>48</v>
      </c>
      <c r="B54" s="6">
        <v>48</v>
      </c>
      <c r="C54" s="7" t="s">
        <v>90</v>
      </c>
      <c r="D54" s="7" t="s">
        <v>84</v>
      </c>
      <c r="E54" s="7" t="s">
        <v>100</v>
      </c>
      <c r="F54" s="7" t="s">
        <v>24</v>
      </c>
      <c r="G54" s="6" t="s">
        <v>18</v>
      </c>
      <c r="H54" s="6" t="s">
        <v>41</v>
      </c>
      <c r="I54" s="6" t="s">
        <v>42</v>
      </c>
      <c r="J54" s="6" t="s">
        <v>66</v>
      </c>
      <c r="K54" s="6">
        <v>8989</v>
      </c>
      <c r="L54" s="6">
        <v>5663.07</v>
      </c>
      <c r="M54" s="7">
        <v>5</v>
      </c>
      <c r="N54" s="23">
        <v>8090.1</v>
      </c>
      <c r="O54" s="8">
        <v>40450.5</v>
      </c>
      <c r="P54" s="40" t="s">
        <v>89</v>
      </c>
      <c r="Q54" s="100">
        <f t="shared" si="0"/>
        <v>4494.4999999999982</v>
      </c>
      <c r="R54" s="100">
        <f t="shared" si="1"/>
        <v>12135.150000000003</v>
      </c>
      <c r="S54" s="100">
        <f t="shared" si="2"/>
        <v>44945</v>
      </c>
    </row>
    <row r="55" spans="1:19" x14ac:dyDescent="0.35">
      <c r="A55" s="9">
        <v>49</v>
      </c>
      <c r="B55" s="6">
        <v>49</v>
      </c>
      <c r="C55" s="7" t="s">
        <v>255</v>
      </c>
      <c r="D55" s="7" t="s">
        <v>95</v>
      </c>
      <c r="E55" s="7" t="s">
        <v>100</v>
      </c>
      <c r="F55" s="7" t="s">
        <v>21</v>
      </c>
      <c r="G55" s="6" t="s">
        <v>17</v>
      </c>
      <c r="H55" s="6" t="s">
        <v>85</v>
      </c>
      <c r="I55" s="6" t="s">
        <v>339</v>
      </c>
      <c r="J55" s="6" t="s">
        <v>86</v>
      </c>
      <c r="K55" s="6">
        <v>6690</v>
      </c>
      <c r="L55" s="6">
        <v>4080.9</v>
      </c>
      <c r="M55" s="7">
        <v>5</v>
      </c>
      <c r="N55" s="23">
        <v>6288.5999999999995</v>
      </c>
      <c r="O55" s="8">
        <v>31442.999999999996</v>
      </c>
      <c r="P55" s="40" t="s">
        <v>130</v>
      </c>
      <c r="Q55" s="100">
        <f t="shared" si="0"/>
        <v>2007.0000000000027</v>
      </c>
      <c r="R55" s="100">
        <f t="shared" si="1"/>
        <v>11038.499999999996</v>
      </c>
      <c r="S55" s="100">
        <f t="shared" si="2"/>
        <v>33450</v>
      </c>
    </row>
    <row r="56" spans="1:19" x14ac:dyDescent="0.35">
      <c r="A56" s="9">
        <v>50</v>
      </c>
      <c r="B56" s="6">
        <v>50</v>
      </c>
      <c r="C56" s="7" t="s">
        <v>77</v>
      </c>
      <c r="D56" s="7" t="s">
        <v>84</v>
      </c>
      <c r="E56" s="7" t="s">
        <v>71</v>
      </c>
      <c r="F56" s="7" t="s">
        <v>24</v>
      </c>
      <c r="G56" s="6" t="s">
        <v>17</v>
      </c>
      <c r="H56" s="6" t="s">
        <v>138</v>
      </c>
      <c r="I56" s="6" t="s">
        <v>42</v>
      </c>
      <c r="J56" s="6" t="s">
        <v>51</v>
      </c>
      <c r="K56" s="6">
        <v>12004</v>
      </c>
      <c r="L56" s="6">
        <v>8042.68</v>
      </c>
      <c r="M56" s="7">
        <v>4</v>
      </c>
      <c r="N56" s="23">
        <v>10923.640000000001</v>
      </c>
      <c r="O56" s="8">
        <v>43694.560000000005</v>
      </c>
      <c r="P56" s="40" t="s">
        <v>46</v>
      </c>
      <c r="Q56" s="100">
        <f t="shared" si="0"/>
        <v>4321.4399999999951</v>
      </c>
      <c r="R56" s="100">
        <f t="shared" si="1"/>
        <v>11523.840000000004</v>
      </c>
      <c r="S56" s="100">
        <f t="shared" si="2"/>
        <v>48016</v>
      </c>
    </row>
    <row r="57" spans="1:19" x14ac:dyDescent="0.35">
      <c r="A57" s="9">
        <v>51</v>
      </c>
      <c r="B57" s="6">
        <v>51</v>
      </c>
      <c r="C57" s="7" t="s">
        <v>133</v>
      </c>
      <c r="D57" s="7" t="s">
        <v>95</v>
      </c>
      <c r="E57" s="7" t="s">
        <v>39</v>
      </c>
      <c r="F57" s="7" t="s">
        <v>72</v>
      </c>
      <c r="G57" s="6" t="s">
        <v>16</v>
      </c>
      <c r="H57" s="6" t="s">
        <v>107</v>
      </c>
      <c r="I57" s="6" t="s">
        <v>42</v>
      </c>
      <c r="J57" s="6" t="s">
        <v>59</v>
      </c>
      <c r="K57" s="6">
        <v>10590</v>
      </c>
      <c r="L57" s="6">
        <v>6671.7</v>
      </c>
      <c r="M57" s="7">
        <v>6</v>
      </c>
      <c r="N57" s="23">
        <v>9954.5999999999985</v>
      </c>
      <c r="O57" s="8">
        <v>59727.599999999991</v>
      </c>
      <c r="P57" s="40" t="s">
        <v>105</v>
      </c>
      <c r="Q57" s="100">
        <f t="shared" si="0"/>
        <v>3812.4000000000087</v>
      </c>
      <c r="R57" s="100">
        <f t="shared" si="1"/>
        <v>19697.399999999994</v>
      </c>
      <c r="S57" s="100">
        <f t="shared" si="2"/>
        <v>63540</v>
      </c>
    </row>
    <row r="58" spans="1:19" x14ac:dyDescent="0.35">
      <c r="A58" s="9">
        <v>52</v>
      </c>
      <c r="B58" s="6">
        <v>52</v>
      </c>
      <c r="C58" s="7" t="s">
        <v>201</v>
      </c>
      <c r="D58" s="7" t="s">
        <v>112</v>
      </c>
      <c r="E58" s="7" t="s">
        <v>100</v>
      </c>
      <c r="F58" s="7" t="s">
        <v>24</v>
      </c>
      <c r="G58" s="6" t="s">
        <v>16</v>
      </c>
      <c r="H58" s="6" t="s">
        <v>159</v>
      </c>
      <c r="I58" s="6" t="s">
        <v>65</v>
      </c>
      <c r="J58" s="6" t="s">
        <v>86</v>
      </c>
      <c r="K58" s="6">
        <v>24110</v>
      </c>
      <c r="L58" s="6">
        <v>16153.7</v>
      </c>
      <c r="M58" s="7">
        <v>3</v>
      </c>
      <c r="N58" s="23">
        <v>22181.200000000001</v>
      </c>
      <c r="O58" s="8">
        <v>66543.600000000006</v>
      </c>
      <c r="P58" s="40" t="s">
        <v>82</v>
      </c>
      <c r="Q58" s="100">
        <f t="shared" si="0"/>
        <v>5786.3999999999978</v>
      </c>
      <c r="R58" s="100">
        <f t="shared" si="1"/>
        <v>18082.5</v>
      </c>
      <c r="S58" s="100">
        <f t="shared" si="2"/>
        <v>72330</v>
      </c>
    </row>
    <row r="59" spans="1:19" x14ac:dyDescent="0.35">
      <c r="A59" s="9">
        <v>53</v>
      </c>
      <c r="B59" s="6">
        <v>53</v>
      </c>
      <c r="C59" s="7" t="s">
        <v>94</v>
      </c>
      <c r="D59" s="7" t="s">
        <v>112</v>
      </c>
      <c r="E59" s="7" t="s">
        <v>39</v>
      </c>
      <c r="F59" s="7" t="s">
        <v>23</v>
      </c>
      <c r="G59" s="6" t="s">
        <v>18</v>
      </c>
      <c r="H59" s="6" t="s">
        <v>85</v>
      </c>
      <c r="I59" s="6" t="s">
        <v>339</v>
      </c>
      <c r="J59" s="6" t="s">
        <v>86</v>
      </c>
      <c r="K59" s="6">
        <v>6690</v>
      </c>
      <c r="L59" s="6">
        <v>4080.9</v>
      </c>
      <c r="M59" s="7">
        <v>5</v>
      </c>
      <c r="N59" s="23">
        <v>6288.5999999999995</v>
      </c>
      <c r="O59" s="8">
        <v>31442.999999999996</v>
      </c>
      <c r="P59" s="40" t="s">
        <v>105</v>
      </c>
      <c r="Q59" s="100">
        <f t="shared" si="0"/>
        <v>2007.0000000000027</v>
      </c>
      <c r="R59" s="100">
        <f t="shared" si="1"/>
        <v>11038.499999999996</v>
      </c>
      <c r="S59" s="100">
        <f t="shared" si="2"/>
        <v>33450</v>
      </c>
    </row>
    <row r="60" spans="1:19" x14ac:dyDescent="0.35">
      <c r="A60" s="9">
        <v>54</v>
      </c>
      <c r="B60" s="6">
        <v>54</v>
      </c>
      <c r="C60" s="7" t="s">
        <v>230</v>
      </c>
      <c r="D60" s="7" t="s">
        <v>84</v>
      </c>
      <c r="E60" s="7" t="s">
        <v>48</v>
      </c>
      <c r="F60" s="7" t="s">
        <v>20</v>
      </c>
      <c r="G60" s="6" t="s">
        <v>18</v>
      </c>
      <c r="H60" s="6" t="s">
        <v>91</v>
      </c>
      <c r="I60" s="6" t="s">
        <v>339</v>
      </c>
      <c r="J60" s="6" t="s">
        <v>59</v>
      </c>
      <c r="K60" s="6">
        <v>3263</v>
      </c>
      <c r="L60" s="6">
        <v>2186.21</v>
      </c>
      <c r="M60" s="7">
        <v>3</v>
      </c>
      <c r="N60" s="23">
        <v>3165.11</v>
      </c>
      <c r="O60" s="8">
        <v>9495.33</v>
      </c>
      <c r="P60" s="40" t="s">
        <v>130</v>
      </c>
      <c r="Q60" s="100">
        <f t="shared" si="0"/>
        <v>293.66999999999962</v>
      </c>
      <c r="R60" s="100">
        <f t="shared" si="1"/>
        <v>2936.7000000000003</v>
      </c>
      <c r="S60" s="100">
        <f t="shared" si="2"/>
        <v>9789</v>
      </c>
    </row>
    <row r="61" spans="1:19" x14ac:dyDescent="0.35">
      <c r="A61" s="9">
        <v>55</v>
      </c>
      <c r="B61" s="6">
        <v>55</v>
      </c>
      <c r="C61" s="7" t="s">
        <v>224</v>
      </c>
      <c r="D61" s="7" t="s">
        <v>56</v>
      </c>
      <c r="E61" s="7" t="s">
        <v>71</v>
      </c>
      <c r="F61" s="7" t="s">
        <v>22</v>
      </c>
      <c r="G61" s="6" t="s">
        <v>16</v>
      </c>
      <c r="H61" s="6" t="s">
        <v>73</v>
      </c>
      <c r="I61" s="6" t="s">
        <v>50</v>
      </c>
      <c r="J61" s="6" t="s">
        <v>59</v>
      </c>
      <c r="K61" s="6">
        <v>23078</v>
      </c>
      <c r="L61" s="6">
        <v>14769.92</v>
      </c>
      <c r="M61" s="7">
        <v>7</v>
      </c>
      <c r="N61" s="23">
        <v>20770.2</v>
      </c>
      <c r="O61" s="8">
        <v>145391.4</v>
      </c>
      <c r="P61" s="40" t="s">
        <v>89</v>
      </c>
      <c r="Q61" s="100">
        <f t="shared" si="0"/>
        <v>16154.599999999995</v>
      </c>
      <c r="R61" s="100">
        <f t="shared" si="1"/>
        <v>42001.960000000006</v>
      </c>
      <c r="S61" s="100">
        <f t="shared" si="2"/>
        <v>161546</v>
      </c>
    </row>
    <row r="62" spans="1:19" x14ac:dyDescent="0.35">
      <c r="A62" s="9">
        <v>56</v>
      </c>
      <c r="B62" s="6">
        <v>56</v>
      </c>
      <c r="C62" s="7" t="s">
        <v>210</v>
      </c>
      <c r="D62" s="7" t="s">
        <v>38</v>
      </c>
      <c r="E62" s="7" t="s">
        <v>100</v>
      </c>
      <c r="F62" s="7" t="s">
        <v>72</v>
      </c>
      <c r="G62" s="6" t="s">
        <v>17</v>
      </c>
      <c r="H62" s="6" t="s">
        <v>49</v>
      </c>
      <c r="I62" s="6" t="s">
        <v>65</v>
      </c>
      <c r="J62" s="6" t="s">
        <v>43</v>
      </c>
      <c r="K62" s="6">
        <v>19568</v>
      </c>
      <c r="L62" s="6">
        <v>12327.84</v>
      </c>
      <c r="M62" s="7">
        <v>1</v>
      </c>
      <c r="N62" s="23">
        <v>19372.32</v>
      </c>
      <c r="O62" s="8">
        <v>19372.32</v>
      </c>
      <c r="P62" s="40" t="s">
        <v>46</v>
      </c>
      <c r="Q62" s="100">
        <f t="shared" si="0"/>
        <v>195.68000000000029</v>
      </c>
      <c r="R62" s="100">
        <f t="shared" si="1"/>
        <v>7044.48</v>
      </c>
      <c r="S62" s="100">
        <f t="shared" si="2"/>
        <v>19568</v>
      </c>
    </row>
    <row r="63" spans="1:19" x14ac:dyDescent="0.35">
      <c r="A63" s="9">
        <v>57</v>
      </c>
      <c r="B63" s="6">
        <v>57</v>
      </c>
      <c r="C63" s="7" t="s">
        <v>175</v>
      </c>
      <c r="D63" s="7" t="s">
        <v>112</v>
      </c>
      <c r="E63" s="7" t="s">
        <v>100</v>
      </c>
      <c r="F63" s="7" t="s">
        <v>23</v>
      </c>
      <c r="G63" s="6" t="s">
        <v>17</v>
      </c>
      <c r="H63" s="6" t="s">
        <v>148</v>
      </c>
      <c r="I63" s="6" t="s">
        <v>65</v>
      </c>
      <c r="J63" s="6" t="s">
        <v>86</v>
      </c>
      <c r="K63" s="6">
        <v>18971</v>
      </c>
      <c r="L63" s="6">
        <v>11762.02</v>
      </c>
      <c r="M63" s="7">
        <v>4</v>
      </c>
      <c r="N63" s="23">
        <v>16315.06</v>
      </c>
      <c r="O63" s="8">
        <v>65260.24</v>
      </c>
      <c r="P63" s="40" t="s">
        <v>54</v>
      </c>
      <c r="Q63" s="100">
        <f t="shared" si="0"/>
        <v>10623.760000000002</v>
      </c>
      <c r="R63" s="100">
        <f t="shared" si="1"/>
        <v>18212.159999999996</v>
      </c>
      <c r="S63" s="100">
        <f t="shared" si="2"/>
        <v>75884</v>
      </c>
    </row>
    <row r="64" spans="1:19" x14ac:dyDescent="0.35">
      <c r="A64" s="9">
        <v>58</v>
      </c>
      <c r="B64" s="6">
        <v>58</v>
      </c>
      <c r="C64" s="7" t="s">
        <v>313</v>
      </c>
      <c r="D64" s="7" t="s">
        <v>112</v>
      </c>
      <c r="E64" s="7" t="s">
        <v>57</v>
      </c>
      <c r="F64" s="7" t="s">
        <v>72</v>
      </c>
      <c r="G64" s="6" t="s">
        <v>18</v>
      </c>
      <c r="H64" s="6" t="s">
        <v>113</v>
      </c>
      <c r="I64" s="6" t="s">
        <v>65</v>
      </c>
      <c r="J64" s="6" t="s">
        <v>86</v>
      </c>
      <c r="K64" s="6">
        <v>16325</v>
      </c>
      <c r="L64" s="6">
        <v>10611.25</v>
      </c>
      <c r="M64" s="7">
        <v>1</v>
      </c>
      <c r="N64" s="23">
        <v>13876.25</v>
      </c>
      <c r="O64" s="8">
        <v>13876.25</v>
      </c>
      <c r="P64" s="40" t="s">
        <v>89</v>
      </c>
      <c r="Q64" s="100">
        <f t="shared" si="0"/>
        <v>2448.75</v>
      </c>
      <c r="R64" s="100">
        <f t="shared" si="1"/>
        <v>3265</v>
      </c>
      <c r="S64" s="100">
        <f t="shared" si="2"/>
        <v>16325</v>
      </c>
    </row>
    <row r="65" spans="1:19" x14ac:dyDescent="0.35">
      <c r="A65" s="9">
        <v>59</v>
      </c>
      <c r="B65" s="6">
        <v>59</v>
      </c>
      <c r="C65" s="7" t="s">
        <v>279</v>
      </c>
      <c r="D65" s="7" t="s">
        <v>112</v>
      </c>
      <c r="E65" s="7" t="s">
        <v>71</v>
      </c>
      <c r="F65" s="7" t="s">
        <v>72</v>
      </c>
      <c r="G65" s="6" t="s">
        <v>18</v>
      </c>
      <c r="H65" s="6" t="s">
        <v>122</v>
      </c>
      <c r="I65" s="6" t="s">
        <v>65</v>
      </c>
      <c r="J65" s="6" t="s">
        <v>66</v>
      </c>
      <c r="K65" s="6">
        <v>11568</v>
      </c>
      <c r="L65" s="6">
        <v>8097.6</v>
      </c>
      <c r="M65" s="7">
        <v>5</v>
      </c>
      <c r="N65" s="23">
        <v>11452.32</v>
      </c>
      <c r="O65" s="8">
        <v>57261.599999999999</v>
      </c>
      <c r="P65" s="40" t="s">
        <v>54</v>
      </c>
      <c r="Q65" s="100">
        <f t="shared" si="0"/>
        <v>578.40000000000146</v>
      </c>
      <c r="R65" s="100">
        <f t="shared" si="1"/>
        <v>16773.599999999999</v>
      </c>
      <c r="S65" s="100">
        <f t="shared" si="2"/>
        <v>57840</v>
      </c>
    </row>
    <row r="66" spans="1:19" x14ac:dyDescent="0.35">
      <c r="A66" s="9">
        <v>60</v>
      </c>
      <c r="B66" s="6">
        <v>60</v>
      </c>
      <c r="C66" s="7" t="s">
        <v>110</v>
      </c>
      <c r="D66" s="7" t="s">
        <v>84</v>
      </c>
      <c r="E66" s="7" t="s">
        <v>48</v>
      </c>
      <c r="F66" s="7" t="s">
        <v>24</v>
      </c>
      <c r="G66" s="6" t="s">
        <v>15</v>
      </c>
      <c r="H66" s="6" t="s">
        <v>101</v>
      </c>
      <c r="I66" s="6" t="s">
        <v>42</v>
      </c>
      <c r="J66" s="6" t="s">
        <v>74</v>
      </c>
      <c r="K66" s="6">
        <v>4269</v>
      </c>
      <c r="L66" s="6">
        <v>2561.4</v>
      </c>
      <c r="M66" s="7">
        <v>6</v>
      </c>
      <c r="N66" s="23">
        <v>3970.1699999999996</v>
      </c>
      <c r="O66" s="8">
        <v>23821.019999999997</v>
      </c>
      <c r="P66" s="40" t="s">
        <v>54</v>
      </c>
      <c r="Q66" s="100">
        <f t="shared" si="0"/>
        <v>1792.9800000000023</v>
      </c>
      <c r="R66" s="100">
        <f t="shared" si="1"/>
        <v>8452.6199999999972</v>
      </c>
      <c r="S66" s="100">
        <f t="shared" si="2"/>
        <v>25614</v>
      </c>
    </row>
    <row r="67" spans="1:19" x14ac:dyDescent="0.35">
      <c r="A67" s="9">
        <v>61</v>
      </c>
      <c r="B67" s="6">
        <v>61</v>
      </c>
      <c r="C67" s="7" t="s">
        <v>215</v>
      </c>
      <c r="D67" s="7" t="s">
        <v>95</v>
      </c>
      <c r="E67" s="7" t="s">
        <v>39</v>
      </c>
      <c r="F67" s="7" t="s">
        <v>40</v>
      </c>
      <c r="G67" s="6" t="s">
        <v>16</v>
      </c>
      <c r="H67" s="6" t="s">
        <v>117</v>
      </c>
      <c r="I67" s="6" t="s">
        <v>339</v>
      </c>
      <c r="J67" s="6" t="s">
        <v>86</v>
      </c>
      <c r="K67" s="6">
        <v>13223</v>
      </c>
      <c r="L67" s="6">
        <v>8991.64</v>
      </c>
      <c r="M67" s="7">
        <v>4</v>
      </c>
      <c r="N67" s="23">
        <v>11768.47</v>
      </c>
      <c r="O67" s="8">
        <v>47073.88</v>
      </c>
      <c r="P67" s="40" t="s">
        <v>46</v>
      </c>
      <c r="Q67" s="100">
        <f t="shared" si="0"/>
        <v>5818.1200000000026</v>
      </c>
      <c r="R67" s="100">
        <f t="shared" si="1"/>
        <v>11107.32</v>
      </c>
      <c r="S67" s="100">
        <f t="shared" si="2"/>
        <v>52892</v>
      </c>
    </row>
    <row r="68" spans="1:19" x14ac:dyDescent="0.35">
      <c r="A68" s="9">
        <v>62</v>
      </c>
      <c r="B68" s="6">
        <v>62</v>
      </c>
      <c r="C68" s="7" t="s">
        <v>194</v>
      </c>
      <c r="D68" s="7" t="s">
        <v>112</v>
      </c>
      <c r="E68" s="7" t="s">
        <v>48</v>
      </c>
      <c r="F68" s="7" t="s">
        <v>72</v>
      </c>
      <c r="G68" s="6" t="s">
        <v>16</v>
      </c>
      <c r="H68" s="6" t="s">
        <v>49</v>
      </c>
      <c r="I68" s="6" t="s">
        <v>65</v>
      </c>
      <c r="J68" s="6" t="s">
        <v>43</v>
      </c>
      <c r="K68" s="6">
        <v>19568</v>
      </c>
      <c r="L68" s="6">
        <v>12327.84</v>
      </c>
      <c r="M68" s="7">
        <v>7</v>
      </c>
      <c r="N68" s="23">
        <v>16828.48</v>
      </c>
      <c r="O68" s="8">
        <v>117799.36</v>
      </c>
      <c r="P68" s="40" t="s">
        <v>69</v>
      </c>
      <c r="Q68" s="100">
        <f t="shared" si="0"/>
        <v>19176.640000000003</v>
      </c>
      <c r="R68" s="100">
        <f t="shared" si="1"/>
        <v>31504.479999999996</v>
      </c>
      <c r="S68" s="100">
        <f t="shared" si="2"/>
        <v>136976</v>
      </c>
    </row>
    <row r="69" spans="1:19" x14ac:dyDescent="0.35">
      <c r="A69" s="9">
        <v>63</v>
      </c>
      <c r="B69" s="6">
        <v>63</v>
      </c>
      <c r="C69" s="7" t="s">
        <v>272</v>
      </c>
      <c r="D69" s="7" t="s">
        <v>84</v>
      </c>
      <c r="E69" s="7" t="s">
        <v>39</v>
      </c>
      <c r="F69" s="7" t="s">
        <v>40</v>
      </c>
      <c r="G69" s="6" t="s">
        <v>18</v>
      </c>
      <c r="H69" s="6" t="s">
        <v>122</v>
      </c>
      <c r="I69" s="6" t="s">
        <v>65</v>
      </c>
      <c r="J69" s="6" t="s">
        <v>66</v>
      </c>
      <c r="K69" s="6">
        <v>11568</v>
      </c>
      <c r="L69" s="6">
        <v>8097.6</v>
      </c>
      <c r="M69" s="7">
        <v>9</v>
      </c>
      <c r="N69" s="23">
        <v>10064.16</v>
      </c>
      <c r="O69" s="8">
        <v>90577.44</v>
      </c>
      <c r="P69" s="40" t="s">
        <v>54</v>
      </c>
      <c r="Q69" s="100">
        <f t="shared" si="0"/>
        <v>13534.560000000001</v>
      </c>
      <c r="R69" s="100">
        <f t="shared" si="1"/>
        <v>17699.039999999994</v>
      </c>
      <c r="S69" s="100">
        <f t="shared" si="2"/>
        <v>104112</v>
      </c>
    </row>
    <row r="70" spans="1:19" x14ac:dyDescent="0.35">
      <c r="A70" s="9">
        <v>64</v>
      </c>
      <c r="B70" s="6">
        <v>64</v>
      </c>
      <c r="C70" s="7" t="s">
        <v>183</v>
      </c>
      <c r="D70" s="7" t="s">
        <v>112</v>
      </c>
      <c r="E70" s="7" t="s">
        <v>39</v>
      </c>
      <c r="F70" s="7" t="s">
        <v>21</v>
      </c>
      <c r="G70" s="6" t="s">
        <v>16</v>
      </c>
      <c r="H70" s="6" t="s">
        <v>159</v>
      </c>
      <c r="I70" s="6" t="s">
        <v>65</v>
      </c>
      <c r="J70" s="6" t="s">
        <v>86</v>
      </c>
      <c r="K70" s="6">
        <v>24110</v>
      </c>
      <c r="L70" s="6">
        <v>16153.7</v>
      </c>
      <c r="M70" s="7">
        <v>6</v>
      </c>
      <c r="N70" s="23">
        <v>22422.3</v>
      </c>
      <c r="O70" s="8">
        <v>134533.79999999999</v>
      </c>
      <c r="P70" s="40" t="s">
        <v>89</v>
      </c>
      <c r="Q70" s="100">
        <f t="shared" si="0"/>
        <v>10126.200000000004</v>
      </c>
      <c r="R70" s="100">
        <f t="shared" si="1"/>
        <v>37611.599999999991</v>
      </c>
      <c r="S70" s="100">
        <f t="shared" si="2"/>
        <v>144660</v>
      </c>
    </row>
    <row r="71" spans="1:19" x14ac:dyDescent="0.35">
      <c r="A71" s="9">
        <v>65</v>
      </c>
      <c r="B71" s="6">
        <v>65</v>
      </c>
      <c r="C71" s="7" t="s">
        <v>198</v>
      </c>
      <c r="D71" s="7" t="s">
        <v>38</v>
      </c>
      <c r="E71" s="7" t="s">
        <v>100</v>
      </c>
      <c r="F71" s="7" t="s">
        <v>24</v>
      </c>
      <c r="G71" s="6" t="s">
        <v>18</v>
      </c>
      <c r="H71" s="6" t="s">
        <v>41</v>
      </c>
      <c r="I71" s="6" t="s">
        <v>42</v>
      </c>
      <c r="J71" s="6" t="s">
        <v>66</v>
      </c>
      <c r="K71" s="6">
        <v>8989</v>
      </c>
      <c r="L71" s="6">
        <v>5663.07</v>
      </c>
      <c r="M71" s="7">
        <v>5</v>
      </c>
      <c r="N71" s="23">
        <v>8179.9900000000007</v>
      </c>
      <c r="O71" s="8">
        <v>40899.950000000004</v>
      </c>
      <c r="P71" s="40" t="s">
        <v>69</v>
      </c>
      <c r="Q71" s="100">
        <f t="shared" si="0"/>
        <v>4045.0499999999965</v>
      </c>
      <c r="R71" s="100">
        <f t="shared" si="1"/>
        <v>12584.600000000006</v>
      </c>
      <c r="S71" s="100">
        <f t="shared" si="2"/>
        <v>44945</v>
      </c>
    </row>
    <row r="72" spans="1:19" x14ac:dyDescent="0.35">
      <c r="A72" s="9">
        <v>66</v>
      </c>
      <c r="B72" s="6">
        <v>66</v>
      </c>
      <c r="C72" s="7" t="s">
        <v>227</v>
      </c>
      <c r="D72" s="7" t="s">
        <v>95</v>
      </c>
      <c r="E72" s="7" t="s">
        <v>48</v>
      </c>
      <c r="F72" s="7" t="s">
        <v>20</v>
      </c>
      <c r="G72" s="6" t="s">
        <v>18</v>
      </c>
      <c r="H72" s="6" t="s">
        <v>49</v>
      </c>
      <c r="I72" s="6" t="s">
        <v>65</v>
      </c>
      <c r="J72" s="6" t="s">
        <v>43</v>
      </c>
      <c r="K72" s="6">
        <v>19568</v>
      </c>
      <c r="L72" s="6">
        <v>12327.84</v>
      </c>
      <c r="M72" s="7">
        <v>6</v>
      </c>
      <c r="N72" s="23">
        <v>17415.52</v>
      </c>
      <c r="O72" s="8">
        <v>104493.12</v>
      </c>
      <c r="P72" s="40" t="s">
        <v>62</v>
      </c>
      <c r="Q72" s="100">
        <f t="shared" ref="Q72:Q135" si="3">M72*(K72-N72)</f>
        <v>12914.879999999997</v>
      </c>
      <c r="R72" s="100">
        <f t="shared" ref="R72:R135" si="4">M72*(N72-L72)</f>
        <v>30526.080000000002</v>
      </c>
      <c r="S72" s="100">
        <f t="shared" ref="S72:S135" si="5">K72*M72</f>
        <v>117408</v>
      </c>
    </row>
    <row r="73" spans="1:19" x14ac:dyDescent="0.35">
      <c r="A73" s="9">
        <v>67</v>
      </c>
      <c r="B73" s="6">
        <v>67</v>
      </c>
      <c r="C73" s="7" t="s">
        <v>236</v>
      </c>
      <c r="D73" s="7" t="s">
        <v>112</v>
      </c>
      <c r="E73" s="7" t="s">
        <v>71</v>
      </c>
      <c r="F73" s="7" t="s">
        <v>21</v>
      </c>
      <c r="G73" s="6" t="s">
        <v>15</v>
      </c>
      <c r="H73" s="6" t="s">
        <v>169</v>
      </c>
      <c r="I73" s="6" t="s">
        <v>65</v>
      </c>
      <c r="J73" s="6" t="s">
        <v>43</v>
      </c>
      <c r="K73" s="6">
        <v>9526</v>
      </c>
      <c r="L73" s="6">
        <v>6572.94</v>
      </c>
      <c r="M73" s="7">
        <v>3</v>
      </c>
      <c r="N73" s="23">
        <v>8573.4</v>
      </c>
      <c r="O73" s="8">
        <v>25720.199999999997</v>
      </c>
      <c r="P73" s="40" t="s">
        <v>89</v>
      </c>
      <c r="Q73" s="100">
        <f t="shared" si="3"/>
        <v>2857.8000000000011</v>
      </c>
      <c r="R73" s="100">
        <f t="shared" si="4"/>
        <v>6001.38</v>
      </c>
      <c r="S73" s="100">
        <f t="shared" si="5"/>
        <v>28578</v>
      </c>
    </row>
    <row r="74" spans="1:19" x14ac:dyDescent="0.35">
      <c r="A74" s="9">
        <v>68</v>
      </c>
      <c r="B74" s="6">
        <v>68</v>
      </c>
      <c r="C74" s="7" t="s">
        <v>260</v>
      </c>
      <c r="D74" s="7" t="s">
        <v>38</v>
      </c>
      <c r="E74" s="7" t="s">
        <v>39</v>
      </c>
      <c r="F74" s="7" t="s">
        <v>40</v>
      </c>
      <c r="G74" s="6" t="s">
        <v>16</v>
      </c>
      <c r="H74" s="6" t="s">
        <v>41</v>
      </c>
      <c r="I74" s="6" t="s">
        <v>42</v>
      </c>
      <c r="J74" s="6" t="s">
        <v>66</v>
      </c>
      <c r="K74" s="6">
        <v>8989</v>
      </c>
      <c r="L74" s="6">
        <v>5663.07</v>
      </c>
      <c r="M74" s="7">
        <v>7</v>
      </c>
      <c r="N74" s="23">
        <v>7820.43</v>
      </c>
      <c r="O74" s="8">
        <v>54743.01</v>
      </c>
      <c r="P74" s="40" t="s">
        <v>82</v>
      </c>
      <c r="Q74" s="100">
        <f t="shared" si="3"/>
        <v>8179.989999999998</v>
      </c>
      <c r="R74" s="100">
        <f t="shared" si="4"/>
        <v>15101.520000000004</v>
      </c>
      <c r="S74" s="100">
        <f t="shared" si="5"/>
        <v>62923</v>
      </c>
    </row>
    <row r="75" spans="1:19" x14ac:dyDescent="0.35">
      <c r="A75" s="9">
        <v>69</v>
      </c>
      <c r="B75" s="6">
        <v>69</v>
      </c>
      <c r="C75" s="7" t="s">
        <v>280</v>
      </c>
      <c r="D75" s="7" t="s">
        <v>95</v>
      </c>
      <c r="E75" s="7" t="s">
        <v>39</v>
      </c>
      <c r="F75" s="7" t="s">
        <v>19</v>
      </c>
      <c r="G75" s="6" t="s">
        <v>18</v>
      </c>
      <c r="H75" s="6" t="s">
        <v>85</v>
      </c>
      <c r="I75" s="6" t="s">
        <v>339</v>
      </c>
      <c r="J75" s="6" t="s">
        <v>86</v>
      </c>
      <c r="K75" s="6">
        <v>6690</v>
      </c>
      <c r="L75" s="6">
        <v>4080.9</v>
      </c>
      <c r="M75" s="7">
        <v>8</v>
      </c>
      <c r="N75" s="23">
        <v>6288.5999999999995</v>
      </c>
      <c r="O75" s="8">
        <v>50308.799999999996</v>
      </c>
      <c r="P75" s="40" t="s">
        <v>130</v>
      </c>
      <c r="Q75" s="100">
        <f t="shared" si="3"/>
        <v>3211.2000000000044</v>
      </c>
      <c r="R75" s="100">
        <f t="shared" si="4"/>
        <v>17661.599999999995</v>
      </c>
      <c r="S75" s="100">
        <f t="shared" si="5"/>
        <v>53520</v>
      </c>
    </row>
    <row r="76" spans="1:19" x14ac:dyDescent="0.35">
      <c r="A76" s="9">
        <v>70</v>
      </c>
      <c r="B76" s="6">
        <v>70</v>
      </c>
      <c r="C76" s="7" t="s">
        <v>147</v>
      </c>
      <c r="D76" s="7" t="s">
        <v>38</v>
      </c>
      <c r="E76" s="7" t="s">
        <v>71</v>
      </c>
      <c r="F76" s="7" t="s">
        <v>23</v>
      </c>
      <c r="G76" s="6" t="s">
        <v>18</v>
      </c>
      <c r="H76" s="6" t="s">
        <v>58</v>
      </c>
      <c r="I76" s="6" t="s">
        <v>42</v>
      </c>
      <c r="J76" s="6" t="s">
        <v>59</v>
      </c>
      <c r="K76" s="6">
        <v>24315</v>
      </c>
      <c r="L76" s="6">
        <v>14589</v>
      </c>
      <c r="M76" s="7">
        <v>2</v>
      </c>
      <c r="N76" s="23">
        <v>22369.8</v>
      </c>
      <c r="O76" s="8">
        <v>44739.6</v>
      </c>
      <c r="P76" s="40" t="s">
        <v>69</v>
      </c>
      <c r="Q76" s="100">
        <f t="shared" si="3"/>
        <v>3890.4000000000015</v>
      </c>
      <c r="R76" s="100">
        <f t="shared" si="4"/>
        <v>15561.599999999999</v>
      </c>
      <c r="S76" s="100">
        <f t="shared" si="5"/>
        <v>48630</v>
      </c>
    </row>
    <row r="77" spans="1:19" x14ac:dyDescent="0.35">
      <c r="A77" s="9">
        <v>71</v>
      </c>
      <c r="B77" s="6">
        <v>71</v>
      </c>
      <c r="C77" s="7" t="s">
        <v>262</v>
      </c>
      <c r="D77" s="7" t="s">
        <v>56</v>
      </c>
      <c r="E77" s="7" t="s">
        <v>39</v>
      </c>
      <c r="F77" s="7" t="s">
        <v>20</v>
      </c>
      <c r="G77" s="6" t="s">
        <v>17</v>
      </c>
      <c r="H77" s="6" t="s">
        <v>96</v>
      </c>
      <c r="I77" s="6" t="s">
        <v>50</v>
      </c>
      <c r="J77" s="6" t="s">
        <v>43</v>
      </c>
      <c r="K77" s="6">
        <v>2135</v>
      </c>
      <c r="L77" s="6">
        <v>1174.25</v>
      </c>
      <c r="M77" s="7">
        <v>3</v>
      </c>
      <c r="N77" s="23">
        <v>1964.2</v>
      </c>
      <c r="O77" s="8">
        <v>5892.6</v>
      </c>
      <c r="P77" s="40" t="s">
        <v>130</v>
      </c>
      <c r="Q77" s="100">
        <f t="shared" si="3"/>
        <v>512.39999999999986</v>
      </c>
      <c r="R77" s="100">
        <f t="shared" si="4"/>
        <v>2369.8500000000004</v>
      </c>
      <c r="S77" s="100">
        <f t="shared" si="5"/>
        <v>6405</v>
      </c>
    </row>
    <row r="78" spans="1:19" x14ac:dyDescent="0.35">
      <c r="A78" s="9">
        <v>72</v>
      </c>
      <c r="B78" s="6">
        <v>72</v>
      </c>
      <c r="C78" s="7" t="s">
        <v>303</v>
      </c>
      <c r="D78" s="7" t="s">
        <v>112</v>
      </c>
      <c r="E78" s="7" t="s">
        <v>48</v>
      </c>
      <c r="F78" s="7" t="s">
        <v>19</v>
      </c>
      <c r="G78" s="6" t="s">
        <v>16</v>
      </c>
      <c r="H78" s="6" t="s">
        <v>177</v>
      </c>
      <c r="I78" s="6" t="s">
        <v>65</v>
      </c>
      <c r="J78" s="6" t="s">
        <v>66</v>
      </c>
      <c r="K78" s="6">
        <v>20386</v>
      </c>
      <c r="L78" s="6">
        <v>14270.2</v>
      </c>
      <c r="M78" s="7">
        <v>9</v>
      </c>
      <c r="N78" s="23">
        <v>18755.120000000003</v>
      </c>
      <c r="O78" s="8">
        <v>168796.08000000002</v>
      </c>
      <c r="P78" s="40" t="s">
        <v>89</v>
      </c>
      <c r="Q78" s="100">
        <f t="shared" si="3"/>
        <v>14677.919999999976</v>
      </c>
      <c r="R78" s="100">
        <f t="shared" si="4"/>
        <v>40364.280000000013</v>
      </c>
      <c r="S78" s="100">
        <f t="shared" si="5"/>
        <v>183474</v>
      </c>
    </row>
    <row r="79" spans="1:19" x14ac:dyDescent="0.35">
      <c r="A79" s="9">
        <v>73</v>
      </c>
      <c r="B79" s="6">
        <v>73</v>
      </c>
      <c r="C79" s="7" t="s">
        <v>266</v>
      </c>
      <c r="D79" s="7" t="s">
        <v>112</v>
      </c>
      <c r="E79" s="7" t="s">
        <v>100</v>
      </c>
      <c r="F79" s="7" t="s">
        <v>40</v>
      </c>
      <c r="G79" s="6" t="s">
        <v>16</v>
      </c>
      <c r="H79" s="6" t="s">
        <v>177</v>
      </c>
      <c r="I79" s="6" t="s">
        <v>65</v>
      </c>
      <c r="J79" s="6" t="s">
        <v>66</v>
      </c>
      <c r="K79" s="6">
        <v>20386</v>
      </c>
      <c r="L79" s="6">
        <v>14270.2</v>
      </c>
      <c r="M79" s="7">
        <v>4</v>
      </c>
      <c r="N79" s="23">
        <v>18143.54</v>
      </c>
      <c r="O79" s="8">
        <v>72574.16</v>
      </c>
      <c r="P79" s="40" t="s">
        <v>46</v>
      </c>
      <c r="Q79" s="100">
        <f t="shared" si="3"/>
        <v>8969.8399999999965</v>
      </c>
      <c r="R79" s="100">
        <f t="shared" si="4"/>
        <v>15493.36</v>
      </c>
      <c r="S79" s="100">
        <f t="shared" si="5"/>
        <v>81544</v>
      </c>
    </row>
    <row r="80" spans="1:19" x14ac:dyDescent="0.35">
      <c r="A80" s="9">
        <v>74</v>
      </c>
      <c r="B80" s="6">
        <v>74</v>
      </c>
      <c r="C80" s="7" t="s">
        <v>285</v>
      </c>
      <c r="D80" s="7" t="s">
        <v>56</v>
      </c>
      <c r="E80" s="7" t="s">
        <v>48</v>
      </c>
      <c r="F80" s="7" t="s">
        <v>24</v>
      </c>
      <c r="G80" s="6" t="s">
        <v>16</v>
      </c>
      <c r="H80" s="6" t="s">
        <v>126</v>
      </c>
      <c r="I80" s="6" t="s">
        <v>50</v>
      </c>
      <c r="J80" s="6" t="s">
        <v>86</v>
      </c>
      <c r="K80" s="6">
        <v>16064</v>
      </c>
      <c r="L80" s="6">
        <v>10762.88</v>
      </c>
      <c r="M80" s="7">
        <v>1</v>
      </c>
      <c r="N80" s="23">
        <v>14296.960000000001</v>
      </c>
      <c r="O80" s="8">
        <v>14296.960000000001</v>
      </c>
      <c r="P80" s="40" t="s">
        <v>89</v>
      </c>
      <c r="Q80" s="100">
        <f t="shared" si="3"/>
        <v>1767.0399999999991</v>
      </c>
      <c r="R80" s="100">
        <f t="shared" si="4"/>
        <v>3534.0800000000017</v>
      </c>
      <c r="S80" s="100">
        <f t="shared" si="5"/>
        <v>16064</v>
      </c>
    </row>
    <row r="81" spans="1:19" x14ac:dyDescent="0.35">
      <c r="A81" s="9">
        <v>75</v>
      </c>
      <c r="B81" s="6">
        <v>75</v>
      </c>
      <c r="C81" s="7" t="s">
        <v>220</v>
      </c>
      <c r="D81" s="7" t="s">
        <v>38</v>
      </c>
      <c r="E81" s="7" t="s">
        <v>71</v>
      </c>
      <c r="F81" s="7" t="s">
        <v>40</v>
      </c>
      <c r="G81" s="6" t="s">
        <v>18</v>
      </c>
      <c r="H81" s="6" t="s">
        <v>78</v>
      </c>
      <c r="I81" s="6" t="s">
        <v>339</v>
      </c>
      <c r="J81" s="6" t="s">
        <v>51</v>
      </c>
      <c r="K81" s="6">
        <v>22050</v>
      </c>
      <c r="L81" s="6">
        <v>15435</v>
      </c>
      <c r="M81" s="7">
        <v>1</v>
      </c>
      <c r="N81" s="23">
        <v>20506.5</v>
      </c>
      <c r="O81" s="8">
        <v>20506.5</v>
      </c>
      <c r="P81" s="40" t="s">
        <v>82</v>
      </c>
      <c r="Q81" s="100">
        <f t="shared" si="3"/>
        <v>1543.5</v>
      </c>
      <c r="R81" s="100">
        <f t="shared" si="4"/>
        <v>5071.5</v>
      </c>
      <c r="S81" s="100">
        <f t="shared" si="5"/>
        <v>22050</v>
      </c>
    </row>
    <row r="82" spans="1:19" x14ac:dyDescent="0.35">
      <c r="A82" s="9">
        <v>76</v>
      </c>
      <c r="B82" s="6">
        <v>76</v>
      </c>
      <c r="C82" s="7" t="s">
        <v>314</v>
      </c>
      <c r="D82" s="7" t="s">
        <v>38</v>
      </c>
      <c r="E82" s="7" t="s">
        <v>48</v>
      </c>
      <c r="F82" s="7" t="s">
        <v>23</v>
      </c>
      <c r="G82" s="6" t="s">
        <v>18</v>
      </c>
      <c r="H82" s="6" t="s">
        <v>117</v>
      </c>
      <c r="I82" s="6" t="s">
        <v>339</v>
      </c>
      <c r="J82" s="6" t="s">
        <v>86</v>
      </c>
      <c r="K82" s="6">
        <v>13223</v>
      </c>
      <c r="L82" s="6">
        <v>8991.64</v>
      </c>
      <c r="M82" s="7">
        <v>2</v>
      </c>
      <c r="N82" s="23">
        <v>11768.47</v>
      </c>
      <c r="O82" s="8">
        <v>23536.94</v>
      </c>
      <c r="P82" s="40" t="s">
        <v>54</v>
      </c>
      <c r="Q82" s="100">
        <f t="shared" si="3"/>
        <v>2909.0600000000013</v>
      </c>
      <c r="R82" s="100">
        <f t="shared" si="4"/>
        <v>5553.66</v>
      </c>
      <c r="S82" s="100">
        <f t="shared" si="5"/>
        <v>26446</v>
      </c>
    </row>
    <row r="83" spans="1:19" x14ac:dyDescent="0.35">
      <c r="A83" s="9">
        <v>77</v>
      </c>
      <c r="B83" s="6">
        <v>77</v>
      </c>
      <c r="C83" s="7" t="s">
        <v>201</v>
      </c>
      <c r="D83" s="7" t="s">
        <v>112</v>
      </c>
      <c r="E83" s="7" t="s">
        <v>100</v>
      </c>
      <c r="F83" s="7" t="s">
        <v>24</v>
      </c>
      <c r="G83" s="6" t="s">
        <v>16</v>
      </c>
      <c r="H83" s="6" t="s">
        <v>96</v>
      </c>
      <c r="I83" s="6" t="s">
        <v>50</v>
      </c>
      <c r="J83" s="6" t="s">
        <v>43</v>
      </c>
      <c r="K83" s="6">
        <v>2135</v>
      </c>
      <c r="L83" s="6">
        <v>1174.25</v>
      </c>
      <c r="M83" s="7">
        <v>8</v>
      </c>
      <c r="N83" s="23">
        <v>2006.8999999999999</v>
      </c>
      <c r="O83" s="8">
        <v>16055.199999999999</v>
      </c>
      <c r="P83" s="40" t="s">
        <v>54</v>
      </c>
      <c r="Q83" s="100">
        <f t="shared" si="3"/>
        <v>1024.8000000000011</v>
      </c>
      <c r="R83" s="100">
        <f t="shared" si="4"/>
        <v>6661.1999999999989</v>
      </c>
      <c r="S83" s="100">
        <f t="shared" si="5"/>
        <v>17080</v>
      </c>
    </row>
    <row r="84" spans="1:19" x14ac:dyDescent="0.35">
      <c r="A84" s="9">
        <v>78</v>
      </c>
      <c r="B84" s="6">
        <v>78</v>
      </c>
      <c r="C84" s="7" t="s">
        <v>319</v>
      </c>
      <c r="D84" s="7" t="s">
        <v>95</v>
      </c>
      <c r="E84" s="7" t="s">
        <v>39</v>
      </c>
      <c r="F84" s="7" t="s">
        <v>24</v>
      </c>
      <c r="G84" s="6" t="s">
        <v>18</v>
      </c>
      <c r="H84" s="6" t="s">
        <v>64</v>
      </c>
      <c r="I84" s="6" t="s">
        <v>65</v>
      </c>
      <c r="J84" s="6" t="s">
        <v>43</v>
      </c>
      <c r="K84" s="6">
        <v>21670</v>
      </c>
      <c r="L84" s="6">
        <v>15169</v>
      </c>
      <c r="M84" s="7">
        <v>3</v>
      </c>
      <c r="N84" s="23">
        <v>19503</v>
      </c>
      <c r="O84" s="8">
        <v>58509</v>
      </c>
      <c r="P84" s="40" t="s">
        <v>69</v>
      </c>
      <c r="Q84" s="100">
        <f t="shared" si="3"/>
        <v>6501</v>
      </c>
      <c r="R84" s="100">
        <f t="shared" si="4"/>
        <v>13002</v>
      </c>
      <c r="S84" s="100">
        <f t="shared" si="5"/>
        <v>65010</v>
      </c>
    </row>
    <row r="85" spans="1:19" x14ac:dyDescent="0.35">
      <c r="A85" s="9">
        <v>79</v>
      </c>
      <c r="B85" s="6">
        <v>79</v>
      </c>
      <c r="C85" s="7" t="s">
        <v>55</v>
      </c>
      <c r="D85" s="7" t="s">
        <v>56</v>
      </c>
      <c r="E85" s="7" t="s">
        <v>48</v>
      </c>
      <c r="F85" s="7" t="s">
        <v>40</v>
      </c>
      <c r="G85" s="6" t="s">
        <v>18</v>
      </c>
      <c r="H85" s="6" t="s">
        <v>64</v>
      </c>
      <c r="I85" s="6" t="s">
        <v>65</v>
      </c>
      <c r="J85" s="6" t="s">
        <v>43</v>
      </c>
      <c r="K85" s="6">
        <v>21670</v>
      </c>
      <c r="L85" s="6">
        <v>15169</v>
      </c>
      <c r="M85" s="7">
        <v>1</v>
      </c>
      <c r="N85" s="23">
        <v>21236.6</v>
      </c>
      <c r="O85" s="8">
        <v>21236.6</v>
      </c>
      <c r="P85" s="40" t="s">
        <v>82</v>
      </c>
      <c r="Q85" s="100">
        <f t="shared" si="3"/>
        <v>433.40000000000146</v>
      </c>
      <c r="R85" s="100">
        <f t="shared" si="4"/>
        <v>6067.5999999999985</v>
      </c>
      <c r="S85" s="100">
        <f t="shared" si="5"/>
        <v>21670</v>
      </c>
    </row>
    <row r="86" spans="1:19" x14ac:dyDescent="0.35">
      <c r="A86" s="9">
        <v>80</v>
      </c>
      <c r="B86" s="6">
        <v>80</v>
      </c>
      <c r="C86" s="7" t="s">
        <v>90</v>
      </c>
      <c r="D86" s="7" t="s">
        <v>84</v>
      </c>
      <c r="E86" s="7" t="s">
        <v>100</v>
      </c>
      <c r="F86" s="7" t="s">
        <v>24</v>
      </c>
      <c r="G86" s="6" t="s">
        <v>16</v>
      </c>
      <c r="H86" s="6" t="s">
        <v>49</v>
      </c>
      <c r="I86" s="6" t="s">
        <v>65</v>
      </c>
      <c r="J86" s="6" t="s">
        <v>43</v>
      </c>
      <c r="K86" s="6">
        <v>19568</v>
      </c>
      <c r="L86" s="6">
        <v>12327.84</v>
      </c>
      <c r="M86" s="7">
        <v>4</v>
      </c>
      <c r="N86" s="23">
        <v>18393.919999999998</v>
      </c>
      <c r="O86" s="8">
        <v>73575.679999999993</v>
      </c>
      <c r="P86" s="40" t="s">
        <v>46</v>
      </c>
      <c r="Q86" s="100">
        <f t="shared" si="3"/>
        <v>4696.320000000007</v>
      </c>
      <c r="R86" s="100">
        <f t="shared" si="4"/>
        <v>24264.319999999992</v>
      </c>
      <c r="S86" s="100">
        <f t="shared" si="5"/>
        <v>78272</v>
      </c>
    </row>
    <row r="87" spans="1:19" x14ac:dyDescent="0.35">
      <c r="A87" s="9">
        <v>81</v>
      </c>
      <c r="B87" s="6">
        <v>81</v>
      </c>
      <c r="C87" s="7" t="s">
        <v>120</v>
      </c>
      <c r="D87" s="7" t="s">
        <v>84</v>
      </c>
      <c r="E87" s="7" t="s">
        <v>48</v>
      </c>
      <c r="F87" s="7" t="s">
        <v>72</v>
      </c>
      <c r="G87" s="6" t="s">
        <v>16</v>
      </c>
      <c r="H87" s="6" t="s">
        <v>85</v>
      </c>
      <c r="I87" s="6" t="s">
        <v>339</v>
      </c>
      <c r="J87" s="6" t="s">
        <v>86</v>
      </c>
      <c r="K87" s="6">
        <v>6690</v>
      </c>
      <c r="L87" s="6">
        <v>4080.9</v>
      </c>
      <c r="M87" s="7">
        <v>9</v>
      </c>
      <c r="N87" s="23">
        <v>5887.2</v>
      </c>
      <c r="O87" s="8">
        <v>52984.799999999996</v>
      </c>
      <c r="P87" s="40" t="s">
        <v>62</v>
      </c>
      <c r="Q87" s="100">
        <f t="shared" si="3"/>
        <v>7225.2000000000016</v>
      </c>
      <c r="R87" s="100">
        <f t="shared" si="4"/>
        <v>16256.699999999997</v>
      </c>
      <c r="S87" s="100">
        <f t="shared" si="5"/>
        <v>60210</v>
      </c>
    </row>
    <row r="88" spans="1:19" x14ac:dyDescent="0.35">
      <c r="A88" s="9">
        <v>82</v>
      </c>
      <c r="B88" s="6">
        <v>82</v>
      </c>
      <c r="C88" s="7" t="s">
        <v>133</v>
      </c>
      <c r="D88" s="7" t="s">
        <v>95</v>
      </c>
      <c r="E88" s="7" t="s">
        <v>39</v>
      </c>
      <c r="F88" s="7" t="s">
        <v>72</v>
      </c>
      <c r="G88" s="6" t="s">
        <v>15</v>
      </c>
      <c r="H88" s="6" t="s">
        <v>41</v>
      </c>
      <c r="I88" s="6" t="s">
        <v>42</v>
      </c>
      <c r="J88" s="6" t="s">
        <v>66</v>
      </c>
      <c r="K88" s="6">
        <v>8989</v>
      </c>
      <c r="L88" s="6">
        <v>5663.07</v>
      </c>
      <c r="M88" s="7">
        <v>3</v>
      </c>
      <c r="N88" s="23">
        <v>8899.11</v>
      </c>
      <c r="O88" s="8">
        <v>26697.33</v>
      </c>
      <c r="P88" s="40" t="s">
        <v>82</v>
      </c>
      <c r="Q88" s="100">
        <f t="shared" si="3"/>
        <v>269.66999999999825</v>
      </c>
      <c r="R88" s="100">
        <f t="shared" si="4"/>
        <v>9708.1200000000026</v>
      </c>
      <c r="S88" s="100">
        <f t="shared" si="5"/>
        <v>26967</v>
      </c>
    </row>
    <row r="89" spans="1:19" x14ac:dyDescent="0.35">
      <c r="A89" s="9">
        <v>83</v>
      </c>
      <c r="B89" s="6">
        <v>83</v>
      </c>
      <c r="C89" s="7" t="s">
        <v>37</v>
      </c>
      <c r="D89" s="7" t="s">
        <v>84</v>
      </c>
      <c r="E89" s="7" t="s">
        <v>39</v>
      </c>
      <c r="F89" s="7" t="s">
        <v>22</v>
      </c>
      <c r="G89" s="6" t="s">
        <v>16</v>
      </c>
      <c r="H89" s="6" t="s">
        <v>91</v>
      </c>
      <c r="I89" s="6" t="s">
        <v>339</v>
      </c>
      <c r="J89" s="6" t="s">
        <v>59</v>
      </c>
      <c r="K89" s="6">
        <v>3263</v>
      </c>
      <c r="L89" s="6">
        <v>2186.21</v>
      </c>
      <c r="M89" s="7">
        <v>2</v>
      </c>
      <c r="N89" s="23">
        <v>2969.33</v>
      </c>
      <c r="O89" s="8">
        <v>5938.66</v>
      </c>
      <c r="P89" s="40" t="s">
        <v>82</v>
      </c>
      <c r="Q89" s="100">
        <f t="shared" si="3"/>
        <v>587.34000000000015</v>
      </c>
      <c r="R89" s="100">
        <f t="shared" si="4"/>
        <v>1566.2399999999998</v>
      </c>
      <c r="S89" s="100">
        <f t="shared" si="5"/>
        <v>6526</v>
      </c>
    </row>
    <row r="90" spans="1:19" x14ac:dyDescent="0.35">
      <c r="A90" s="9">
        <v>84</v>
      </c>
      <c r="B90" s="6">
        <v>84</v>
      </c>
      <c r="C90" s="7" t="s">
        <v>294</v>
      </c>
      <c r="D90" s="7" t="s">
        <v>112</v>
      </c>
      <c r="E90" s="7" t="s">
        <v>48</v>
      </c>
      <c r="F90" s="7" t="s">
        <v>24</v>
      </c>
      <c r="G90" s="6" t="s">
        <v>15</v>
      </c>
      <c r="H90" s="6" t="s">
        <v>159</v>
      </c>
      <c r="I90" s="6" t="s">
        <v>65</v>
      </c>
      <c r="J90" s="6" t="s">
        <v>86</v>
      </c>
      <c r="K90" s="6">
        <v>24110</v>
      </c>
      <c r="L90" s="6">
        <v>16153.7</v>
      </c>
      <c r="M90" s="7">
        <v>9</v>
      </c>
      <c r="N90" s="23">
        <v>21216.799999999999</v>
      </c>
      <c r="O90" s="8">
        <v>190951.19999999998</v>
      </c>
      <c r="P90" s="40" t="s">
        <v>105</v>
      </c>
      <c r="Q90" s="100">
        <f t="shared" si="3"/>
        <v>26038.800000000007</v>
      </c>
      <c r="R90" s="100">
        <f t="shared" si="4"/>
        <v>45567.899999999987</v>
      </c>
      <c r="S90" s="100">
        <f t="shared" si="5"/>
        <v>216990</v>
      </c>
    </row>
    <row r="91" spans="1:19" x14ac:dyDescent="0.35">
      <c r="A91" s="9">
        <v>85</v>
      </c>
      <c r="B91" s="6">
        <v>85</v>
      </c>
      <c r="C91" s="7" t="s">
        <v>186</v>
      </c>
      <c r="D91" s="7" t="s">
        <v>84</v>
      </c>
      <c r="E91" s="7" t="s">
        <v>71</v>
      </c>
      <c r="F91" s="7" t="s">
        <v>40</v>
      </c>
      <c r="G91" s="6" t="s">
        <v>18</v>
      </c>
      <c r="H91" s="6" t="s">
        <v>148</v>
      </c>
      <c r="I91" s="6" t="s">
        <v>65</v>
      </c>
      <c r="J91" s="6" t="s">
        <v>86</v>
      </c>
      <c r="K91" s="6">
        <v>18971</v>
      </c>
      <c r="L91" s="6">
        <v>11762.02</v>
      </c>
      <c r="M91" s="7">
        <v>1</v>
      </c>
      <c r="N91" s="23">
        <v>17073.900000000001</v>
      </c>
      <c r="O91" s="8">
        <v>17073.900000000001</v>
      </c>
      <c r="P91" s="40" t="s">
        <v>89</v>
      </c>
      <c r="Q91" s="100">
        <f t="shared" si="3"/>
        <v>1897.0999999999985</v>
      </c>
      <c r="R91" s="100">
        <f t="shared" si="4"/>
        <v>5311.880000000001</v>
      </c>
      <c r="S91" s="100">
        <f t="shared" si="5"/>
        <v>18971</v>
      </c>
    </row>
    <row r="92" spans="1:19" x14ac:dyDescent="0.35">
      <c r="A92" s="9">
        <v>86</v>
      </c>
      <c r="B92" s="6">
        <v>86</v>
      </c>
      <c r="C92" s="7" t="s">
        <v>133</v>
      </c>
      <c r="D92" s="7" t="s">
        <v>95</v>
      </c>
      <c r="E92" s="7" t="s">
        <v>39</v>
      </c>
      <c r="F92" s="7" t="s">
        <v>72</v>
      </c>
      <c r="G92" s="6" t="s">
        <v>17</v>
      </c>
      <c r="H92" s="6" t="s">
        <v>41</v>
      </c>
      <c r="I92" s="6" t="s">
        <v>42</v>
      </c>
      <c r="J92" s="6" t="s">
        <v>66</v>
      </c>
      <c r="K92" s="6">
        <v>8989</v>
      </c>
      <c r="L92" s="6">
        <v>5663.07</v>
      </c>
      <c r="M92" s="7">
        <v>3</v>
      </c>
      <c r="N92" s="23">
        <v>8000.21</v>
      </c>
      <c r="O92" s="8">
        <v>24000.63</v>
      </c>
      <c r="P92" s="40" t="s">
        <v>69</v>
      </c>
      <c r="Q92" s="100">
        <f t="shared" si="3"/>
        <v>2966.37</v>
      </c>
      <c r="R92" s="100">
        <f t="shared" si="4"/>
        <v>7011.420000000001</v>
      </c>
      <c r="S92" s="100">
        <f t="shared" si="5"/>
        <v>26967</v>
      </c>
    </row>
    <row r="93" spans="1:19" x14ac:dyDescent="0.35">
      <c r="A93" s="9">
        <v>87</v>
      </c>
      <c r="B93" s="6">
        <v>87</v>
      </c>
      <c r="C93" s="7" t="s">
        <v>312</v>
      </c>
      <c r="D93" s="7" t="s">
        <v>112</v>
      </c>
      <c r="E93" s="7" t="s">
        <v>100</v>
      </c>
      <c r="F93" s="7" t="s">
        <v>19</v>
      </c>
      <c r="G93" s="6" t="s">
        <v>15</v>
      </c>
      <c r="H93" s="6" t="s">
        <v>113</v>
      </c>
      <c r="I93" s="6" t="s">
        <v>65</v>
      </c>
      <c r="J93" s="6" t="s">
        <v>86</v>
      </c>
      <c r="K93" s="6">
        <v>16325</v>
      </c>
      <c r="L93" s="6">
        <v>10611.25</v>
      </c>
      <c r="M93" s="7">
        <v>5</v>
      </c>
      <c r="N93" s="23">
        <v>14855.75</v>
      </c>
      <c r="O93" s="8">
        <v>74278.75</v>
      </c>
      <c r="P93" s="40" t="s">
        <v>89</v>
      </c>
      <c r="Q93" s="100">
        <f t="shared" si="3"/>
        <v>7346.25</v>
      </c>
      <c r="R93" s="100">
        <f t="shared" si="4"/>
        <v>21222.5</v>
      </c>
      <c r="S93" s="100">
        <f t="shared" si="5"/>
        <v>81625</v>
      </c>
    </row>
    <row r="94" spans="1:19" x14ac:dyDescent="0.35">
      <c r="A94" s="9">
        <v>88</v>
      </c>
      <c r="B94" s="6">
        <v>88</v>
      </c>
      <c r="C94" s="7" t="s">
        <v>306</v>
      </c>
      <c r="D94" s="7" t="s">
        <v>84</v>
      </c>
      <c r="E94" s="7" t="s">
        <v>48</v>
      </c>
      <c r="F94" s="7" t="s">
        <v>23</v>
      </c>
      <c r="G94" s="6" t="s">
        <v>16</v>
      </c>
      <c r="H94" s="6" t="s">
        <v>117</v>
      </c>
      <c r="I94" s="6" t="s">
        <v>339</v>
      </c>
      <c r="J94" s="6" t="s">
        <v>86</v>
      </c>
      <c r="K94" s="6">
        <v>13223</v>
      </c>
      <c r="L94" s="6">
        <v>8991.64</v>
      </c>
      <c r="M94" s="7">
        <v>5</v>
      </c>
      <c r="N94" s="23">
        <v>11504.01</v>
      </c>
      <c r="O94" s="8">
        <v>57520.05</v>
      </c>
      <c r="P94" s="40" t="s">
        <v>62</v>
      </c>
      <c r="Q94" s="100">
        <f t="shared" si="3"/>
        <v>8594.9499999999989</v>
      </c>
      <c r="R94" s="100">
        <f t="shared" si="4"/>
        <v>12561.850000000004</v>
      </c>
      <c r="S94" s="100">
        <f t="shared" si="5"/>
        <v>66115</v>
      </c>
    </row>
    <row r="95" spans="1:19" x14ac:dyDescent="0.35">
      <c r="A95" s="9">
        <v>89</v>
      </c>
      <c r="B95" s="6">
        <v>89</v>
      </c>
      <c r="C95" s="7" t="s">
        <v>116</v>
      </c>
      <c r="D95" s="7" t="s">
        <v>38</v>
      </c>
      <c r="E95" s="7" t="s">
        <v>39</v>
      </c>
      <c r="F95" s="7" t="s">
        <v>72</v>
      </c>
      <c r="G95" s="6" t="s">
        <v>17</v>
      </c>
      <c r="H95" s="6" t="s">
        <v>148</v>
      </c>
      <c r="I95" s="6" t="s">
        <v>65</v>
      </c>
      <c r="J95" s="6" t="s">
        <v>86</v>
      </c>
      <c r="K95" s="6">
        <v>18971</v>
      </c>
      <c r="L95" s="6">
        <v>11762.02</v>
      </c>
      <c r="M95" s="7">
        <v>6</v>
      </c>
      <c r="N95" s="23">
        <v>16884.189999999999</v>
      </c>
      <c r="O95" s="8">
        <v>101305.13999999998</v>
      </c>
      <c r="P95" s="40" t="s">
        <v>130</v>
      </c>
      <c r="Q95" s="100">
        <f t="shared" si="3"/>
        <v>12520.860000000008</v>
      </c>
      <c r="R95" s="100">
        <f t="shared" si="4"/>
        <v>30733.01999999999</v>
      </c>
      <c r="S95" s="100">
        <f t="shared" si="5"/>
        <v>113826</v>
      </c>
    </row>
    <row r="96" spans="1:19" x14ac:dyDescent="0.35">
      <c r="A96" s="9">
        <v>90</v>
      </c>
      <c r="B96" s="6">
        <v>90</v>
      </c>
      <c r="C96" s="7" t="s">
        <v>131</v>
      </c>
      <c r="D96" s="7" t="s">
        <v>56</v>
      </c>
      <c r="E96" s="7" t="s">
        <v>71</v>
      </c>
      <c r="F96" s="7" t="s">
        <v>20</v>
      </c>
      <c r="G96" s="6" t="s">
        <v>15</v>
      </c>
      <c r="H96" s="6" t="s">
        <v>107</v>
      </c>
      <c r="I96" s="6" t="s">
        <v>42</v>
      </c>
      <c r="J96" s="6" t="s">
        <v>59</v>
      </c>
      <c r="K96" s="6">
        <v>10590</v>
      </c>
      <c r="L96" s="6">
        <v>6671.7</v>
      </c>
      <c r="M96" s="7">
        <v>6</v>
      </c>
      <c r="N96" s="23">
        <v>9742.8000000000011</v>
      </c>
      <c r="O96" s="8">
        <v>58456.800000000003</v>
      </c>
      <c r="P96" s="40" t="s">
        <v>105</v>
      </c>
      <c r="Q96" s="100">
        <f t="shared" si="3"/>
        <v>5083.1999999999935</v>
      </c>
      <c r="R96" s="100">
        <f t="shared" si="4"/>
        <v>18426.600000000006</v>
      </c>
      <c r="S96" s="100">
        <f t="shared" si="5"/>
        <v>63540</v>
      </c>
    </row>
    <row r="97" spans="1:19" x14ac:dyDescent="0.35">
      <c r="A97" s="9">
        <v>91</v>
      </c>
      <c r="B97" s="6">
        <v>91</v>
      </c>
      <c r="C97" s="7" t="s">
        <v>223</v>
      </c>
      <c r="D97" s="7" t="s">
        <v>112</v>
      </c>
      <c r="E97" s="7" t="s">
        <v>71</v>
      </c>
      <c r="F97" s="7" t="s">
        <v>23</v>
      </c>
      <c r="G97" s="6" t="s">
        <v>15</v>
      </c>
      <c r="H97" s="6" t="s">
        <v>177</v>
      </c>
      <c r="I97" s="6" t="s">
        <v>65</v>
      </c>
      <c r="J97" s="6" t="s">
        <v>66</v>
      </c>
      <c r="K97" s="6">
        <v>20386</v>
      </c>
      <c r="L97" s="6">
        <v>14270.2</v>
      </c>
      <c r="M97" s="7">
        <v>8</v>
      </c>
      <c r="N97" s="23">
        <v>20182.14</v>
      </c>
      <c r="O97" s="8">
        <v>161457.12</v>
      </c>
      <c r="P97" s="40" t="s">
        <v>54</v>
      </c>
      <c r="Q97" s="100">
        <f t="shared" si="3"/>
        <v>1630.8800000000047</v>
      </c>
      <c r="R97" s="100">
        <f t="shared" si="4"/>
        <v>47295.51999999999</v>
      </c>
      <c r="S97" s="100">
        <f t="shared" si="5"/>
        <v>163088</v>
      </c>
    </row>
    <row r="98" spans="1:19" x14ac:dyDescent="0.35">
      <c r="A98" s="9">
        <v>92</v>
      </c>
      <c r="B98" s="6">
        <v>92</v>
      </c>
      <c r="C98" s="7" t="s">
        <v>206</v>
      </c>
      <c r="D98" s="7" t="s">
        <v>95</v>
      </c>
      <c r="E98" s="7" t="s">
        <v>48</v>
      </c>
      <c r="F98" s="7" t="s">
        <v>22</v>
      </c>
      <c r="G98" s="6" t="s">
        <v>15</v>
      </c>
      <c r="H98" s="6" t="s">
        <v>101</v>
      </c>
      <c r="I98" s="6" t="s">
        <v>42</v>
      </c>
      <c r="J98" s="6" t="s">
        <v>74</v>
      </c>
      <c r="K98" s="6">
        <v>4269</v>
      </c>
      <c r="L98" s="6">
        <v>2561.4</v>
      </c>
      <c r="M98" s="7">
        <v>8</v>
      </c>
      <c r="N98" s="23">
        <v>3756.72</v>
      </c>
      <c r="O98" s="8">
        <v>30053.759999999998</v>
      </c>
      <c r="P98" s="40" t="s">
        <v>69</v>
      </c>
      <c r="Q98" s="100">
        <f t="shared" si="3"/>
        <v>4098.2400000000016</v>
      </c>
      <c r="R98" s="100">
        <f t="shared" si="4"/>
        <v>9562.5599999999977</v>
      </c>
      <c r="S98" s="100">
        <f t="shared" si="5"/>
        <v>34152</v>
      </c>
    </row>
    <row r="99" spans="1:19" x14ac:dyDescent="0.35">
      <c r="A99" s="9">
        <v>93</v>
      </c>
      <c r="B99" s="6">
        <v>93</v>
      </c>
      <c r="C99" s="7" t="s">
        <v>318</v>
      </c>
      <c r="D99" s="7" t="s">
        <v>56</v>
      </c>
      <c r="E99" s="7" t="s">
        <v>71</v>
      </c>
      <c r="F99" s="7" t="s">
        <v>72</v>
      </c>
      <c r="G99" s="6" t="s">
        <v>18</v>
      </c>
      <c r="H99" s="6" t="s">
        <v>177</v>
      </c>
      <c r="I99" s="6" t="s">
        <v>65</v>
      </c>
      <c r="J99" s="6" t="s">
        <v>66</v>
      </c>
      <c r="K99" s="6">
        <v>20386</v>
      </c>
      <c r="L99" s="6">
        <v>14270.2</v>
      </c>
      <c r="M99" s="7">
        <v>3</v>
      </c>
      <c r="N99" s="23">
        <v>19570.559999999998</v>
      </c>
      <c r="O99" s="8">
        <v>58711.679999999993</v>
      </c>
      <c r="P99" s="40" t="s">
        <v>105</v>
      </c>
      <c r="Q99" s="100">
        <f t="shared" si="3"/>
        <v>2446.320000000007</v>
      </c>
      <c r="R99" s="100">
        <f t="shared" si="4"/>
        <v>15901.079999999991</v>
      </c>
      <c r="S99" s="100">
        <f t="shared" si="5"/>
        <v>61158</v>
      </c>
    </row>
    <row r="100" spans="1:19" x14ac:dyDescent="0.35">
      <c r="A100" s="9">
        <v>94</v>
      </c>
      <c r="B100" s="6">
        <v>94</v>
      </c>
      <c r="C100" s="7" t="s">
        <v>244</v>
      </c>
      <c r="D100" s="7" t="s">
        <v>84</v>
      </c>
      <c r="E100" s="7" t="s">
        <v>39</v>
      </c>
      <c r="F100" s="7" t="s">
        <v>24</v>
      </c>
      <c r="G100" s="6" t="s">
        <v>18</v>
      </c>
      <c r="H100" s="6" t="s">
        <v>58</v>
      </c>
      <c r="I100" s="6" t="s">
        <v>42</v>
      </c>
      <c r="J100" s="6" t="s">
        <v>59</v>
      </c>
      <c r="K100" s="6">
        <v>24315</v>
      </c>
      <c r="L100" s="6">
        <v>14589</v>
      </c>
      <c r="M100" s="7">
        <v>6</v>
      </c>
      <c r="N100" s="23">
        <v>23585.55</v>
      </c>
      <c r="O100" s="8">
        <v>141513.29999999999</v>
      </c>
      <c r="P100" s="40" t="s">
        <v>62</v>
      </c>
      <c r="Q100" s="100">
        <f t="shared" si="3"/>
        <v>4376.7000000000044</v>
      </c>
      <c r="R100" s="100">
        <f t="shared" si="4"/>
        <v>53979.299999999996</v>
      </c>
      <c r="S100" s="100">
        <f t="shared" si="5"/>
        <v>145890</v>
      </c>
    </row>
    <row r="101" spans="1:19" x14ac:dyDescent="0.35">
      <c r="A101" s="9">
        <v>95</v>
      </c>
      <c r="B101" s="6">
        <v>95</v>
      </c>
      <c r="C101" s="7" t="s">
        <v>209</v>
      </c>
      <c r="D101" s="7" t="s">
        <v>56</v>
      </c>
      <c r="E101" s="7" t="s">
        <v>48</v>
      </c>
      <c r="F101" s="7" t="s">
        <v>72</v>
      </c>
      <c r="G101" s="6" t="s">
        <v>15</v>
      </c>
      <c r="H101" s="6" t="s">
        <v>91</v>
      </c>
      <c r="I101" s="6" t="s">
        <v>339</v>
      </c>
      <c r="J101" s="6" t="s">
        <v>59</v>
      </c>
      <c r="K101" s="6">
        <v>3263</v>
      </c>
      <c r="L101" s="6">
        <v>2186.21</v>
      </c>
      <c r="M101" s="7">
        <v>3</v>
      </c>
      <c r="N101" s="23">
        <v>3099.85</v>
      </c>
      <c r="O101" s="8">
        <v>9299.5499999999993</v>
      </c>
      <c r="P101" s="40" t="s">
        <v>105</v>
      </c>
      <c r="Q101" s="100">
        <f t="shared" si="3"/>
        <v>489.45000000000027</v>
      </c>
      <c r="R101" s="100">
        <f t="shared" si="4"/>
        <v>2740.9199999999996</v>
      </c>
      <c r="S101" s="100">
        <f t="shared" si="5"/>
        <v>9789</v>
      </c>
    </row>
    <row r="102" spans="1:19" x14ac:dyDescent="0.35">
      <c r="A102" s="9">
        <v>96</v>
      </c>
      <c r="B102" s="6">
        <v>96</v>
      </c>
      <c r="C102" s="7" t="s">
        <v>279</v>
      </c>
      <c r="D102" s="7" t="s">
        <v>112</v>
      </c>
      <c r="E102" s="7" t="s">
        <v>71</v>
      </c>
      <c r="F102" s="7" t="s">
        <v>72</v>
      </c>
      <c r="G102" s="6" t="s">
        <v>17</v>
      </c>
      <c r="H102" s="6" t="s">
        <v>126</v>
      </c>
      <c r="I102" s="6" t="s">
        <v>50</v>
      </c>
      <c r="J102" s="6" t="s">
        <v>86</v>
      </c>
      <c r="K102" s="6">
        <v>16064</v>
      </c>
      <c r="L102" s="6">
        <v>10762.88</v>
      </c>
      <c r="M102" s="7">
        <v>4</v>
      </c>
      <c r="N102" s="23">
        <v>15260.8</v>
      </c>
      <c r="O102" s="8">
        <v>61043.199999999997</v>
      </c>
      <c r="P102" s="40" t="s">
        <v>105</v>
      </c>
      <c r="Q102" s="100">
        <f t="shared" si="3"/>
        <v>3212.8000000000029</v>
      </c>
      <c r="R102" s="100">
        <f t="shared" si="4"/>
        <v>17991.68</v>
      </c>
      <c r="S102" s="100">
        <f t="shared" si="5"/>
        <v>64256</v>
      </c>
    </row>
    <row r="103" spans="1:19" x14ac:dyDescent="0.35">
      <c r="A103" s="9">
        <v>97</v>
      </c>
      <c r="B103" s="6">
        <v>97</v>
      </c>
      <c r="C103" s="7" t="s">
        <v>253</v>
      </c>
      <c r="D103" s="7" t="s">
        <v>56</v>
      </c>
      <c r="E103" s="7" t="s">
        <v>48</v>
      </c>
      <c r="F103" s="7" t="s">
        <v>21</v>
      </c>
      <c r="G103" s="6" t="s">
        <v>16</v>
      </c>
      <c r="H103" s="6" t="s">
        <v>101</v>
      </c>
      <c r="I103" s="6" t="s">
        <v>42</v>
      </c>
      <c r="J103" s="6" t="s">
        <v>74</v>
      </c>
      <c r="K103" s="6">
        <v>4269</v>
      </c>
      <c r="L103" s="6">
        <v>2561.4</v>
      </c>
      <c r="M103" s="7">
        <v>6</v>
      </c>
      <c r="N103" s="23">
        <v>3671.34</v>
      </c>
      <c r="O103" s="8">
        <v>22028.04</v>
      </c>
      <c r="P103" s="40" t="s">
        <v>105</v>
      </c>
      <c r="Q103" s="100">
        <f t="shared" si="3"/>
        <v>3585.9599999999991</v>
      </c>
      <c r="R103" s="100">
        <f t="shared" si="4"/>
        <v>6659.64</v>
      </c>
      <c r="S103" s="100">
        <f t="shared" si="5"/>
        <v>25614</v>
      </c>
    </row>
    <row r="104" spans="1:19" x14ac:dyDescent="0.35">
      <c r="A104" s="9">
        <v>98</v>
      </c>
      <c r="B104" s="6">
        <v>98</v>
      </c>
      <c r="C104" s="7" t="s">
        <v>236</v>
      </c>
      <c r="D104" s="7" t="s">
        <v>112</v>
      </c>
      <c r="E104" s="7" t="s">
        <v>71</v>
      </c>
      <c r="F104" s="7" t="s">
        <v>21</v>
      </c>
      <c r="G104" s="6" t="s">
        <v>15</v>
      </c>
      <c r="H104" s="6" t="s">
        <v>159</v>
      </c>
      <c r="I104" s="6" t="s">
        <v>65</v>
      </c>
      <c r="J104" s="6" t="s">
        <v>86</v>
      </c>
      <c r="K104" s="6">
        <v>24110</v>
      </c>
      <c r="L104" s="6">
        <v>16153.7</v>
      </c>
      <c r="M104" s="7">
        <v>1</v>
      </c>
      <c r="N104" s="23">
        <v>23627.8</v>
      </c>
      <c r="O104" s="8">
        <v>23627.8</v>
      </c>
      <c r="P104" s="40" t="s">
        <v>54</v>
      </c>
      <c r="Q104" s="100">
        <f t="shared" si="3"/>
        <v>482.20000000000073</v>
      </c>
      <c r="R104" s="100">
        <f t="shared" si="4"/>
        <v>7474.0999999999985</v>
      </c>
      <c r="S104" s="100">
        <f t="shared" si="5"/>
        <v>24110</v>
      </c>
    </row>
    <row r="105" spans="1:19" x14ac:dyDescent="0.35">
      <c r="A105" s="9">
        <v>99</v>
      </c>
      <c r="B105" s="6">
        <v>99</v>
      </c>
      <c r="C105" s="7" t="s">
        <v>211</v>
      </c>
      <c r="D105" s="7" t="s">
        <v>95</v>
      </c>
      <c r="E105" s="7" t="s">
        <v>57</v>
      </c>
      <c r="F105" s="7" t="s">
        <v>20</v>
      </c>
      <c r="G105" s="6" t="s">
        <v>18</v>
      </c>
      <c r="H105" s="6" t="s">
        <v>177</v>
      </c>
      <c r="I105" s="6" t="s">
        <v>65</v>
      </c>
      <c r="J105" s="6" t="s">
        <v>66</v>
      </c>
      <c r="K105" s="6">
        <v>20386</v>
      </c>
      <c r="L105" s="6">
        <v>14270.2</v>
      </c>
      <c r="M105" s="7">
        <v>7</v>
      </c>
      <c r="N105" s="23">
        <v>17735.82</v>
      </c>
      <c r="O105" s="8">
        <v>124150.73999999999</v>
      </c>
      <c r="P105" s="40" t="s">
        <v>62</v>
      </c>
      <c r="Q105" s="100">
        <f t="shared" si="3"/>
        <v>18551.260000000002</v>
      </c>
      <c r="R105" s="100">
        <f t="shared" si="4"/>
        <v>24259.339999999993</v>
      </c>
      <c r="S105" s="100">
        <f t="shared" si="5"/>
        <v>142702</v>
      </c>
    </row>
    <row r="106" spans="1:19" x14ac:dyDescent="0.35">
      <c r="A106" s="9">
        <v>100</v>
      </c>
      <c r="B106" s="6">
        <v>100</v>
      </c>
      <c r="C106" s="7" t="s">
        <v>324</v>
      </c>
      <c r="D106" s="7" t="s">
        <v>38</v>
      </c>
      <c r="E106" s="7" t="s">
        <v>57</v>
      </c>
      <c r="F106" s="7" t="s">
        <v>40</v>
      </c>
      <c r="G106" s="6" t="s">
        <v>18</v>
      </c>
      <c r="H106" s="6" t="s">
        <v>107</v>
      </c>
      <c r="I106" s="6" t="s">
        <v>42</v>
      </c>
      <c r="J106" s="6" t="s">
        <v>59</v>
      </c>
      <c r="K106" s="6">
        <v>10590</v>
      </c>
      <c r="L106" s="6">
        <v>6671.7</v>
      </c>
      <c r="M106" s="7">
        <v>5</v>
      </c>
      <c r="N106" s="23">
        <v>10378.199999999999</v>
      </c>
      <c r="O106" s="8">
        <v>51890.999999999993</v>
      </c>
      <c r="P106" s="40" t="s">
        <v>62</v>
      </c>
      <c r="Q106" s="100">
        <f t="shared" si="3"/>
        <v>1059.0000000000055</v>
      </c>
      <c r="R106" s="100">
        <f t="shared" si="4"/>
        <v>18532.499999999996</v>
      </c>
      <c r="S106" s="100">
        <f t="shared" si="5"/>
        <v>52950</v>
      </c>
    </row>
    <row r="107" spans="1:19" x14ac:dyDescent="0.35">
      <c r="A107" s="9">
        <v>101</v>
      </c>
      <c r="B107" s="6">
        <v>101</v>
      </c>
      <c r="C107" s="7" t="s">
        <v>216</v>
      </c>
      <c r="D107" s="7" t="s">
        <v>56</v>
      </c>
      <c r="E107" s="7" t="s">
        <v>48</v>
      </c>
      <c r="F107" s="7" t="s">
        <v>23</v>
      </c>
      <c r="G107" s="6" t="s">
        <v>18</v>
      </c>
      <c r="H107" s="6" t="s">
        <v>58</v>
      </c>
      <c r="I107" s="6" t="s">
        <v>42</v>
      </c>
      <c r="J107" s="6" t="s">
        <v>59</v>
      </c>
      <c r="K107" s="6">
        <v>24315</v>
      </c>
      <c r="L107" s="6">
        <v>14589</v>
      </c>
      <c r="M107" s="7">
        <v>5</v>
      </c>
      <c r="N107" s="23">
        <v>21397.200000000001</v>
      </c>
      <c r="O107" s="8">
        <v>106986</v>
      </c>
      <c r="P107" s="40" t="s">
        <v>89</v>
      </c>
      <c r="Q107" s="100">
        <f t="shared" si="3"/>
        <v>14588.999999999996</v>
      </c>
      <c r="R107" s="100">
        <f t="shared" si="4"/>
        <v>34041</v>
      </c>
      <c r="S107" s="100">
        <f t="shared" si="5"/>
        <v>121575</v>
      </c>
    </row>
    <row r="108" spans="1:19" x14ac:dyDescent="0.35">
      <c r="A108" s="9">
        <v>102</v>
      </c>
      <c r="B108" s="6">
        <v>102</v>
      </c>
      <c r="C108" s="7" t="s">
        <v>293</v>
      </c>
      <c r="D108" s="7" t="s">
        <v>112</v>
      </c>
      <c r="E108" s="7" t="s">
        <v>71</v>
      </c>
      <c r="F108" s="7" t="s">
        <v>22</v>
      </c>
      <c r="G108" s="6" t="s">
        <v>18</v>
      </c>
      <c r="H108" s="6" t="s">
        <v>49</v>
      </c>
      <c r="I108" s="6" t="s">
        <v>65</v>
      </c>
      <c r="J108" s="6" t="s">
        <v>43</v>
      </c>
      <c r="K108" s="6">
        <v>19568</v>
      </c>
      <c r="L108" s="6">
        <v>12327.84</v>
      </c>
      <c r="M108" s="7">
        <v>9</v>
      </c>
      <c r="N108" s="23">
        <v>18589.599999999999</v>
      </c>
      <c r="O108" s="8">
        <v>167306.4</v>
      </c>
      <c r="P108" s="40" t="s">
        <v>82</v>
      </c>
      <c r="Q108" s="100">
        <f t="shared" si="3"/>
        <v>8805.6000000000131</v>
      </c>
      <c r="R108" s="100">
        <f t="shared" si="4"/>
        <v>56355.839999999982</v>
      </c>
      <c r="S108" s="100">
        <f t="shared" si="5"/>
        <v>176112</v>
      </c>
    </row>
    <row r="109" spans="1:19" x14ac:dyDescent="0.35">
      <c r="A109" s="9">
        <v>103</v>
      </c>
      <c r="B109" s="6">
        <v>103</v>
      </c>
      <c r="C109" s="7" t="s">
        <v>239</v>
      </c>
      <c r="D109" s="7" t="s">
        <v>38</v>
      </c>
      <c r="E109" s="7" t="s">
        <v>57</v>
      </c>
      <c r="F109" s="7" t="s">
        <v>19</v>
      </c>
      <c r="G109" s="6" t="s">
        <v>18</v>
      </c>
      <c r="H109" s="6" t="s">
        <v>64</v>
      </c>
      <c r="I109" s="6" t="s">
        <v>65</v>
      </c>
      <c r="J109" s="6" t="s">
        <v>43</v>
      </c>
      <c r="K109" s="6">
        <v>21670</v>
      </c>
      <c r="L109" s="6">
        <v>15169</v>
      </c>
      <c r="M109" s="7">
        <v>9</v>
      </c>
      <c r="N109" s="23">
        <v>18419.5</v>
      </c>
      <c r="O109" s="8">
        <v>165775.5</v>
      </c>
      <c r="P109" s="40" t="s">
        <v>69</v>
      </c>
      <c r="Q109" s="100">
        <f t="shared" si="3"/>
        <v>29254.5</v>
      </c>
      <c r="R109" s="100">
        <f t="shared" si="4"/>
        <v>29254.5</v>
      </c>
      <c r="S109" s="100">
        <f t="shared" si="5"/>
        <v>195030</v>
      </c>
    </row>
    <row r="110" spans="1:19" x14ac:dyDescent="0.35">
      <c r="A110" s="9">
        <v>104</v>
      </c>
      <c r="B110" s="6">
        <v>104</v>
      </c>
      <c r="C110" s="7" t="s">
        <v>152</v>
      </c>
      <c r="D110" s="7" t="s">
        <v>95</v>
      </c>
      <c r="E110" s="7" t="s">
        <v>39</v>
      </c>
      <c r="F110" s="7" t="s">
        <v>22</v>
      </c>
      <c r="G110" s="6" t="s">
        <v>15</v>
      </c>
      <c r="H110" s="6" t="s">
        <v>117</v>
      </c>
      <c r="I110" s="6" t="s">
        <v>339</v>
      </c>
      <c r="J110" s="6" t="s">
        <v>86</v>
      </c>
      <c r="K110" s="6">
        <v>13223</v>
      </c>
      <c r="L110" s="6">
        <v>8991.64</v>
      </c>
      <c r="M110" s="7">
        <v>2</v>
      </c>
      <c r="N110" s="23">
        <v>12958.539999999999</v>
      </c>
      <c r="O110" s="8">
        <v>25917.079999999998</v>
      </c>
      <c r="P110" s="40" t="s">
        <v>46</v>
      </c>
      <c r="Q110" s="100">
        <f t="shared" si="3"/>
        <v>528.92000000000189</v>
      </c>
      <c r="R110" s="100">
        <f t="shared" si="4"/>
        <v>7933.7999999999993</v>
      </c>
      <c r="S110" s="100">
        <f t="shared" si="5"/>
        <v>26446</v>
      </c>
    </row>
    <row r="111" spans="1:19" x14ac:dyDescent="0.35">
      <c r="A111" s="9">
        <v>105</v>
      </c>
      <c r="B111" s="6">
        <v>105</v>
      </c>
      <c r="C111" s="7" t="s">
        <v>247</v>
      </c>
      <c r="D111" s="7" t="s">
        <v>56</v>
      </c>
      <c r="E111" s="7" t="s">
        <v>48</v>
      </c>
      <c r="F111" s="7" t="s">
        <v>22</v>
      </c>
      <c r="G111" s="6" t="s">
        <v>15</v>
      </c>
      <c r="H111" s="6" t="s">
        <v>49</v>
      </c>
      <c r="I111" s="6" t="s">
        <v>65</v>
      </c>
      <c r="J111" s="6" t="s">
        <v>43</v>
      </c>
      <c r="K111" s="6">
        <v>19568</v>
      </c>
      <c r="L111" s="6">
        <v>12327.84</v>
      </c>
      <c r="M111" s="7">
        <v>7</v>
      </c>
      <c r="N111" s="23">
        <v>19176.64</v>
      </c>
      <c r="O111" s="8">
        <v>134236.47999999998</v>
      </c>
      <c r="P111" s="40" t="s">
        <v>62</v>
      </c>
      <c r="Q111" s="100">
        <f t="shared" si="3"/>
        <v>2739.5200000000041</v>
      </c>
      <c r="R111" s="100">
        <f t="shared" si="4"/>
        <v>47941.599999999991</v>
      </c>
      <c r="S111" s="100">
        <f t="shared" si="5"/>
        <v>136976</v>
      </c>
    </row>
    <row r="112" spans="1:19" x14ac:dyDescent="0.35">
      <c r="A112" s="9">
        <v>106</v>
      </c>
      <c r="B112" s="6">
        <v>106</v>
      </c>
      <c r="C112" s="7" t="s">
        <v>265</v>
      </c>
      <c r="D112" s="7" t="s">
        <v>84</v>
      </c>
      <c r="E112" s="7" t="s">
        <v>39</v>
      </c>
      <c r="F112" s="7" t="s">
        <v>24</v>
      </c>
      <c r="G112" s="6" t="s">
        <v>16</v>
      </c>
      <c r="H112" s="6" t="s">
        <v>49</v>
      </c>
      <c r="I112" s="6" t="s">
        <v>65</v>
      </c>
      <c r="J112" s="6" t="s">
        <v>43</v>
      </c>
      <c r="K112" s="6">
        <v>19568</v>
      </c>
      <c r="L112" s="6">
        <v>12327.84</v>
      </c>
      <c r="M112" s="7">
        <v>4</v>
      </c>
      <c r="N112" s="23">
        <v>18198.239999999998</v>
      </c>
      <c r="O112" s="8">
        <v>72792.959999999992</v>
      </c>
      <c r="P112" s="40" t="s">
        <v>105</v>
      </c>
      <c r="Q112" s="100">
        <f t="shared" si="3"/>
        <v>5479.0400000000081</v>
      </c>
      <c r="R112" s="100">
        <f t="shared" si="4"/>
        <v>23481.599999999991</v>
      </c>
      <c r="S112" s="100">
        <f t="shared" si="5"/>
        <v>78272</v>
      </c>
    </row>
    <row r="113" spans="1:19" x14ac:dyDescent="0.35">
      <c r="A113" s="9">
        <v>107</v>
      </c>
      <c r="B113" s="6">
        <v>107</v>
      </c>
      <c r="C113" s="7" t="s">
        <v>307</v>
      </c>
      <c r="D113" s="7" t="s">
        <v>56</v>
      </c>
      <c r="E113" s="7" t="s">
        <v>57</v>
      </c>
      <c r="F113" s="7" t="s">
        <v>40</v>
      </c>
      <c r="G113" s="6" t="s">
        <v>16</v>
      </c>
      <c r="H113" s="6" t="s">
        <v>49</v>
      </c>
      <c r="I113" s="6" t="s">
        <v>65</v>
      </c>
      <c r="J113" s="6" t="s">
        <v>43</v>
      </c>
      <c r="K113" s="6">
        <v>19568</v>
      </c>
      <c r="L113" s="6">
        <v>12327.84</v>
      </c>
      <c r="M113" s="7">
        <v>2</v>
      </c>
      <c r="N113" s="23">
        <v>19176.64</v>
      </c>
      <c r="O113" s="8">
        <v>38353.279999999999</v>
      </c>
      <c r="P113" s="40" t="s">
        <v>69</v>
      </c>
      <c r="Q113" s="100">
        <f t="shared" si="3"/>
        <v>782.72000000000116</v>
      </c>
      <c r="R113" s="100">
        <f t="shared" si="4"/>
        <v>13697.599999999999</v>
      </c>
      <c r="S113" s="100">
        <f t="shared" si="5"/>
        <v>39136</v>
      </c>
    </row>
    <row r="114" spans="1:19" x14ac:dyDescent="0.35">
      <c r="A114" s="9">
        <v>108</v>
      </c>
      <c r="B114" s="6">
        <v>108</v>
      </c>
      <c r="C114" s="7" t="s">
        <v>300</v>
      </c>
      <c r="D114" s="7" t="s">
        <v>112</v>
      </c>
      <c r="E114" s="7" t="s">
        <v>39</v>
      </c>
      <c r="F114" s="7" t="s">
        <v>24</v>
      </c>
      <c r="G114" s="6" t="s">
        <v>18</v>
      </c>
      <c r="H114" s="6" t="s">
        <v>107</v>
      </c>
      <c r="I114" s="6" t="s">
        <v>42</v>
      </c>
      <c r="J114" s="6" t="s">
        <v>59</v>
      </c>
      <c r="K114" s="6">
        <v>10590</v>
      </c>
      <c r="L114" s="6">
        <v>6671.7</v>
      </c>
      <c r="M114" s="7">
        <v>7</v>
      </c>
      <c r="N114" s="23">
        <v>9001.5</v>
      </c>
      <c r="O114" s="8">
        <v>63010.5</v>
      </c>
      <c r="P114" s="40" t="s">
        <v>69</v>
      </c>
      <c r="Q114" s="100">
        <f t="shared" si="3"/>
        <v>11119.5</v>
      </c>
      <c r="R114" s="100">
        <f t="shared" si="4"/>
        <v>16308.600000000002</v>
      </c>
      <c r="S114" s="100">
        <f t="shared" si="5"/>
        <v>74130</v>
      </c>
    </row>
    <row r="115" spans="1:19" x14ac:dyDescent="0.35">
      <c r="A115" s="9">
        <v>109</v>
      </c>
      <c r="B115" s="6">
        <v>109</v>
      </c>
      <c r="C115" s="7" t="s">
        <v>304</v>
      </c>
      <c r="D115" s="7" t="s">
        <v>95</v>
      </c>
      <c r="E115" s="7" t="s">
        <v>48</v>
      </c>
      <c r="F115" s="7" t="s">
        <v>20</v>
      </c>
      <c r="G115" s="6" t="s">
        <v>16</v>
      </c>
      <c r="H115" s="6" t="s">
        <v>177</v>
      </c>
      <c r="I115" s="6" t="s">
        <v>65</v>
      </c>
      <c r="J115" s="6" t="s">
        <v>66</v>
      </c>
      <c r="K115" s="6">
        <v>20386</v>
      </c>
      <c r="L115" s="6">
        <v>14270.2</v>
      </c>
      <c r="M115" s="7">
        <v>6</v>
      </c>
      <c r="N115" s="23">
        <v>19774.419999999998</v>
      </c>
      <c r="O115" s="8">
        <v>118646.51999999999</v>
      </c>
      <c r="P115" s="40" t="s">
        <v>105</v>
      </c>
      <c r="Q115" s="100">
        <f t="shared" si="3"/>
        <v>3669.4800000000105</v>
      </c>
      <c r="R115" s="100">
        <f t="shared" si="4"/>
        <v>33025.319999999985</v>
      </c>
      <c r="S115" s="100">
        <f t="shared" si="5"/>
        <v>122316</v>
      </c>
    </row>
    <row r="116" spans="1:19" x14ac:dyDescent="0.35">
      <c r="A116" s="9">
        <v>110</v>
      </c>
      <c r="B116" s="6">
        <v>110</v>
      </c>
      <c r="C116" s="7" t="s">
        <v>299</v>
      </c>
      <c r="D116" s="7" t="s">
        <v>95</v>
      </c>
      <c r="E116" s="7" t="s">
        <v>71</v>
      </c>
      <c r="F116" s="7" t="s">
        <v>23</v>
      </c>
      <c r="G116" s="6" t="s">
        <v>17</v>
      </c>
      <c r="H116" s="6" t="s">
        <v>177</v>
      </c>
      <c r="I116" s="6" t="s">
        <v>65</v>
      </c>
      <c r="J116" s="6" t="s">
        <v>66</v>
      </c>
      <c r="K116" s="6">
        <v>20386</v>
      </c>
      <c r="L116" s="6">
        <v>14270.2</v>
      </c>
      <c r="M116" s="7">
        <v>3</v>
      </c>
      <c r="N116" s="23">
        <v>17939.68</v>
      </c>
      <c r="O116" s="8">
        <v>53819.040000000001</v>
      </c>
      <c r="P116" s="40" t="s">
        <v>54</v>
      </c>
      <c r="Q116" s="100">
        <f t="shared" si="3"/>
        <v>7338.9599999999991</v>
      </c>
      <c r="R116" s="100">
        <f t="shared" si="4"/>
        <v>11008.439999999999</v>
      </c>
      <c r="S116" s="100">
        <f t="shared" si="5"/>
        <v>61158</v>
      </c>
    </row>
    <row r="117" spans="1:19" x14ac:dyDescent="0.35">
      <c r="A117" s="9">
        <v>111</v>
      </c>
      <c r="B117" s="6">
        <v>111</v>
      </c>
      <c r="C117" s="7" t="s">
        <v>162</v>
      </c>
      <c r="D117" s="7" t="s">
        <v>38</v>
      </c>
      <c r="E117" s="7" t="s">
        <v>100</v>
      </c>
      <c r="F117" s="7" t="s">
        <v>22</v>
      </c>
      <c r="G117" s="6" t="s">
        <v>18</v>
      </c>
      <c r="H117" s="6" t="s">
        <v>177</v>
      </c>
      <c r="I117" s="6" t="s">
        <v>65</v>
      </c>
      <c r="J117" s="6" t="s">
        <v>66</v>
      </c>
      <c r="K117" s="6">
        <v>20386</v>
      </c>
      <c r="L117" s="6">
        <v>14270.2</v>
      </c>
      <c r="M117" s="7">
        <v>4</v>
      </c>
      <c r="N117" s="23">
        <v>19162.84</v>
      </c>
      <c r="O117" s="8">
        <v>76651.360000000001</v>
      </c>
      <c r="P117" s="40" t="s">
        <v>105</v>
      </c>
      <c r="Q117" s="100">
        <f t="shared" si="3"/>
        <v>4892.6399999999994</v>
      </c>
      <c r="R117" s="100">
        <f t="shared" si="4"/>
        <v>19570.559999999998</v>
      </c>
      <c r="S117" s="100">
        <f t="shared" si="5"/>
        <v>81544</v>
      </c>
    </row>
    <row r="118" spans="1:19" x14ac:dyDescent="0.35">
      <c r="A118" s="9">
        <v>112</v>
      </c>
      <c r="B118" s="6">
        <v>112</v>
      </c>
      <c r="C118" s="7" t="s">
        <v>266</v>
      </c>
      <c r="D118" s="7" t="s">
        <v>112</v>
      </c>
      <c r="E118" s="7" t="s">
        <v>100</v>
      </c>
      <c r="F118" s="7" t="s">
        <v>40</v>
      </c>
      <c r="G118" s="6" t="s">
        <v>18</v>
      </c>
      <c r="H118" s="6" t="s">
        <v>159</v>
      </c>
      <c r="I118" s="6" t="s">
        <v>65</v>
      </c>
      <c r="J118" s="6" t="s">
        <v>86</v>
      </c>
      <c r="K118" s="6">
        <v>24110</v>
      </c>
      <c r="L118" s="6">
        <v>16153.7</v>
      </c>
      <c r="M118" s="7">
        <v>4</v>
      </c>
      <c r="N118" s="23">
        <v>21216.799999999999</v>
      </c>
      <c r="O118" s="8">
        <v>84867.199999999997</v>
      </c>
      <c r="P118" s="40" t="s">
        <v>69</v>
      </c>
      <c r="Q118" s="100">
        <f t="shared" si="3"/>
        <v>11572.800000000003</v>
      </c>
      <c r="R118" s="100">
        <f t="shared" si="4"/>
        <v>20252.399999999994</v>
      </c>
      <c r="S118" s="100">
        <f t="shared" si="5"/>
        <v>96440</v>
      </c>
    </row>
    <row r="119" spans="1:19" x14ac:dyDescent="0.35">
      <c r="A119" s="9">
        <v>113</v>
      </c>
      <c r="B119" s="6">
        <v>113</v>
      </c>
      <c r="C119" s="7" t="s">
        <v>303</v>
      </c>
      <c r="D119" s="7" t="s">
        <v>112</v>
      </c>
      <c r="E119" s="7" t="s">
        <v>48</v>
      </c>
      <c r="F119" s="7" t="s">
        <v>19</v>
      </c>
      <c r="G119" s="6" t="s">
        <v>17</v>
      </c>
      <c r="H119" s="6" t="s">
        <v>126</v>
      </c>
      <c r="I119" s="6" t="s">
        <v>50</v>
      </c>
      <c r="J119" s="6" t="s">
        <v>86</v>
      </c>
      <c r="K119" s="6">
        <v>16064</v>
      </c>
      <c r="L119" s="6">
        <v>10762.88</v>
      </c>
      <c r="M119" s="7">
        <v>8</v>
      </c>
      <c r="N119" s="23">
        <v>14778.880000000001</v>
      </c>
      <c r="O119" s="8">
        <v>118231.04000000001</v>
      </c>
      <c r="P119" s="40" t="s">
        <v>62</v>
      </c>
      <c r="Q119" s="100">
        <f t="shared" si="3"/>
        <v>10280.959999999992</v>
      </c>
      <c r="R119" s="100">
        <f t="shared" si="4"/>
        <v>32128.000000000015</v>
      </c>
      <c r="S119" s="100">
        <f t="shared" si="5"/>
        <v>128512</v>
      </c>
    </row>
    <row r="120" spans="1:19" x14ac:dyDescent="0.35">
      <c r="A120" s="9">
        <v>114</v>
      </c>
      <c r="B120" s="6">
        <v>114</v>
      </c>
      <c r="C120" s="7" t="s">
        <v>226</v>
      </c>
      <c r="D120" s="7" t="s">
        <v>38</v>
      </c>
      <c r="E120" s="7" t="s">
        <v>39</v>
      </c>
      <c r="F120" s="7" t="s">
        <v>40</v>
      </c>
      <c r="G120" s="6" t="s">
        <v>18</v>
      </c>
      <c r="H120" s="6" t="s">
        <v>113</v>
      </c>
      <c r="I120" s="6" t="s">
        <v>65</v>
      </c>
      <c r="J120" s="6" t="s">
        <v>86</v>
      </c>
      <c r="K120" s="6">
        <v>16325</v>
      </c>
      <c r="L120" s="6">
        <v>10611.25</v>
      </c>
      <c r="M120" s="7">
        <v>5</v>
      </c>
      <c r="N120" s="23">
        <v>15508.75</v>
      </c>
      <c r="O120" s="8">
        <v>77543.75</v>
      </c>
      <c r="P120" s="40" t="s">
        <v>54</v>
      </c>
      <c r="Q120" s="100">
        <f t="shared" si="3"/>
        <v>4081.25</v>
      </c>
      <c r="R120" s="100">
        <f t="shared" si="4"/>
        <v>24487.5</v>
      </c>
      <c r="S120" s="100">
        <f t="shared" si="5"/>
        <v>81625</v>
      </c>
    </row>
    <row r="121" spans="1:19" x14ac:dyDescent="0.35">
      <c r="A121" s="9">
        <v>115</v>
      </c>
      <c r="B121" s="6">
        <v>115</v>
      </c>
      <c r="C121" s="7" t="s">
        <v>220</v>
      </c>
      <c r="D121" s="7" t="s">
        <v>38</v>
      </c>
      <c r="E121" s="7" t="s">
        <v>71</v>
      </c>
      <c r="F121" s="7" t="s">
        <v>40</v>
      </c>
      <c r="G121" s="6" t="s">
        <v>18</v>
      </c>
      <c r="H121" s="6" t="s">
        <v>73</v>
      </c>
      <c r="I121" s="6" t="s">
        <v>50</v>
      </c>
      <c r="J121" s="6" t="s">
        <v>59</v>
      </c>
      <c r="K121" s="6">
        <v>23078</v>
      </c>
      <c r="L121" s="6">
        <v>14769.92</v>
      </c>
      <c r="M121" s="7">
        <v>9</v>
      </c>
      <c r="N121" s="23">
        <v>21000.98</v>
      </c>
      <c r="O121" s="8">
        <v>189008.82</v>
      </c>
      <c r="P121" s="40" t="s">
        <v>69</v>
      </c>
      <c r="Q121" s="100">
        <f t="shared" si="3"/>
        <v>18693.180000000004</v>
      </c>
      <c r="R121" s="100">
        <f t="shared" si="4"/>
        <v>56079.539999999994</v>
      </c>
      <c r="S121" s="100">
        <f t="shared" si="5"/>
        <v>207702</v>
      </c>
    </row>
    <row r="122" spans="1:19" x14ac:dyDescent="0.35">
      <c r="A122" s="9">
        <v>116</v>
      </c>
      <c r="B122" s="6">
        <v>116</v>
      </c>
      <c r="C122" s="7" t="s">
        <v>250</v>
      </c>
      <c r="D122" s="7" t="s">
        <v>95</v>
      </c>
      <c r="E122" s="7" t="s">
        <v>100</v>
      </c>
      <c r="F122" s="7" t="s">
        <v>23</v>
      </c>
      <c r="G122" s="6" t="s">
        <v>16</v>
      </c>
      <c r="H122" s="6" t="s">
        <v>85</v>
      </c>
      <c r="I122" s="6" t="s">
        <v>339</v>
      </c>
      <c r="J122" s="6" t="s">
        <v>86</v>
      </c>
      <c r="K122" s="6">
        <v>6690</v>
      </c>
      <c r="L122" s="6">
        <v>4080.9</v>
      </c>
      <c r="M122" s="7">
        <v>6</v>
      </c>
      <c r="N122" s="23">
        <v>6087.9000000000005</v>
      </c>
      <c r="O122" s="8">
        <v>36527.4</v>
      </c>
      <c r="P122" s="40" t="s">
        <v>89</v>
      </c>
      <c r="Q122" s="100">
        <f t="shared" si="3"/>
        <v>3612.5999999999967</v>
      </c>
      <c r="R122" s="100">
        <f t="shared" si="4"/>
        <v>12042.000000000004</v>
      </c>
      <c r="S122" s="100">
        <f t="shared" si="5"/>
        <v>40140</v>
      </c>
    </row>
    <row r="123" spans="1:19" x14ac:dyDescent="0.35">
      <c r="A123" s="9">
        <v>117</v>
      </c>
      <c r="B123" s="6">
        <v>117</v>
      </c>
      <c r="C123" s="7" t="s">
        <v>299</v>
      </c>
      <c r="D123" s="7" t="s">
        <v>95</v>
      </c>
      <c r="E123" s="7" t="s">
        <v>71</v>
      </c>
      <c r="F123" s="7" t="s">
        <v>23</v>
      </c>
      <c r="G123" s="6" t="s">
        <v>17</v>
      </c>
      <c r="H123" s="6" t="s">
        <v>117</v>
      </c>
      <c r="I123" s="6" t="s">
        <v>339</v>
      </c>
      <c r="J123" s="6" t="s">
        <v>86</v>
      </c>
      <c r="K123" s="6">
        <v>13223</v>
      </c>
      <c r="L123" s="6">
        <v>8991.64</v>
      </c>
      <c r="M123" s="7">
        <v>6</v>
      </c>
      <c r="N123" s="23">
        <v>12826.31</v>
      </c>
      <c r="O123" s="8">
        <v>76957.86</v>
      </c>
      <c r="P123" s="40" t="s">
        <v>69</v>
      </c>
      <c r="Q123" s="100">
        <f t="shared" si="3"/>
        <v>2380.1400000000031</v>
      </c>
      <c r="R123" s="100">
        <f t="shared" si="4"/>
        <v>23008.02</v>
      </c>
      <c r="S123" s="100">
        <f t="shared" si="5"/>
        <v>79338</v>
      </c>
    </row>
    <row r="124" spans="1:19" x14ac:dyDescent="0.35">
      <c r="A124" s="9">
        <v>118</v>
      </c>
      <c r="B124" s="6">
        <v>118</v>
      </c>
      <c r="C124" s="7" t="s">
        <v>305</v>
      </c>
      <c r="D124" s="7" t="s">
        <v>112</v>
      </c>
      <c r="E124" s="7" t="s">
        <v>48</v>
      </c>
      <c r="F124" s="7" t="s">
        <v>20</v>
      </c>
      <c r="G124" s="6" t="s">
        <v>16</v>
      </c>
      <c r="H124" s="6" t="s">
        <v>138</v>
      </c>
      <c r="I124" s="6" t="s">
        <v>42</v>
      </c>
      <c r="J124" s="6" t="s">
        <v>51</v>
      </c>
      <c r="K124" s="6">
        <v>12004</v>
      </c>
      <c r="L124" s="6">
        <v>8042.68</v>
      </c>
      <c r="M124" s="7">
        <v>7</v>
      </c>
      <c r="N124" s="23">
        <v>11403.8</v>
      </c>
      <c r="O124" s="8">
        <v>79826.599999999991</v>
      </c>
      <c r="P124" s="40" t="s">
        <v>82</v>
      </c>
      <c r="Q124" s="100">
        <f t="shared" si="3"/>
        <v>4201.4000000000051</v>
      </c>
      <c r="R124" s="100">
        <f t="shared" si="4"/>
        <v>23527.839999999993</v>
      </c>
      <c r="S124" s="100">
        <f t="shared" si="5"/>
        <v>84028</v>
      </c>
    </row>
    <row r="125" spans="1:19" x14ac:dyDescent="0.35">
      <c r="A125" s="9">
        <v>119</v>
      </c>
      <c r="B125" s="6">
        <v>119</v>
      </c>
      <c r="C125" s="7" t="s">
        <v>163</v>
      </c>
      <c r="D125" s="7" t="s">
        <v>112</v>
      </c>
      <c r="E125" s="7" t="s">
        <v>39</v>
      </c>
      <c r="F125" s="7" t="s">
        <v>20</v>
      </c>
      <c r="G125" s="6" t="s">
        <v>18</v>
      </c>
      <c r="H125" s="6" t="s">
        <v>64</v>
      </c>
      <c r="I125" s="6" t="s">
        <v>65</v>
      </c>
      <c r="J125" s="6" t="s">
        <v>43</v>
      </c>
      <c r="K125" s="6">
        <v>21670</v>
      </c>
      <c r="L125" s="6">
        <v>15169</v>
      </c>
      <c r="M125" s="7">
        <v>7</v>
      </c>
      <c r="N125" s="23">
        <v>20586.5</v>
      </c>
      <c r="O125" s="8">
        <v>144105.5</v>
      </c>
      <c r="P125" s="40" t="s">
        <v>105</v>
      </c>
      <c r="Q125" s="100">
        <f t="shared" si="3"/>
        <v>7584.5</v>
      </c>
      <c r="R125" s="100">
        <f t="shared" si="4"/>
        <v>37922.5</v>
      </c>
      <c r="S125" s="100">
        <f t="shared" si="5"/>
        <v>151690</v>
      </c>
    </row>
    <row r="126" spans="1:19" x14ac:dyDescent="0.35">
      <c r="A126" s="9">
        <v>120</v>
      </c>
      <c r="B126" s="6">
        <v>120</v>
      </c>
      <c r="C126" s="7" t="s">
        <v>317</v>
      </c>
      <c r="D126" s="7" t="s">
        <v>38</v>
      </c>
      <c r="E126" s="7" t="s">
        <v>71</v>
      </c>
      <c r="F126" s="7" t="s">
        <v>20</v>
      </c>
      <c r="G126" s="6" t="s">
        <v>15</v>
      </c>
      <c r="H126" s="6" t="s">
        <v>122</v>
      </c>
      <c r="I126" s="6" t="s">
        <v>65</v>
      </c>
      <c r="J126" s="6" t="s">
        <v>66</v>
      </c>
      <c r="K126" s="6">
        <v>11568</v>
      </c>
      <c r="L126" s="6">
        <v>8097.6</v>
      </c>
      <c r="M126" s="7">
        <v>6</v>
      </c>
      <c r="N126" s="23">
        <v>10758.24</v>
      </c>
      <c r="O126" s="8">
        <v>64549.440000000002</v>
      </c>
      <c r="P126" s="40" t="s">
        <v>82</v>
      </c>
      <c r="Q126" s="100">
        <f t="shared" si="3"/>
        <v>4858.5600000000013</v>
      </c>
      <c r="R126" s="100">
        <f t="shared" si="4"/>
        <v>15963.839999999997</v>
      </c>
      <c r="S126" s="100">
        <f t="shared" si="5"/>
        <v>69408</v>
      </c>
    </row>
    <row r="127" spans="1:19" x14ac:dyDescent="0.35">
      <c r="A127" s="9">
        <v>121</v>
      </c>
      <c r="B127" s="6">
        <v>121</v>
      </c>
      <c r="C127" s="7" t="s">
        <v>168</v>
      </c>
      <c r="D127" s="7" t="s">
        <v>38</v>
      </c>
      <c r="E127" s="7" t="s">
        <v>71</v>
      </c>
      <c r="F127" s="7" t="s">
        <v>21</v>
      </c>
      <c r="G127" s="6" t="s">
        <v>16</v>
      </c>
      <c r="H127" s="6" t="s">
        <v>78</v>
      </c>
      <c r="I127" s="6" t="s">
        <v>339</v>
      </c>
      <c r="J127" s="6" t="s">
        <v>51</v>
      </c>
      <c r="K127" s="6">
        <v>22050</v>
      </c>
      <c r="L127" s="6">
        <v>15435</v>
      </c>
      <c r="M127" s="7">
        <v>6</v>
      </c>
      <c r="N127" s="23">
        <v>19404</v>
      </c>
      <c r="O127" s="8">
        <v>116424</v>
      </c>
      <c r="P127" s="40" t="s">
        <v>130</v>
      </c>
      <c r="Q127" s="100">
        <f t="shared" si="3"/>
        <v>15876</v>
      </c>
      <c r="R127" s="100">
        <f t="shared" si="4"/>
        <v>23814</v>
      </c>
      <c r="S127" s="100">
        <f t="shared" si="5"/>
        <v>132300</v>
      </c>
    </row>
    <row r="128" spans="1:19" x14ac:dyDescent="0.35">
      <c r="A128" s="9">
        <v>122</v>
      </c>
      <c r="B128" s="6">
        <v>122</v>
      </c>
      <c r="C128" s="7" t="s">
        <v>158</v>
      </c>
      <c r="D128" s="7" t="s">
        <v>56</v>
      </c>
      <c r="E128" s="7" t="s">
        <v>100</v>
      </c>
      <c r="F128" s="7" t="s">
        <v>40</v>
      </c>
      <c r="G128" s="6" t="s">
        <v>16</v>
      </c>
      <c r="H128" s="6" t="s">
        <v>41</v>
      </c>
      <c r="I128" s="6" t="s">
        <v>42</v>
      </c>
      <c r="J128" s="6" t="s">
        <v>66</v>
      </c>
      <c r="K128" s="6">
        <v>8989</v>
      </c>
      <c r="L128" s="6">
        <v>5663.07</v>
      </c>
      <c r="M128" s="7">
        <v>1</v>
      </c>
      <c r="N128" s="23">
        <v>8539.5499999999993</v>
      </c>
      <c r="O128" s="8">
        <v>8539.5499999999993</v>
      </c>
      <c r="P128" s="40" t="s">
        <v>46</v>
      </c>
      <c r="Q128" s="100">
        <f t="shared" si="3"/>
        <v>449.45000000000073</v>
      </c>
      <c r="R128" s="100">
        <f t="shared" si="4"/>
        <v>2876.4799999999996</v>
      </c>
      <c r="S128" s="100">
        <f t="shared" si="5"/>
        <v>8989</v>
      </c>
    </row>
    <row r="129" spans="1:19" x14ac:dyDescent="0.35">
      <c r="A129" s="9">
        <v>123</v>
      </c>
      <c r="B129" s="6">
        <v>123</v>
      </c>
      <c r="C129" s="7" t="s">
        <v>306</v>
      </c>
      <c r="D129" s="7" t="s">
        <v>84</v>
      </c>
      <c r="E129" s="7" t="s">
        <v>48</v>
      </c>
      <c r="F129" s="7" t="s">
        <v>23</v>
      </c>
      <c r="G129" s="6" t="s">
        <v>15</v>
      </c>
      <c r="H129" s="6" t="s">
        <v>64</v>
      </c>
      <c r="I129" s="6" t="s">
        <v>65</v>
      </c>
      <c r="J129" s="6" t="s">
        <v>43</v>
      </c>
      <c r="K129" s="6">
        <v>21670</v>
      </c>
      <c r="L129" s="6">
        <v>15169</v>
      </c>
      <c r="M129" s="7">
        <v>6</v>
      </c>
      <c r="N129" s="23">
        <v>20153.099999999999</v>
      </c>
      <c r="O129" s="8">
        <v>120918.59999999999</v>
      </c>
      <c r="P129" s="40" t="s">
        <v>62</v>
      </c>
      <c r="Q129" s="100">
        <f t="shared" si="3"/>
        <v>9101.4000000000087</v>
      </c>
      <c r="R129" s="100">
        <f t="shared" si="4"/>
        <v>29904.599999999991</v>
      </c>
      <c r="S129" s="100">
        <f t="shared" si="5"/>
        <v>130020</v>
      </c>
    </row>
    <row r="130" spans="1:19" x14ac:dyDescent="0.35">
      <c r="A130" s="9">
        <v>124</v>
      </c>
      <c r="B130" s="6">
        <v>124</v>
      </c>
      <c r="C130" s="7" t="s">
        <v>272</v>
      </c>
      <c r="D130" s="7" t="s">
        <v>84</v>
      </c>
      <c r="E130" s="7" t="s">
        <v>39</v>
      </c>
      <c r="F130" s="7" t="s">
        <v>40</v>
      </c>
      <c r="G130" s="6" t="s">
        <v>16</v>
      </c>
      <c r="H130" s="6" t="s">
        <v>126</v>
      </c>
      <c r="I130" s="6" t="s">
        <v>50</v>
      </c>
      <c r="J130" s="6" t="s">
        <v>86</v>
      </c>
      <c r="K130" s="6">
        <v>16064</v>
      </c>
      <c r="L130" s="6">
        <v>10762.88</v>
      </c>
      <c r="M130" s="7">
        <v>1</v>
      </c>
      <c r="N130" s="23">
        <v>15582.08</v>
      </c>
      <c r="O130" s="8">
        <v>15582.08</v>
      </c>
      <c r="P130" s="40" t="s">
        <v>62</v>
      </c>
      <c r="Q130" s="100">
        <f t="shared" si="3"/>
        <v>481.92000000000007</v>
      </c>
      <c r="R130" s="100">
        <f t="shared" si="4"/>
        <v>4819.2000000000007</v>
      </c>
      <c r="S130" s="100">
        <f t="shared" si="5"/>
        <v>16064</v>
      </c>
    </row>
    <row r="131" spans="1:19" x14ac:dyDescent="0.35">
      <c r="A131" s="9">
        <v>125</v>
      </c>
      <c r="B131" s="6">
        <v>125</v>
      </c>
      <c r="C131" s="7" t="s">
        <v>311</v>
      </c>
      <c r="D131" s="7" t="s">
        <v>95</v>
      </c>
      <c r="E131" s="7" t="s">
        <v>57</v>
      </c>
      <c r="F131" s="7" t="s">
        <v>24</v>
      </c>
      <c r="G131" s="6" t="s">
        <v>18</v>
      </c>
      <c r="H131" s="6" t="s">
        <v>113</v>
      </c>
      <c r="I131" s="6" t="s">
        <v>65</v>
      </c>
      <c r="J131" s="6" t="s">
        <v>86</v>
      </c>
      <c r="K131" s="6">
        <v>16325</v>
      </c>
      <c r="L131" s="6">
        <v>10611.25</v>
      </c>
      <c r="M131" s="7">
        <v>9</v>
      </c>
      <c r="N131" s="23">
        <v>13876.25</v>
      </c>
      <c r="O131" s="8">
        <v>124886.25</v>
      </c>
      <c r="P131" s="40" t="s">
        <v>46</v>
      </c>
      <c r="Q131" s="100">
        <f t="shared" si="3"/>
        <v>22038.75</v>
      </c>
      <c r="R131" s="100">
        <f t="shared" si="4"/>
        <v>29385</v>
      </c>
      <c r="S131" s="100">
        <f t="shared" si="5"/>
        <v>146925</v>
      </c>
    </row>
    <row r="132" spans="1:19" x14ac:dyDescent="0.35">
      <c r="A132" s="9">
        <v>126</v>
      </c>
      <c r="B132" s="6">
        <v>126</v>
      </c>
      <c r="C132" s="7" t="s">
        <v>106</v>
      </c>
      <c r="D132" s="7" t="s">
        <v>56</v>
      </c>
      <c r="E132" s="7" t="s">
        <v>48</v>
      </c>
      <c r="F132" s="7" t="s">
        <v>40</v>
      </c>
      <c r="G132" s="6" t="s">
        <v>15</v>
      </c>
      <c r="H132" s="6" t="s">
        <v>122</v>
      </c>
      <c r="I132" s="6" t="s">
        <v>65</v>
      </c>
      <c r="J132" s="6" t="s">
        <v>66</v>
      </c>
      <c r="K132" s="6">
        <v>11568</v>
      </c>
      <c r="L132" s="6">
        <v>8097.6</v>
      </c>
      <c r="M132" s="7">
        <v>9</v>
      </c>
      <c r="N132" s="23">
        <v>10526.880000000001</v>
      </c>
      <c r="O132" s="8">
        <v>94741.920000000013</v>
      </c>
      <c r="P132" s="40" t="s">
        <v>82</v>
      </c>
      <c r="Q132" s="100">
        <f t="shared" si="3"/>
        <v>9370.0799999999908</v>
      </c>
      <c r="R132" s="100">
        <f t="shared" si="4"/>
        <v>21863.520000000004</v>
      </c>
      <c r="S132" s="100">
        <f t="shared" si="5"/>
        <v>104112</v>
      </c>
    </row>
    <row r="133" spans="1:19" x14ac:dyDescent="0.35">
      <c r="A133" s="9">
        <v>127</v>
      </c>
      <c r="B133" s="6">
        <v>127</v>
      </c>
      <c r="C133" s="7" t="s">
        <v>281</v>
      </c>
      <c r="D133" s="7" t="s">
        <v>95</v>
      </c>
      <c r="E133" s="7" t="s">
        <v>39</v>
      </c>
      <c r="F133" s="7" t="s">
        <v>40</v>
      </c>
      <c r="G133" s="6" t="s">
        <v>18</v>
      </c>
      <c r="H133" s="6" t="s">
        <v>49</v>
      </c>
      <c r="I133" s="6" t="s">
        <v>65</v>
      </c>
      <c r="J133" s="6" t="s">
        <v>43</v>
      </c>
      <c r="K133" s="6">
        <v>19568</v>
      </c>
      <c r="L133" s="6">
        <v>12327.84</v>
      </c>
      <c r="M133" s="7">
        <v>4</v>
      </c>
      <c r="N133" s="23">
        <v>19176.64</v>
      </c>
      <c r="O133" s="8">
        <v>76706.559999999998</v>
      </c>
      <c r="P133" s="40" t="s">
        <v>82</v>
      </c>
      <c r="Q133" s="100">
        <f t="shared" si="3"/>
        <v>1565.4400000000023</v>
      </c>
      <c r="R133" s="100">
        <f t="shared" si="4"/>
        <v>27395.199999999997</v>
      </c>
      <c r="S133" s="100">
        <f t="shared" si="5"/>
        <v>78272</v>
      </c>
    </row>
    <row r="134" spans="1:19" x14ac:dyDescent="0.35">
      <c r="A134" s="9">
        <v>128</v>
      </c>
      <c r="B134" s="6">
        <v>128</v>
      </c>
      <c r="C134" s="7" t="s">
        <v>318</v>
      </c>
      <c r="D134" s="7" t="s">
        <v>56</v>
      </c>
      <c r="E134" s="7" t="s">
        <v>71</v>
      </c>
      <c r="F134" s="7" t="s">
        <v>72</v>
      </c>
      <c r="G134" s="6" t="s">
        <v>17</v>
      </c>
      <c r="H134" s="6" t="s">
        <v>113</v>
      </c>
      <c r="I134" s="6" t="s">
        <v>65</v>
      </c>
      <c r="J134" s="6" t="s">
        <v>86</v>
      </c>
      <c r="K134" s="6">
        <v>16325</v>
      </c>
      <c r="L134" s="6">
        <v>10611.25</v>
      </c>
      <c r="M134" s="7">
        <v>8</v>
      </c>
      <c r="N134" s="23">
        <v>14039.5</v>
      </c>
      <c r="O134" s="8">
        <v>112316</v>
      </c>
      <c r="P134" s="40" t="s">
        <v>89</v>
      </c>
      <c r="Q134" s="100">
        <f t="shared" si="3"/>
        <v>18284</v>
      </c>
      <c r="R134" s="100">
        <f t="shared" si="4"/>
        <v>27426</v>
      </c>
      <c r="S134" s="100">
        <f t="shared" si="5"/>
        <v>130600</v>
      </c>
    </row>
    <row r="135" spans="1:19" x14ac:dyDescent="0.35">
      <c r="A135" s="9">
        <v>129</v>
      </c>
      <c r="B135" s="6">
        <v>129</v>
      </c>
      <c r="C135" s="7" t="s">
        <v>287</v>
      </c>
      <c r="D135" s="7" t="s">
        <v>112</v>
      </c>
      <c r="E135" s="7" t="s">
        <v>71</v>
      </c>
      <c r="F135" s="7" t="s">
        <v>20</v>
      </c>
      <c r="G135" s="6" t="s">
        <v>18</v>
      </c>
      <c r="H135" s="6" t="s">
        <v>96</v>
      </c>
      <c r="I135" s="6" t="s">
        <v>50</v>
      </c>
      <c r="J135" s="6" t="s">
        <v>43</v>
      </c>
      <c r="K135" s="6">
        <v>2135</v>
      </c>
      <c r="L135" s="6">
        <v>1174.25</v>
      </c>
      <c r="M135" s="7">
        <v>7</v>
      </c>
      <c r="N135" s="23">
        <v>1857.45</v>
      </c>
      <c r="O135" s="8">
        <v>13002.15</v>
      </c>
      <c r="P135" s="40" t="s">
        <v>69</v>
      </c>
      <c r="Q135" s="100">
        <f t="shared" si="3"/>
        <v>1942.8499999999997</v>
      </c>
      <c r="R135" s="100">
        <f t="shared" si="4"/>
        <v>4782.4000000000005</v>
      </c>
      <c r="S135" s="100">
        <f t="shared" si="5"/>
        <v>14945</v>
      </c>
    </row>
    <row r="136" spans="1:19" x14ac:dyDescent="0.35">
      <c r="A136" s="9">
        <v>130</v>
      </c>
      <c r="B136" s="6">
        <v>130</v>
      </c>
      <c r="C136" s="7" t="s">
        <v>317</v>
      </c>
      <c r="D136" s="7" t="s">
        <v>38</v>
      </c>
      <c r="E136" s="7" t="s">
        <v>71</v>
      </c>
      <c r="F136" s="7" t="s">
        <v>20</v>
      </c>
      <c r="G136" s="6" t="s">
        <v>17</v>
      </c>
      <c r="H136" s="6" t="s">
        <v>148</v>
      </c>
      <c r="I136" s="6" t="s">
        <v>65</v>
      </c>
      <c r="J136" s="6" t="s">
        <v>86</v>
      </c>
      <c r="K136" s="6">
        <v>18971</v>
      </c>
      <c r="L136" s="6">
        <v>11762.02</v>
      </c>
      <c r="M136" s="7">
        <v>1</v>
      </c>
      <c r="N136" s="23">
        <v>18591.579999999998</v>
      </c>
      <c r="O136" s="8">
        <v>18591.579999999998</v>
      </c>
      <c r="P136" s="40" t="s">
        <v>46</v>
      </c>
      <c r="Q136" s="100">
        <f t="shared" ref="Q136:Q199" si="6">M136*(K136-N136)</f>
        <v>379.42000000000189</v>
      </c>
      <c r="R136" s="100">
        <f t="shared" ref="R136:R199" si="7">M136*(N136-L136)</f>
        <v>6829.5599999999977</v>
      </c>
      <c r="S136" s="100">
        <f t="shared" ref="S136:S199" si="8">K136*M136</f>
        <v>18971</v>
      </c>
    </row>
    <row r="137" spans="1:19" x14ac:dyDescent="0.35">
      <c r="A137" s="9">
        <v>131</v>
      </c>
      <c r="B137" s="6">
        <v>131</v>
      </c>
      <c r="C137" s="7" t="s">
        <v>253</v>
      </c>
      <c r="D137" s="7" t="s">
        <v>56</v>
      </c>
      <c r="E137" s="7" t="s">
        <v>48</v>
      </c>
      <c r="F137" s="7" t="s">
        <v>21</v>
      </c>
      <c r="G137" s="6" t="s">
        <v>17</v>
      </c>
      <c r="H137" s="6" t="s">
        <v>64</v>
      </c>
      <c r="I137" s="6" t="s">
        <v>65</v>
      </c>
      <c r="J137" s="6" t="s">
        <v>43</v>
      </c>
      <c r="K137" s="6">
        <v>21670</v>
      </c>
      <c r="L137" s="6">
        <v>15169</v>
      </c>
      <c r="M137" s="7">
        <v>6</v>
      </c>
      <c r="N137" s="23">
        <v>19503</v>
      </c>
      <c r="O137" s="8">
        <v>117018</v>
      </c>
      <c r="P137" s="40" t="s">
        <v>82</v>
      </c>
      <c r="Q137" s="100">
        <f t="shared" si="6"/>
        <v>13002</v>
      </c>
      <c r="R137" s="100">
        <f t="shared" si="7"/>
        <v>26004</v>
      </c>
      <c r="S137" s="100">
        <f t="shared" si="8"/>
        <v>130020</v>
      </c>
    </row>
    <row r="138" spans="1:19" x14ac:dyDescent="0.35">
      <c r="A138" s="9">
        <v>132</v>
      </c>
      <c r="B138" s="6">
        <v>132</v>
      </c>
      <c r="C138" s="7" t="s">
        <v>223</v>
      </c>
      <c r="D138" s="7" t="s">
        <v>112</v>
      </c>
      <c r="E138" s="7" t="s">
        <v>71</v>
      </c>
      <c r="F138" s="7" t="s">
        <v>23</v>
      </c>
      <c r="G138" s="6" t="s">
        <v>15</v>
      </c>
      <c r="H138" s="6" t="s">
        <v>73</v>
      </c>
      <c r="I138" s="6" t="s">
        <v>50</v>
      </c>
      <c r="J138" s="6" t="s">
        <v>59</v>
      </c>
      <c r="K138" s="6">
        <v>23078</v>
      </c>
      <c r="L138" s="6">
        <v>14769.92</v>
      </c>
      <c r="M138" s="7">
        <v>9</v>
      </c>
      <c r="N138" s="23">
        <v>22385.66</v>
      </c>
      <c r="O138" s="8">
        <v>201470.94</v>
      </c>
      <c r="P138" s="40" t="s">
        <v>46</v>
      </c>
      <c r="Q138" s="100">
        <f t="shared" si="6"/>
        <v>6231.0600000000013</v>
      </c>
      <c r="R138" s="100">
        <f t="shared" si="7"/>
        <v>68541.66</v>
      </c>
      <c r="S138" s="100">
        <f t="shared" si="8"/>
        <v>207702</v>
      </c>
    </row>
    <row r="139" spans="1:19" x14ac:dyDescent="0.35">
      <c r="A139" s="9">
        <v>133</v>
      </c>
      <c r="B139" s="6">
        <v>133</v>
      </c>
      <c r="C139" s="7" t="s">
        <v>248</v>
      </c>
      <c r="D139" s="7" t="s">
        <v>56</v>
      </c>
      <c r="E139" s="7" t="s">
        <v>48</v>
      </c>
      <c r="F139" s="7" t="s">
        <v>23</v>
      </c>
      <c r="G139" s="6" t="s">
        <v>15</v>
      </c>
      <c r="H139" s="6" t="s">
        <v>117</v>
      </c>
      <c r="I139" s="6" t="s">
        <v>339</v>
      </c>
      <c r="J139" s="6" t="s">
        <v>86</v>
      </c>
      <c r="K139" s="6">
        <v>13223</v>
      </c>
      <c r="L139" s="6">
        <v>8991.64</v>
      </c>
      <c r="M139" s="7">
        <v>9</v>
      </c>
      <c r="N139" s="23">
        <v>12694.08</v>
      </c>
      <c r="O139" s="8">
        <v>114246.72</v>
      </c>
      <c r="P139" s="40" t="s">
        <v>82</v>
      </c>
      <c r="Q139" s="100">
        <f t="shared" si="6"/>
        <v>4760.2800000000007</v>
      </c>
      <c r="R139" s="100">
        <f t="shared" si="7"/>
        <v>33321.960000000006</v>
      </c>
      <c r="S139" s="100">
        <f t="shared" si="8"/>
        <v>119007</v>
      </c>
    </row>
    <row r="140" spans="1:19" x14ac:dyDescent="0.35">
      <c r="A140" s="9">
        <v>134</v>
      </c>
      <c r="B140" s="6">
        <v>134</v>
      </c>
      <c r="C140" s="7" t="s">
        <v>284</v>
      </c>
      <c r="D140" s="7" t="s">
        <v>112</v>
      </c>
      <c r="E140" s="7" t="s">
        <v>100</v>
      </c>
      <c r="F140" s="7" t="s">
        <v>21</v>
      </c>
      <c r="G140" s="6" t="s">
        <v>15</v>
      </c>
      <c r="H140" s="6" t="s">
        <v>73</v>
      </c>
      <c r="I140" s="6" t="s">
        <v>50</v>
      </c>
      <c r="J140" s="6" t="s">
        <v>59</v>
      </c>
      <c r="K140" s="6">
        <v>23078</v>
      </c>
      <c r="L140" s="6">
        <v>14769.92</v>
      </c>
      <c r="M140" s="7">
        <v>3</v>
      </c>
      <c r="N140" s="23">
        <v>20770.2</v>
      </c>
      <c r="O140" s="8">
        <v>62310.600000000006</v>
      </c>
      <c r="P140" s="40" t="s">
        <v>54</v>
      </c>
      <c r="Q140" s="100">
        <f t="shared" si="6"/>
        <v>6923.3999999999978</v>
      </c>
      <c r="R140" s="100">
        <f t="shared" si="7"/>
        <v>18000.840000000004</v>
      </c>
      <c r="S140" s="100">
        <f t="shared" si="8"/>
        <v>69234</v>
      </c>
    </row>
    <row r="141" spans="1:19" x14ac:dyDescent="0.35">
      <c r="A141" s="9">
        <v>135</v>
      </c>
      <c r="B141" s="6">
        <v>135</v>
      </c>
      <c r="C141" s="7" t="s">
        <v>288</v>
      </c>
      <c r="D141" s="7" t="s">
        <v>56</v>
      </c>
      <c r="E141" s="7" t="s">
        <v>100</v>
      </c>
      <c r="F141" s="7" t="s">
        <v>23</v>
      </c>
      <c r="G141" s="6" t="s">
        <v>17</v>
      </c>
      <c r="H141" s="6" t="s">
        <v>58</v>
      </c>
      <c r="I141" s="6" t="s">
        <v>42</v>
      </c>
      <c r="J141" s="6" t="s">
        <v>59</v>
      </c>
      <c r="K141" s="6">
        <v>24315</v>
      </c>
      <c r="L141" s="6">
        <v>14589</v>
      </c>
      <c r="M141" s="7">
        <v>5</v>
      </c>
      <c r="N141" s="23">
        <v>21397.200000000001</v>
      </c>
      <c r="O141" s="8">
        <v>106986</v>
      </c>
      <c r="P141" s="40" t="s">
        <v>54</v>
      </c>
      <c r="Q141" s="100">
        <f t="shared" si="6"/>
        <v>14588.999999999996</v>
      </c>
      <c r="R141" s="100">
        <f t="shared" si="7"/>
        <v>34041</v>
      </c>
      <c r="S141" s="100">
        <f t="shared" si="8"/>
        <v>121575</v>
      </c>
    </row>
    <row r="142" spans="1:19" x14ac:dyDescent="0.35">
      <c r="A142" s="9">
        <v>136</v>
      </c>
      <c r="B142" s="6">
        <v>136</v>
      </c>
      <c r="C142" s="7" t="s">
        <v>212</v>
      </c>
      <c r="D142" s="7" t="s">
        <v>38</v>
      </c>
      <c r="E142" s="7" t="s">
        <v>48</v>
      </c>
      <c r="F142" s="7" t="s">
        <v>40</v>
      </c>
      <c r="G142" s="6" t="s">
        <v>17</v>
      </c>
      <c r="H142" s="6" t="s">
        <v>159</v>
      </c>
      <c r="I142" s="6" t="s">
        <v>65</v>
      </c>
      <c r="J142" s="6" t="s">
        <v>86</v>
      </c>
      <c r="K142" s="6">
        <v>24110</v>
      </c>
      <c r="L142" s="6">
        <v>16153.7</v>
      </c>
      <c r="M142" s="7">
        <v>2</v>
      </c>
      <c r="N142" s="23">
        <v>20493.5</v>
      </c>
      <c r="O142" s="8">
        <v>40987</v>
      </c>
      <c r="P142" s="40" t="s">
        <v>62</v>
      </c>
      <c r="Q142" s="100">
        <f t="shared" si="6"/>
        <v>7233</v>
      </c>
      <c r="R142" s="100">
        <f t="shared" si="7"/>
        <v>8679.5999999999985</v>
      </c>
      <c r="S142" s="100">
        <f t="shared" si="8"/>
        <v>48220</v>
      </c>
    </row>
    <row r="143" spans="1:19" x14ac:dyDescent="0.35">
      <c r="A143" s="9">
        <v>137</v>
      </c>
      <c r="B143" s="6">
        <v>137</v>
      </c>
      <c r="C143" s="7" t="s">
        <v>214</v>
      </c>
      <c r="D143" s="7" t="s">
        <v>95</v>
      </c>
      <c r="E143" s="7" t="s">
        <v>39</v>
      </c>
      <c r="F143" s="7" t="s">
        <v>20</v>
      </c>
      <c r="G143" s="6" t="s">
        <v>16</v>
      </c>
      <c r="H143" s="6" t="s">
        <v>107</v>
      </c>
      <c r="I143" s="6" t="s">
        <v>42</v>
      </c>
      <c r="J143" s="6" t="s">
        <v>59</v>
      </c>
      <c r="K143" s="6">
        <v>10590</v>
      </c>
      <c r="L143" s="6">
        <v>6671.7</v>
      </c>
      <c r="M143" s="7">
        <v>6</v>
      </c>
      <c r="N143" s="23">
        <v>9425.1</v>
      </c>
      <c r="O143" s="8">
        <v>56550.600000000006</v>
      </c>
      <c r="P143" s="40" t="s">
        <v>89</v>
      </c>
      <c r="Q143" s="100">
        <f t="shared" si="6"/>
        <v>6989.3999999999978</v>
      </c>
      <c r="R143" s="100">
        <f t="shared" si="7"/>
        <v>16520.400000000001</v>
      </c>
      <c r="S143" s="100">
        <f t="shared" si="8"/>
        <v>63540</v>
      </c>
    </row>
    <row r="144" spans="1:19" x14ac:dyDescent="0.35">
      <c r="A144" s="9">
        <v>138</v>
      </c>
      <c r="B144" s="6">
        <v>138</v>
      </c>
      <c r="C144" s="7" t="s">
        <v>223</v>
      </c>
      <c r="D144" s="7" t="s">
        <v>112</v>
      </c>
      <c r="E144" s="7" t="s">
        <v>71</v>
      </c>
      <c r="F144" s="7" t="s">
        <v>23</v>
      </c>
      <c r="G144" s="6" t="s">
        <v>15</v>
      </c>
      <c r="H144" s="6" t="s">
        <v>96</v>
      </c>
      <c r="I144" s="6" t="s">
        <v>50</v>
      </c>
      <c r="J144" s="6" t="s">
        <v>43</v>
      </c>
      <c r="K144" s="6">
        <v>2135</v>
      </c>
      <c r="L144" s="6">
        <v>1174.25</v>
      </c>
      <c r="M144" s="7">
        <v>4</v>
      </c>
      <c r="N144" s="23">
        <v>1857.45</v>
      </c>
      <c r="O144" s="8">
        <v>7429.8</v>
      </c>
      <c r="P144" s="40" t="s">
        <v>46</v>
      </c>
      <c r="Q144" s="100">
        <f t="shared" si="6"/>
        <v>1110.1999999999998</v>
      </c>
      <c r="R144" s="100">
        <f t="shared" si="7"/>
        <v>2732.8</v>
      </c>
      <c r="S144" s="100">
        <f t="shared" si="8"/>
        <v>8540</v>
      </c>
    </row>
    <row r="145" spans="1:19" x14ac:dyDescent="0.35">
      <c r="A145" s="9">
        <v>139</v>
      </c>
      <c r="B145" s="6">
        <v>139</v>
      </c>
      <c r="C145" s="7" t="s">
        <v>104</v>
      </c>
      <c r="D145" s="7" t="s">
        <v>84</v>
      </c>
      <c r="E145" s="7" t="s">
        <v>48</v>
      </c>
      <c r="F145" s="7" t="s">
        <v>20</v>
      </c>
      <c r="G145" s="6" t="s">
        <v>17</v>
      </c>
      <c r="H145" s="6" t="s">
        <v>169</v>
      </c>
      <c r="I145" s="6" t="s">
        <v>65</v>
      </c>
      <c r="J145" s="6" t="s">
        <v>43</v>
      </c>
      <c r="K145" s="6">
        <v>9526</v>
      </c>
      <c r="L145" s="6">
        <v>6572.94</v>
      </c>
      <c r="M145" s="7">
        <v>7</v>
      </c>
      <c r="N145" s="23">
        <v>8478.14</v>
      </c>
      <c r="O145" s="8">
        <v>59346.979999999996</v>
      </c>
      <c r="P145" s="40" t="s">
        <v>130</v>
      </c>
      <c r="Q145" s="100">
        <f t="shared" si="6"/>
        <v>7335.0200000000041</v>
      </c>
      <c r="R145" s="100">
        <f t="shared" si="7"/>
        <v>13336.399999999998</v>
      </c>
      <c r="S145" s="100">
        <f t="shared" si="8"/>
        <v>66682</v>
      </c>
    </row>
    <row r="146" spans="1:19" x14ac:dyDescent="0.35">
      <c r="A146" s="9">
        <v>140</v>
      </c>
      <c r="B146" s="6">
        <v>140</v>
      </c>
      <c r="C146" s="7" t="s">
        <v>274</v>
      </c>
      <c r="D146" s="7" t="s">
        <v>84</v>
      </c>
      <c r="E146" s="7" t="s">
        <v>57</v>
      </c>
      <c r="F146" s="7" t="s">
        <v>19</v>
      </c>
      <c r="G146" s="6" t="s">
        <v>15</v>
      </c>
      <c r="H146" s="6" t="s">
        <v>96</v>
      </c>
      <c r="I146" s="6" t="s">
        <v>50</v>
      </c>
      <c r="J146" s="6" t="s">
        <v>43</v>
      </c>
      <c r="K146" s="6">
        <v>2135</v>
      </c>
      <c r="L146" s="6">
        <v>1174.25</v>
      </c>
      <c r="M146" s="7">
        <v>1</v>
      </c>
      <c r="N146" s="23">
        <v>1814.75</v>
      </c>
      <c r="O146" s="8">
        <v>1814.75</v>
      </c>
      <c r="P146" s="40" t="s">
        <v>62</v>
      </c>
      <c r="Q146" s="100">
        <f t="shared" si="6"/>
        <v>320.25</v>
      </c>
      <c r="R146" s="100">
        <f t="shared" si="7"/>
        <v>640.5</v>
      </c>
      <c r="S146" s="100">
        <f t="shared" si="8"/>
        <v>2135</v>
      </c>
    </row>
    <row r="147" spans="1:19" x14ac:dyDescent="0.35">
      <c r="A147" s="9">
        <v>141</v>
      </c>
      <c r="B147" s="6">
        <v>141</v>
      </c>
      <c r="C147" s="7" t="s">
        <v>202</v>
      </c>
      <c r="D147" s="7" t="s">
        <v>56</v>
      </c>
      <c r="E147" s="7" t="s">
        <v>48</v>
      </c>
      <c r="F147" s="7" t="s">
        <v>24</v>
      </c>
      <c r="G147" s="6" t="s">
        <v>15</v>
      </c>
      <c r="H147" s="6" t="s">
        <v>177</v>
      </c>
      <c r="I147" s="6" t="s">
        <v>65</v>
      </c>
      <c r="J147" s="6" t="s">
        <v>66</v>
      </c>
      <c r="K147" s="6">
        <v>20386</v>
      </c>
      <c r="L147" s="6">
        <v>14270.2</v>
      </c>
      <c r="M147" s="7">
        <v>7</v>
      </c>
      <c r="N147" s="23">
        <v>18347.400000000001</v>
      </c>
      <c r="O147" s="8">
        <v>128431.80000000002</v>
      </c>
      <c r="P147" s="40" t="s">
        <v>105</v>
      </c>
      <c r="Q147" s="100">
        <f t="shared" si="6"/>
        <v>14270.19999999999</v>
      </c>
      <c r="R147" s="100">
        <f t="shared" si="7"/>
        <v>28540.400000000005</v>
      </c>
      <c r="S147" s="100">
        <f t="shared" si="8"/>
        <v>142702</v>
      </c>
    </row>
    <row r="148" spans="1:19" x14ac:dyDescent="0.35">
      <c r="A148" s="9">
        <v>142</v>
      </c>
      <c r="B148" s="6">
        <v>142</v>
      </c>
      <c r="C148" s="7" t="s">
        <v>211</v>
      </c>
      <c r="D148" s="7" t="s">
        <v>95</v>
      </c>
      <c r="E148" s="7" t="s">
        <v>57</v>
      </c>
      <c r="F148" s="7" t="s">
        <v>20</v>
      </c>
      <c r="G148" s="6" t="s">
        <v>16</v>
      </c>
      <c r="H148" s="6" t="s">
        <v>113</v>
      </c>
      <c r="I148" s="6" t="s">
        <v>65</v>
      </c>
      <c r="J148" s="6" t="s">
        <v>86</v>
      </c>
      <c r="K148" s="6">
        <v>16325</v>
      </c>
      <c r="L148" s="6">
        <v>10611.25</v>
      </c>
      <c r="M148" s="7">
        <v>5</v>
      </c>
      <c r="N148" s="23">
        <v>15019</v>
      </c>
      <c r="O148" s="8">
        <v>75095</v>
      </c>
      <c r="P148" s="40" t="s">
        <v>130</v>
      </c>
      <c r="Q148" s="100">
        <f t="shared" si="6"/>
        <v>6530</v>
      </c>
      <c r="R148" s="100">
        <f t="shared" si="7"/>
        <v>22038.75</v>
      </c>
      <c r="S148" s="100">
        <f t="shared" si="8"/>
        <v>81625</v>
      </c>
    </row>
    <row r="149" spans="1:19" x14ac:dyDescent="0.35">
      <c r="A149" s="9">
        <v>143</v>
      </c>
      <c r="B149" s="6">
        <v>143</v>
      </c>
      <c r="C149" s="7" t="s">
        <v>303</v>
      </c>
      <c r="D149" s="7" t="s">
        <v>112</v>
      </c>
      <c r="E149" s="7" t="s">
        <v>48</v>
      </c>
      <c r="F149" s="7" t="s">
        <v>19</v>
      </c>
      <c r="G149" s="6" t="s">
        <v>18</v>
      </c>
      <c r="H149" s="6" t="s">
        <v>113</v>
      </c>
      <c r="I149" s="6" t="s">
        <v>65</v>
      </c>
      <c r="J149" s="6" t="s">
        <v>86</v>
      </c>
      <c r="K149" s="6">
        <v>16325</v>
      </c>
      <c r="L149" s="6">
        <v>10611.25</v>
      </c>
      <c r="M149" s="7">
        <v>3</v>
      </c>
      <c r="N149" s="23">
        <v>15835.25</v>
      </c>
      <c r="O149" s="8">
        <v>47505.75</v>
      </c>
      <c r="P149" s="40" t="s">
        <v>130</v>
      </c>
      <c r="Q149" s="100">
        <f t="shared" si="6"/>
        <v>1469.25</v>
      </c>
      <c r="R149" s="100">
        <f t="shared" si="7"/>
        <v>15672</v>
      </c>
      <c r="S149" s="100">
        <f t="shared" si="8"/>
        <v>48975</v>
      </c>
    </row>
    <row r="150" spans="1:19" x14ac:dyDescent="0.35">
      <c r="A150" s="9">
        <v>144</v>
      </c>
      <c r="B150" s="6">
        <v>144</v>
      </c>
      <c r="C150" s="7" t="s">
        <v>141</v>
      </c>
      <c r="D150" s="7" t="s">
        <v>112</v>
      </c>
      <c r="E150" s="7" t="s">
        <v>39</v>
      </c>
      <c r="F150" s="7" t="s">
        <v>21</v>
      </c>
      <c r="G150" s="6" t="s">
        <v>15</v>
      </c>
      <c r="H150" s="6" t="s">
        <v>122</v>
      </c>
      <c r="I150" s="6" t="s">
        <v>65</v>
      </c>
      <c r="J150" s="6" t="s">
        <v>66</v>
      </c>
      <c r="K150" s="6">
        <v>11568</v>
      </c>
      <c r="L150" s="6">
        <v>8097.6</v>
      </c>
      <c r="M150" s="7">
        <v>6</v>
      </c>
      <c r="N150" s="23">
        <v>11220.96</v>
      </c>
      <c r="O150" s="8">
        <v>67325.759999999995</v>
      </c>
      <c r="P150" s="40" t="s">
        <v>62</v>
      </c>
      <c r="Q150" s="100">
        <f t="shared" si="6"/>
        <v>2082.2400000000052</v>
      </c>
      <c r="R150" s="100">
        <f t="shared" si="7"/>
        <v>18740.159999999993</v>
      </c>
      <c r="S150" s="100">
        <f t="shared" si="8"/>
        <v>69408</v>
      </c>
    </row>
    <row r="151" spans="1:19" x14ac:dyDescent="0.35">
      <c r="A151" s="9">
        <v>145</v>
      </c>
      <c r="B151" s="6">
        <v>145</v>
      </c>
      <c r="C151" s="7" t="s">
        <v>224</v>
      </c>
      <c r="D151" s="7" t="s">
        <v>56</v>
      </c>
      <c r="E151" s="7" t="s">
        <v>71</v>
      </c>
      <c r="F151" s="7" t="s">
        <v>22</v>
      </c>
      <c r="G151" s="6" t="s">
        <v>15</v>
      </c>
      <c r="H151" s="6" t="s">
        <v>148</v>
      </c>
      <c r="I151" s="6" t="s">
        <v>65</v>
      </c>
      <c r="J151" s="6" t="s">
        <v>86</v>
      </c>
      <c r="K151" s="6">
        <v>18971</v>
      </c>
      <c r="L151" s="6">
        <v>11762.02</v>
      </c>
      <c r="M151" s="7">
        <v>1</v>
      </c>
      <c r="N151" s="23">
        <v>17643.03</v>
      </c>
      <c r="O151" s="8">
        <v>17643.03</v>
      </c>
      <c r="P151" s="40" t="s">
        <v>69</v>
      </c>
      <c r="Q151" s="100">
        <f t="shared" si="6"/>
        <v>1327.9700000000012</v>
      </c>
      <c r="R151" s="100">
        <f t="shared" si="7"/>
        <v>5881.0099999999984</v>
      </c>
      <c r="S151" s="100">
        <f t="shared" si="8"/>
        <v>18971</v>
      </c>
    </row>
    <row r="152" spans="1:19" x14ac:dyDescent="0.35">
      <c r="A152" s="9">
        <v>146</v>
      </c>
      <c r="B152" s="6">
        <v>146</v>
      </c>
      <c r="C152" s="7" t="s">
        <v>198</v>
      </c>
      <c r="D152" s="7" t="s">
        <v>38</v>
      </c>
      <c r="E152" s="7" t="s">
        <v>100</v>
      </c>
      <c r="F152" s="7" t="s">
        <v>24</v>
      </c>
      <c r="G152" s="6" t="s">
        <v>18</v>
      </c>
      <c r="H152" s="6" t="s">
        <v>138</v>
      </c>
      <c r="I152" s="6" t="s">
        <v>42</v>
      </c>
      <c r="J152" s="6" t="s">
        <v>51</v>
      </c>
      <c r="K152" s="6">
        <v>12004</v>
      </c>
      <c r="L152" s="6">
        <v>8042.68</v>
      </c>
      <c r="M152" s="7">
        <v>6</v>
      </c>
      <c r="N152" s="23">
        <v>11163.72</v>
      </c>
      <c r="O152" s="8">
        <v>66982.319999999992</v>
      </c>
      <c r="P152" s="40" t="s">
        <v>82</v>
      </c>
      <c r="Q152" s="100">
        <f t="shared" si="6"/>
        <v>5041.6800000000039</v>
      </c>
      <c r="R152" s="100">
        <f t="shared" si="7"/>
        <v>18726.239999999994</v>
      </c>
      <c r="S152" s="100">
        <f t="shared" si="8"/>
        <v>72024</v>
      </c>
    </row>
    <row r="153" spans="1:19" x14ac:dyDescent="0.35">
      <c r="A153" s="9">
        <v>147</v>
      </c>
      <c r="B153" s="6">
        <v>147</v>
      </c>
      <c r="C153" s="7" t="s">
        <v>250</v>
      </c>
      <c r="D153" s="7" t="s">
        <v>95</v>
      </c>
      <c r="E153" s="7" t="s">
        <v>100</v>
      </c>
      <c r="F153" s="7" t="s">
        <v>23</v>
      </c>
      <c r="G153" s="6" t="s">
        <v>15</v>
      </c>
      <c r="H153" s="6" t="s">
        <v>64</v>
      </c>
      <c r="I153" s="6" t="s">
        <v>65</v>
      </c>
      <c r="J153" s="6" t="s">
        <v>43</v>
      </c>
      <c r="K153" s="6">
        <v>21670</v>
      </c>
      <c r="L153" s="6">
        <v>15169</v>
      </c>
      <c r="M153" s="7">
        <v>4</v>
      </c>
      <c r="N153" s="23">
        <v>19936.400000000001</v>
      </c>
      <c r="O153" s="8">
        <v>79745.600000000006</v>
      </c>
      <c r="P153" s="40" t="s">
        <v>105</v>
      </c>
      <c r="Q153" s="100">
        <f t="shared" si="6"/>
        <v>6934.3999999999942</v>
      </c>
      <c r="R153" s="100">
        <f t="shared" si="7"/>
        <v>19069.600000000006</v>
      </c>
      <c r="S153" s="100">
        <f t="shared" si="8"/>
        <v>86680</v>
      </c>
    </row>
    <row r="154" spans="1:19" x14ac:dyDescent="0.35">
      <c r="A154" s="9">
        <v>148</v>
      </c>
      <c r="B154" s="6">
        <v>148</v>
      </c>
      <c r="C154" s="7" t="s">
        <v>274</v>
      </c>
      <c r="D154" s="7" t="s">
        <v>84</v>
      </c>
      <c r="E154" s="7" t="s">
        <v>57</v>
      </c>
      <c r="F154" s="7" t="s">
        <v>19</v>
      </c>
      <c r="G154" s="6" t="s">
        <v>17</v>
      </c>
      <c r="H154" s="6" t="s">
        <v>73</v>
      </c>
      <c r="I154" s="6" t="s">
        <v>50</v>
      </c>
      <c r="J154" s="6" t="s">
        <v>59</v>
      </c>
      <c r="K154" s="6">
        <v>23078</v>
      </c>
      <c r="L154" s="6">
        <v>14769.92</v>
      </c>
      <c r="M154" s="7">
        <v>8</v>
      </c>
      <c r="N154" s="23">
        <v>21000.98</v>
      </c>
      <c r="O154" s="8">
        <v>168007.84</v>
      </c>
      <c r="P154" s="40" t="s">
        <v>62</v>
      </c>
      <c r="Q154" s="100">
        <f t="shared" si="6"/>
        <v>16616.160000000003</v>
      </c>
      <c r="R154" s="100">
        <f t="shared" si="7"/>
        <v>49848.479999999996</v>
      </c>
      <c r="S154" s="100">
        <f t="shared" si="8"/>
        <v>184624</v>
      </c>
    </row>
    <row r="155" spans="1:19" x14ac:dyDescent="0.35">
      <c r="A155" s="9">
        <v>149</v>
      </c>
      <c r="B155" s="6">
        <v>149</v>
      </c>
      <c r="C155" s="7" t="s">
        <v>224</v>
      </c>
      <c r="D155" s="7" t="s">
        <v>56</v>
      </c>
      <c r="E155" s="7" t="s">
        <v>71</v>
      </c>
      <c r="F155" s="7" t="s">
        <v>22</v>
      </c>
      <c r="G155" s="6" t="s">
        <v>15</v>
      </c>
      <c r="H155" s="6" t="s">
        <v>122</v>
      </c>
      <c r="I155" s="6" t="s">
        <v>65</v>
      </c>
      <c r="J155" s="6" t="s">
        <v>66</v>
      </c>
      <c r="K155" s="6">
        <v>11568</v>
      </c>
      <c r="L155" s="6">
        <v>8097.6</v>
      </c>
      <c r="M155" s="7">
        <v>3</v>
      </c>
      <c r="N155" s="23">
        <v>10758.24</v>
      </c>
      <c r="O155" s="8">
        <v>32274.720000000001</v>
      </c>
      <c r="P155" s="40" t="s">
        <v>62</v>
      </c>
      <c r="Q155" s="100">
        <f t="shared" si="6"/>
        <v>2429.2800000000007</v>
      </c>
      <c r="R155" s="100">
        <f t="shared" si="7"/>
        <v>7981.9199999999983</v>
      </c>
      <c r="S155" s="100">
        <f t="shared" si="8"/>
        <v>34704</v>
      </c>
    </row>
    <row r="156" spans="1:19" x14ac:dyDescent="0.35">
      <c r="A156" s="9">
        <v>150</v>
      </c>
      <c r="B156" s="6">
        <v>150</v>
      </c>
      <c r="C156" s="7" t="s">
        <v>293</v>
      </c>
      <c r="D156" s="7" t="s">
        <v>112</v>
      </c>
      <c r="E156" s="7" t="s">
        <v>71</v>
      </c>
      <c r="F156" s="7" t="s">
        <v>22</v>
      </c>
      <c r="G156" s="6" t="s">
        <v>18</v>
      </c>
      <c r="H156" s="6" t="s">
        <v>41</v>
      </c>
      <c r="I156" s="6" t="s">
        <v>42</v>
      </c>
      <c r="J156" s="6" t="s">
        <v>66</v>
      </c>
      <c r="K156" s="6">
        <v>8989</v>
      </c>
      <c r="L156" s="6">
        <v>5663.07</v>
      </c>
      <c r="M156" s="7">
        <v>4</v>
      </c>
      <c r="N156" s="23">
        <v>8719.33</v>
      </c>
      <c r="O156" s="8">
        <v>34877.32</v>
      </c>
      <c r="P156" s="40" t="s">
        <v>82</v>
      </c>
      <c r="Q156" s="100">
        <f t="shared" si="6"/>
        <v>1078.6800000000003</v>
      </c>
      <c r="R156" s="100">
        <f t="shared" si="7"/>
        <v>12225.04</v>
      </c>
      <c r="S156" s="100">
        <f t="shared" si="8"/>
        <v>35956</v>
      </c>
    </row>
    <row r="157" spans="1:19" x14ac:dyDescent="0.35">
      <c r="A157" s="9">
        <v>151</v>
      </c>
      <c r="B157" s="6">
        <v>151</v>
      </c>
      <c r="C157" s="7" t="s">
        <v>204</v>
      </c>
      <c r="D157" s="7" t="s">
        <v>95</v>
      </c>
      <c r="E157" s="7" t="s">
        <v>39</v>
      </c>
      <c r="F157" s="7" t="s">
        <v>19</v>
      </c>
      <c r="G157" s="6" t="s">
        <v>15</v>
      </c>
      <c r="H157" s="6" t="s">
        <v>169</v>
      </c>
      <c r="I157" s="6" t="s">
        <v>65</v>
      </c>
      <c r="J157" s="6" t="s">
        <v>43</v>
      </c>
      <c r="K157" s="6">
        <v>9526</v>
      </c>
      <c r="L157" s="6">
        <v>6572.94</v>
      </c>
      <c r="M157" s="7">
        <v>7</v>
      </c>
      <c r="N157" s="23">
        <v>8287.6200000000008</v>
      </c>
      <c r="O157" s="8">
        <v>58013.340000000004</v>
      </c>
      <c r="P157" s="40" t="s">
        <v>62</v>
      </c>
      <c r="Q157" s="100">
        <f t="shared" si="6"/>
        <v>8668.6599999999944</v>
      </c>
      <c r="R157" s="100">
        <f t="shared" si="7"/>
        <v>12002.760000000009</v>
      </c>
      <c r="S157" s="100">
        <f t="shared" si="8"/>
        <v>66682</v>
      </c>
    </row>
    <row r="158" spans="1:19" x14ac:dyDescent="0.35">
      <c r="A158" s="9">
        <v>152</v>
      </c>
      <c r="B158" s="6">
        <v>152</v>
      </c>
      <c r="C158" s="7" t="s">
        <v>194</v>
      </c>
      <c r="D158" s="7" t="s">
        <v>112</v>
      </c>
      <c r="E158" s="7" t="s">
        <v>48</v>
      </c>
      <c r="F158" s="7" t="s">
        <v>72</v>
      </c>
      <c r="G158" s="6" t="s">
        <v>18</v>
      </c>
      <c r="H158" s="6" t="s">
        <v>91</v>
      </c>
      <c r="I158" s="6" t="s">
        <v>339</v>
      </c>
      <c r="J158" s="6" t="s">
        <v>59</v>
      </c>
      <c r="K158" s="6">
        <v>3263</v>
      </c>
      <c r="L158" s="6">
        <v>2186.21</v>
      </c>
      <c r="M158" s="7">
        <v>7</v>
      </c>
      <c r="N158" s="23">
        <v>2773.5499999999997</v>
      </c>
      <c r="O158" s="8">
        <v>19414.849999999999</v>
      </c>
      <c r="P158" s="40" t="s">
        <v>105</v>
      </c>
      <c r="Q158" s="100">
        <f t="shared" si="6"/>
        <v>3426.1500000000019</v>
      </c>
      <c r="R158" s="100">
        <f t="shared" si="7"/>
        <v>4111.3799999999974</v>
      </c>
      <c r="S158" s="100">
        <f t="shared" si="8"/>
        <v>22841</v>
      </c>
    </row>
    <row r="159" spans="1:19" x14ac:dyDescent="0.35">
      <c r="A159" s="9">
        <v>153</v>
      </c>
      <c r="B159" s="6">
        <v>153</v>
      </c>
      <c r="C159" s="7" t="s">
        <v>194</v>
      </c>
      <c r="D159" s="7" t="s">
        <v>112</v>
      </c>
      <c r="E159" s="7" t="s">
        <v>48</v>
      </c>
      <c r="F159" s="7" t="s">
        <v>72</v>
      </c>
      <c r="G159" s="6" t="s">
        <v>15</v>
      </c>
      <c r="H159" s="6" t="s">
        <v>96</v>
      </c>
      <c r="I159" s="6" t="s">
        <v>50</v>
      </c>
      <c r="J159" s="6" t="s">
        <v>43</v>
      </c>
      <c r="K159" s="6">
        <v>2135</v>
      </c>
      <c r="L159" s="6">
        <v>1174.25</v>
      </c>
      <c r="M159" s="7">
        <v>7</v>
      </c>
      <c r="N159" s="23">
        <v>2049.6</v>
      </c>
      <c r="O159" s="8">
        <v>14347.199999999999</v>
      </c>
      <c r="P159" s="40" t="s">
        <v>105</v>
      </c>
      <c r="Q159" s="100">
        <f t="shared" si="6"/>
        <v>597.80000000000064</v>
      </c>
      <c r="R159" s="100">
        <f t="shared" si="7"/>
        <v>6127.4499999999989</v>
      </c>
      <c r="S159" s="100">
        <f t="shared" si="8"/>
        <v>14945</v>
      </c>
    </row>
    <row r="160" spans="1:19" x14ac:dyDescent="0.35">
      <c r="A160" s="9">
        <v>154</v>
      </c>
      <c r="B160" s="6">
        <v>154</v>
      </c>
      <c r="C160" s="7" t="s">
        <v>210</v>
      </c>
      <c r="D160" s="7" t="s">
        <v>38</v>
      </c>
      <c r="E160" s="7" t="s">
        <v>100</v>
      </c>
      <c r="F160" s="7" t="s">
        <v>72</v>
      </c>
      <c r="G160" s="6" t="s">
        <v>18</v>
      </c>
      <c r="H160" s="6" t="s">
        <v>41</v>
      </c>
      <c r="I160" s="6" t="s">
        <v>42</v>
      </c>
      <c r="J160" s="6" t="s">
        <v>66</v>
      </c>
      <c r="K160" s="6">
        <v>8989</v>
      </c>
      <c r="L160" s="6">
        <v>5663.07</v>
      </c>
      <c r="M160" s="7">
        <v>6</v>
      </c>
      <c r="N160" s="23">
        <v>8539.5499999999993</v>
      </c>
      <c r="O160" s="8">
        <v>51237.299999999996</v>
      </c>
      <c r="P160" s="40" t="s">
        <v>105</v>
      </c>
      <c r="Q160" s="100">
        <f t="shared" si="6"/>
        <v>2696.7000000000044</v>
      </c>
      <c r="R160" s="100">
        <f t="shared" si="7"/>
        <v>17258.879999999997</v>
      </c>
      <c r="S160" s="100">
        <f t="shared" si="8"/>
        <v>53934</v>
      </c>
    </row>
    <row r="161" spans="1:19" x14ac:dyDescent="0.35">
      <c r="A161" s="9">
        <v>155</v>
      </c>
      <c r="B161" s="6">
        <v>155</v>
      </c>
      <c r="C161" s="7" t="s">
        <v>271</v>
      </c>
      <c r="D161" s="7" t="s">
        <v>95</v>
      </c>
      <c r="E161" s="7" t="s">
        <v>57</v>
      </c>
      <c r="F161" s="7" t="s">
        <v>20</v>
      </c>
      <c r="G161" s="6" t="s">
        <v>15</v>
      </c>
      <c r="H161" s="6" t="s">
        <v>49</v>
      </c>
      <c r="I161" s="6" t="s">
        <v>65</v>
      </c>
      <c r="J161" s="6" t="s">
        <v>43</v>
      </c>
      <c r="K161" s="6">
        <v>19568</v>
      </c>
      <c r="L161" s="6">
        <v>12327.84</v>
      </c>
      <c r="M161" s="7">
        <v>8</v>
      </c>
      <c r="N161" s="23">
        <v>18393.919999999998</v>
      </c>
      <c r="O161" s="8">
        <v>147151.35999999999</v>
      </c>
      <c r="P161" s="40" t="s">
        <v>82</v>
      </c>
      <c r="Q161" s="100">
        <f t="shared" si="6"/>
        <v>9392.640000000014</v>
      </c>
      <c r="R161" s="100">
        <f t="shared" si="7"/>
        <v>48528.639999999985</v>
      </c>
      <c r="S161" s="100">
        <f t="shared" si="8"/>
        <v>156544</v>
      </c>
    </row>
    <row r="162" spans="1:19" x14ac:dyDescent="0.35">
      <c r="A162" s="9">
        <v>156</v>
      </c>
      <c r="B162" s="6">
        <v>156</v>
      </c>
      <c r="C162" s="7" t="s">
        <v>193</v>
      </c>
      <c r="D162" s="7" t="s">
        <v>95</v>
      </c>
      <c r="E162" s="7" t="s">
        <v>71</v>
      </c>
      <c r="F162" s="7" t="s">
        <v>72</v>
      </c>
      <c r="G162" s="6" t="s">
        <v>15</v>
      </c>
      <c r="H162" s="6" t="s">
        <v>49</v>
      </c>
      <c r="I162" s="6" t="s">
        <v>65</v>
      </c>
      <c r="J162" s="6" t="s">
        <v>43</v>
      </c>
      <c r="K162" s="6">
        <v>19568</v>
      </c>
      <c r="L162" s="6">
        <v>12327.84</v>
      </c>
      <c r="M162" s="7">
        <v>7</v>
      </c>
      <c r="N162" s="23">
        <v>18198.239999999998</v>
      </c>
      <c r="O162" s="8">
        <v>127387.68</v>
      </c>
      <c r="P162" s="40" t="s">
        <v>46</v>
      </c>
      <c r="Q162" s="100">
        <f t="shared" si="6"/>
        <v>9588.3200000000143</v>
      </c>
      <c r="R162" s="100">
        <f t="shared" si="7"/>
        <v>41092.799999999988</v>
      </c>
      <c r="S162" s="100">
        <f t="shared" si="8"/>
        <v>136976</v>
      </c>
    </row>
    <row r="163" spans="1:19" x14ac:dyDescent="0.35">
      <c r="A163" s="9">
        <v>157</v>
      </c>
      <c r="B163" s="6">
        <v>157</v>
      </c>
      <c r="C163" s="7" t="s">
        <v>215</v>
      </c>
      <c r="D163" s="7" t="s">
        <v>95</v>
      </c>
      <c r="E163" s="7" t="s">
        <v>39</v>
      </c>
      <c r="F163" s="7" t="s">
        <v>40</v>
      </c>
      <c r="G163" s="6" t="s">
        <v>15</v>
      </c>
      <c r="H163" s="6" t="s">
        <v>91</v>
      </c>
      <c r="I163" s="6" t="s">
        <v>339</v>
      </c>
      <c r="J163" s="6" t="s">
        <v>59</v>
      </c>
      <c r="K163" s="6">
        <v>3263</v>
      </c>
      <c r="L163" s="6">
        <v>2186.21</v>
      </c>
      <c r="M163" s="7">
        <v>3</v>
      </c>
      <c r="N163" s="23">
        <v>3230.37</v>
      </c>
      <c r="O163" s="8">
        <v>9691.11</v>
      </c>
      <c r="P163" s="40" t="s">
        <v>46</v>
      </c>
      <c r="Q163" s="100">
        <f t="shared" si="6"/>
        <v>97.890000000000327</v>
      </c>
      <c r="R163" s="100">
        <f t="shared" si="7"/>
        <v>3132.4799999999996</v>
      </c>
      <c r="S163" s="100">
        <f t="shared" si="8"/>
        <v>9789</v>
      </c>
    </row>
    <row r="164" spans="1:19" x14ac:dyDescent="0.35">
      <c r="A164" s="9">
        <v>158</v>
      </c>
      <c r="B164" s="6">
        <v>158</v>
      </c>
      <c r="C164" s="7" t="s">
        <v>272</v>
      </c>
      <c r="D164" s="7" t="s">
        <v>84</v>
      </c>
      <c r="E164" s="7" t="s">
        <v>39</v>
      </c>
      <c r="F164" s="7" t="s">
        <v>40</v>
      </c>
      <c r="G164" s="6" t="s">
        <v>18</v>
      </c>
      <c r="H164" s="6" t="s">
        <v>138</v>
      </c>
      <c r="I164" s="6" t="s">
        <v>42</v>
      </c>
      <c r="J164" s="6" t="s">
        <v>51</v>
      </c>
      <c r="K164" s="6">
        <v>12004</v>
      </c>
      <c r="L164" s="6">
        <v>8042.68</v>
      </c>
      <c r="M164" s="7">
        <v>8</v>
      </c>
      <c r="N164" s="23">
        <v>11763.92</v>
      </c>
      <c r="O164" s="8">
        <v>94111.360000000001</v>
      </c>
      <c r="P164" s="40" t="s">
        <v>130</v>
      </c>
      <c r="Q164" s="100">
        <f t="shared" si="6"/>
        <v>1920.6399999999994</v>
      </c>
      <c r="R164" s="100">
        <f t="shared" si="7"/>
        <v>29769.919999999998</v>
      </c>
      <c r="S164" s="100">
        <f t="shared" si="8"/>
        <v>96032</v>
      </c>
    </row>
    <row r="165" spans="1:19" x14ac:dyDescent="0.35">
      <c r="A165" s="9">
        <v>159</v>
      </c>
      <c r="B165" s="6">
        <v>159</v>
      </c>
      <c r="C165" s="7" t="s">
        <v>157</v>
      </c>
      <c r="D165" s="7" t="s">
        <v>38</v>
      </c>
      <c r="E165" s="7" t="s">
        <v>100</v>
      </c>
      <c r="F165" s="7" t="s">
        <v>72</v>
      </c>
      <c r="G165" s="6" t="s">
        <v>16</v>
      </c>
      <c r="H165" s="6" t="s">
        <v>159</v>
      </c>
      <c r="I165" s="6" t="s">
        <v>65</v>
      </c>
      <c r="J165" s="6" t="s">
        <v>86</v>
      </c>
      <c r="K165" s="6">
        <v>24110</v>
      </c>
      <c r="L165" s="6">
        <v>16153.7</v>
      </c>
      <c r="M165" s="7">
        <v>5</v>
      </c>
      <c r="N165" s="23">
        <v>21940.100000000002</v>
      </c>
      <c r="O165" s="8">
        <v>109700.50000000001</v>
      </c>
      <c r="P165" s="40" t="s">
        <v>130</v>
      </c>
      <c r="Q165" s="100">
        <f t="shared" si="6"/>
        <v>10849.499999999989</v>
      </c>
      <c r="R165" s="100">
        <f t="shared" si="7"/>
        <v>28932.000000000007</v>
      </c>
      <c r="S165" s="100">
        <f t="shared" si="8"/>
        <v>120550</v>
      </c>
    </row>
    <row r="166" spans="1:19" x14ac:dyDescent="0.35">
      <c r="A166" s="9">
        <v>160</v>
      </c>
      <c r="B166" s="6">
        <v>160</v>
      </c>
      <c r="C166" s="7" t="s">
        <v>247</v>
      </c>
      <c r="D166" s="7" t="s">
        <v>56</v>
      </c>
      <c r="E166" s="7" t="s">
        <v>48</v>
      </c>
      <c r="F166" s="7" t="s">
        <v>22</v>
      </c>
      <c r="G166" s="6" t="s">
        <v>18</v>
      </c>
      <c r="H166" s="6" t="s">
        <v>177</v>
      </c>
      <c r="I166" s="6" t="s">
        <v>65</v>
      </c>
      <c r="J166" s="6" t="s">
        <v>66</v>
      </c>
      <c r="K166" s="6">
        <v>20386</v>
      </c>
      <c r="L166" s="6">
        <v>14270.2</v>
      </c>
      <c r="M166" s="7">
        <v>1</v>
      </c>
      <c r="N166" s="23">
        <v>18958.98</v>
      </c>
      <c r="O166" s="8">
        <v>18958.98</v>
      </c>
      <c r="P166" s="40" t="s">
        <v>89</v>
      </c>
      <c r="Q166" s="100">
        <f t="shared" si="6"/>
        <v>1427.0200000000004</v>
      </c>
      <c r="R166" s="100">
        <f t="shared" si="7"/>
        <v>4688.7799999999988</v>
      </c>
      <c r="S166" s="100">
        <f t="shared" si="8"/>
        <v>20386</v>
      </c>
    </row>
    <row r="167" spans="1:19" x14ac:dyDescent="0.35">
      <c r="A167" s="9">
        <v>161</v>
      </c>
      <c r="B167" s="6">
        <v>161</v>
      </c>
      <c r="C167" s="7" t="s">
        <v>243</v>
      </c>
      <c r="D167" s="7" t="s">
        <v>38</v>
      </c>
      <c r="E167" s="7" t="s">
        <v>48</v>
      </c>
      <c r="F167" s="7" t="s">
        <v>21</v>
      </c>
      <c r="G167" s="6" t="s">
        <v>15</v>
      </c>
      <c r="H167" s="6" t="s">
        <v>117</v>
      </c>
      <c r="I167" s="6" t="s">
        <v>339</v>
      </c>
      <c r="J167" s="6" t="s">
        <v>86</v>
      </c>
      <c r="K167" s="6">
        <v>13223</v>
      </c>
      <c r="L167" s="6">
        <v>8991.64</v>
      </c>
      <c r="M167" s="7">
        <v>6</v>
      </c>
      <c r="N167" s="23">
        <v>11900.7</v>
      </c>
      <c r="O167" s="8">
        <v>71404.200000000012</v>
      </c>
      <c r="P167" s="40" t="s">
        <v>54</v>
      </c>
      <c r="Q167" s="100">
        <f t="shared" si="6"/>
        <v>7933.7999999999956</v>
      </c>
      <c r="R167" s="100">
        <f t="shared" si="7"/>
        <v>17454.360000000008</v>
      </c>
      <c r="S167" s="100">
        <f t="shared" si="8"/>
        <v>79338</v>
      </c>
    </row>
    <row r="168" spans="1:19" x14ac:dyDescent="0.35">
      <c r="A168" s="9">
        <v>162</v>
      </c>
      <c r="B168" s="6">
        <v>162</v>
      </c>
      <c r="C168" s="7" t="s">
        <v>317</v>
      </c>
      <c r="D168" s="7" t="s">
        <v>38</v>
      </c>
      <c r="E168" s="7" t="s">
        <v>71</v>
      </c>
      <c r="F168" s="7" t="s">
        <v>20</v>
      </c>
      <c r="G168" s="6" t="s">
        <v>17</v>
      </c>
      <c r="H168" s="6" t="s">
        <v>85</v>
      </c>
      <c r="I168" s="6" t="s">
        <v>339</v>
      </c>
      <c r="J168" s="6" t="s">
        <v>86</v>
      </c>
      <c r="K168" s="6">
        <v>6690</v>
      </c>
      <c r="L168" s="6">
        <v>4080.9</v>
      </c>
      <c r="M168" s="7">
        <v>7</v>
      </c>
      <c r="N168" s="23">
        <v>5887.2</v>
      </c>
      <c r="O168" s="8">
        <v>41210.400000000001</v>
      </c>
      <c r="P168" s="40" t="s">
        <v>82</v>
      </c>
      <c r="Q168" s="100">
        <f t="shared" si="6"/>
        <v>5619.6000000000013</v>
      </c>
      <c r="R168" s="100">
        <f t="shared" si="7"/>
        <v>12644.099999999999</v>
      </c>
      <c r="S168" s="100">
        <f t="shared" si="8"/>
        <v>46830</v>
      </c>
    </row>
    <row r="169" spans="1:19" x14ac:dyDescent="0.35">
      <c r="A169" s="9">
        <v>163</v>
      </c>
      <c r="B169" s="6">
        <v>163</v>
      </c>
      <c r="C169" s="7" t="s">
        <v>305</v>
      </c>
      <c r="D169" s="7" t="s">
        <v>112</v>
      </c>
      <c r="E169" s="7" t="s">
        <v>48</v>
      </c>
      <c r="F169" s="7" t="s">
        <v>20</v>
      </c>
      <c r="G169" s="6" t="s">
        <v>15</v>
      </c>
      <c r="H169" s="6" t="s">
        <v>107</v>
      </c>
      <c r="I169" s="6" t="s">
        <v>42</v>
      </c>
      <c r="J169" s="6" t="s">
        <v>59</v>
      </c>
      <c r="K169" s="6">
        <v>10590</v>
      </c>
      <c r="L169" s="6">
        <v>6671.7</v>
      </c>
      <c r="M169" s="7">
        <v>5</v>
      </c>
      <c r="N169" s="23">
        <v>9319.2000000000007</v>
      </c>
      <c r="O169" s="8">
        <v>46596</v>
      </c>
      <c r="P169" s="40" t="s">
        <v>46</v>
      </c>
      <c r="Q169" s="100">
        <f t="shared" si="6"/>
        <v>6353.9999999999964</v>
      </c>
      <c r="R169" s="100">
        <f t="shared" si="7"/>
        <v>13237.500000000004</v>
      </c>
      <c r="S169" s="100">
        <f t="shared" si="8"/>
        <v>52950</v>
      </c>
    </row>
    <row r="170" spans="1:19" x14ac:dyDescent="0.35">
      <c r="A170" s="9">
        <v>164</v>
      </c>
      <c r="B170" s="6">
        <v>164</v>
      </c>
      <c r="C170" s="7" t="s">
        <v>236</v>
      </c>
      <c r="D170" s="7" t="s">
        <v>112</v>
      </c>
      <c r="E170" s="7" t="s">
        <v>71</v>
      </c>
      <c r="F170" s="7" t="s">
        <v>21</v>
      </c>
      <c r="G170" s="6" t="s">
        <v>18</v>
      </c>
      <c r="H170" s="6" t="s">
        <v>169</v>
      </c>
      <c r="I170" s="6" t="s">
        <v>65</v>
      </c>
      <c r="J170" s="6" t="s">
        <v>43</v>
      </c>
      <c r="K170" s="6">
        <v>9526</v>
      </c>
      <c r="L170" s="6">
        <v>6572.94</v>
      </c>
      <c r="M170" s="7">
        <v>7</v>
      </c>
      <c r="N170" s="23">
        <v>8573.4</v>
      </c>
      <c r="O170" s="8">
        <v>60013.799999999996</v>
      </c>
      <c r="P170" s="40" t="s">
        <v>46</v>
      </c>
      <c r="Q170" s="100">
        <f t="shared" si="6"/>
        <v>6668.2000000000025</v>
      </c>
      <c r="R170" s="100">
        <f t="shared" si="7"/>
        <v>14003.220000000001</v>
      </c>
      <c r="S170" s="100">
        <f t="shared" si="8"/>
        <v>66682</v>
      </c>
    </row>
    <row r="171" spans="1:19" x14ac:dyDescent="0.35">
      <c r="A171" s="9">
        <v>165</v>
      </c>
      <c r="B171" s="6">
        <v>165</v>
      </c>
      <c r="C171" s="7" t="s">
        <v>260</v>
      </c>
      <c r="D171" s="7" t="s">
        <v>38</v>
      </c>
      <c r="E171" s="7" t="s">
        <v>39</v>
      </c>
      <c r="F171" s="7" t="s">
        <v>40</v>
      </c>
      <c r="G171" s="6" t="s">
        <v>18</v>
      </c>
      <c r="H171" s="6" t="s">
        <v>107</v>
      </c>
      <c r="I171" s="6" t="s">
        <v>42</v>
      </c>
      <c r="J171" s="6" t="s">
        <v>59</v>
      </c>
      <c r="K171" s="6">
        <v>10590</v>
      </c>
      <c r="L171" s="6">
        <v>6671.7</v>
      </c>
      <c r="M171" s="7">
        <v>1</v>
      </c>
      <c r="N171" s="23">
        <v>9213.2999999999993</v>
      </c>
      <c r="O171" s="8">
        <v>9213.2999999999993</v>
      </c>
      <c r="P171" s="40" t="s">
        <v>89</v>
      </c>
      <c r="Q171" s="100">
        <f t="shared" si="6"/>
        <v>1376.7000000000007</v>
      </c>
      <c r="R171" s="100">
        <f t="shared" si="7"/>
        <v>2541.5999999999995</v>
      </c>
      <c r="S171" s="100">
        <f t="shared" si="8"/>
        <v>10590</v>
      </c>
    </row>
    <row r="172" spans="1:19" x14ac:dyDescent="0.35">
      <c r="A172" s="9">
        <v>166</v>
      </c>
      <c r="B172" s="6">
        <v>166</v>
      </c>
      <c r="C172" s="7" t="s">
        <v>196</v>
      </c>
      <c r="D172" s="7" t="s">
        <v>56</v>
      </c>
      <c r="E172" s="7" t="s">
        <v>48</v>
      </c>
      <c r="F172" s="7" t="s">
        <v>23</v>
      </c>
      <c r="G172" s="6" t="s">
        <v>15</v>
      </c>
      <c r="H172" s="6" t="s">
        <v>101</v>
      </c>
      <c r="I172" s="6" t="s">
        <v>42</v>
      </c>
      <c r="J172" s="6" t="s">
        <v>74</v>
      </c>
      <c r="K172" s="6">
        <v>4269</v>
      </c>
      <c r="L172" s="6">
        <v>2561.4</v>
      </c>
      <c r="M172" s="7">
        <v>7</v>
      </c>
      <c r="N172" s="23">
        <v>3714.03</v>
      </c>
      <c r="O172" s="8">
        <v>25998.210000000003</v>
      </c>
      <c r="P172" s="40" t="s">
        <v>130</v>
      </c>
      <c r="Q172" s="100">
        <f t="shared" si="6"/>
        <v>3884.7899999999986</v>
      </c>
      <c r="R172" s="100">
        <f t="shared" si="7"/>
        <v>8068.4100000000008</v>
      </c>
      <c r="S172" s="100">
        <f t="shared" si="8"/>
        <v>29883</v>
      </c>
    </row>
    <row r="173" spans="1:19" x14ac:dyDescent="0.35">
      <c r="A173" s="9">
        <v>167</v>
      </c>
      <c r="B173" s="6">
        <v>167</v>
      </c>
      <c r="C173" s="7" t="s">
        <v>142</v>
      </c>
      <c r="D173" s="7" t="s">
        <v>84</v>
      </c>
      <c r="E173" s="7" t="s">
        <v>100</v>
      </c>
      <c r="F173" s="7" t="s">
        <v>21</v>
      </c>
      <c r="G173" s="6" t="s">
        <v>18</v>
      </c>
      <c r="H173" s="6" t="s">
        <v>122</v>
      </c>
      <c r="I173" s="6" t="s">
        <v>65</v>
      </c>
      <c r="J173" s="6" t="s">
        <v>66</v>
      </c>
      <c r="K173" s="6">
        <v>11568</v>
      </c>
      <c r="L173" s="6">
        <v>8097.6</v>
      </c>
      <c r="M173" s="7">
        <v>3</v>
      </c>
      <c r="N173" s="23">
        <v>10179.84</v>
      </c>
      <c r="O173" s="8">
        <v>30539.52</v>
      </c>
      <c r="P173" s="40" t="s">
        <v>105</v>
      </c>
      <c r="Q173" s="100">
        <f t="shared" si="6"/>
        <v>4164.4799999999996</v>
      </c>
      <c r="R173" s="100">
        <f t="shared" si="7"/>
        <v>6246.7199999999993</v>
      </c>
      <c r="S173" s="100">
        <f t="shared" si="8"/>
        <v>34704</v>
      </c>
    </row>
    <row r="174" spans="1:19" x14ac:dyDescent="0.35">
      <c r="A174" s="9">
        <v>168</v>
      </c>
      <c r="B174" s="6">
        <v>168</v>
      </c>
      <c r="C174" s="7" t="s">
        <v>322</v>
      </c>
      <c r="D174" s="7" t="s">
        <v>38</v>
      </c>
      <c r="E174" s="7" t="s">
        <v>71</v>
      </c>
      <c r="F174" s="7" t="s">
        <v>21</v>
      </c>
      <c r="G174" s="6" t="s">
        <v>16</v>
      </c>
      <c r="H174" s="6" t="s">
        <v>58</v>
      </c>
      <c r="I174" s="6" t="s">
        <v>42</v>
      </c>
      <c r="J174" s="6" t="s">
        <v>59</v>
      </c>
      <c r="K174" s="6">
        <v>24315</v>
      </c>
      <c r="L174" s="6">
        <v>14589</v>
      </c>
      <c r="M174" s="7">
        <v>3</v>
      </c>
      <c r="N174" s="23">
        <v>22612.949999999997</v>
      </c>
      <c r="O174" s="8">
        <v>67838.849999999991</v>
      </c>
      <c r="P174" s="40" t="s">
        <v>62</v>
      </c>
      <c r="Q174" s="100">
        <f t="shared" si="6"/>
        <v>5106.1500000000087</v>
      </c>
      <c r="R174" s="100">
        <f t="shared" si="7"/>
        <v>24071.849999999991</v>
      </c>
      <c r="S174" s="100">
        <f t="shared" si="8"/>
        <v>72945</v>
      </c>
    </row>
    <row r="175" spans="1:19" x14ac:dyDescent="0.35">
      <c r="A175" s="9">
        <v>169</v>
      </c>
      <c r="B175" s="6">
        <v>169</v>
      </c>
      <c r="C175" s="7" t="s">
        <v>286</v>
      </c>
      <c r="D175" s="7" t="s">
        <v>84</v>
      </c>
      <c r="E175" s="7" t="s">
        <v>100</v>
      </c>
      <c r="F175" s="7" t="s">
        <v>21</v>
      </c>
      <c r="G175" s="6" t="s">
        <v>18</v>
      </c>
      <c r="H175" s="6" t="s">
        <v>107</v>
      </c>
      <c r="I175" s="6" t="s">
        <v>42</v>
      </c>
      <c r="J175" s="6" t="s">
        <v>59</v>
      </c>
      <c r="K175" s="6">
        <v>10590</v>
      </c>
      <c r="L175" s="6">
        <v>6671.7</v>
      </c>
      <c r="M175" s="7">
        <v>2</v>
      </c>
      <c r="N175" s="23">
        <v>9213.2999999999993</v>
      </c>
      <c r="O175" s="8">
        <v>18426.599999999999</v>
      </c>
      <c r="P175" s="40" t="s">
        <v>130</v>
      </c>
      <c r="Q175" s="100">
        <f t="shared" si="6"/>
        <v>2753.4000000000015</v>
      </c>
      <c r="R175" s="100">
        <f t="shared" si="7"/>
        <v>5083.1999999999989</v>
      </c>
      <c r="S175" s="100">
        <f t="shared" si="8"/>
        <v>21180</v>
      </c>
    </row>
    <row r="176" spans="1:19" x14ac:dyDescent="0.35">
      <c r="A176" s="9">
        <v>170</v>
      </c>
      <c r="B176" s="6">
        <v>170</v>
      </c>
      <c r="C176" s="7" t="s">
        <v>301</v>
      </c>
      <c r="D176" s="7" t="s">
        <v>38</v>
      </c>
      <c r="E176" s="7" t="s">
        <v>39</v>
      </c>
      <c r="F176" s="7" t="s">
        <v>40</v>
      </c>
      <c r="G176" s="6" t="s">
        <v>16</v>
      </c>
      <c r="H176" s="6" t="s">
        <v>64</v>
      </c>
      <c r="I176" s="6" t="s">
        <v>65</v>
      </c>
      <c r="J176" s="6" t="s">
        <v>43</v>
      </c>
      <c r="K176" s="6">
        <v>21670</v>
      </c>
      <c r="L176" s="6">
        <v>15169</v>
      </c>
      <c r="M176" s="7">
        <v>5</v>
      </c>
      <c r="N176" s="23">
        <v>21236.6</v>
      </c>
      <c r="O176" s="8">
        <v>106183</v>
      </c>
      <c r="P176" s="40" t="s">
        <v>130</v>
      </c>
      <c r="Q176" s="100">
        <f t="shared" si="6"/>
        <v>2167.0000000000073</v>
      </c>
      <c r="R176" s="100">
        <f t="shared" si="7"/>
        <v>30337.999999999993</v>
      </c>
      <c r="S176" s="100">
        <f t="shared" si="8"/>
        <v>108350</v>
      </c>
    </row>
    <row r="177" spans="1:19" x14ac:dyDescent="0.35">
      <c r="A177" s="9">
        <v>171</v>
      </c>
      <c r="B177" s="6">
        <v>171</v>
      </c>
      <c r="C177" s="7" t="s">
        <v>155</v>
      </c>
      <c r="D177" s="7" t="s">
        <v>38</v>
      </c>
      <c r="E177" s="7" t="s">
        <v>100</v>
      </c>
      <c r="F177" s="7" t="s">
        <v>20</v>
      </c>
      <c r="G177" s="6" t="s">
        <v>16</v>
      </c>
      <c r="H177" s="6" t="s">
        <v>148</v>
      </c>
      <c r="I177" s="6" t="s">
        <v>65</v>
      </c>
      <c r="J177" s="6" t="s">
        <v>86</v>
      </c>
      <c r="K177" s="6">
        <v>18971</v>
      </c>
      <c r="L177" s="6">
        <v>11762.02</v>
      </c>
      <c r="M177" s="7">
        <v>5</v>
      </c>
      <c r="N177" s="23">
        <v>16694.48</v>
      </c>
      <c r="O177" s="8">
        <v>83472.399999999994</v>
      </c>
      <c r="P177" s="40" t="s">
        <v>62</v>
      </c>
      <c r="Q177" s="100">
        <f t="shared" si="6"/>
        <v>11382.600000000002</v>
      </c>
      <c r="R177" s="100">
        <f t="shared" si="7"/>
        <v>24662.299999999996</v>
      </c>
      <c r="S177" s="100">
        <f t="shared" si="8"/>
        <v>94855</v>
      </c>
    </row>
    <row r="178" spans="1:19" x14ac:dyDescent="0.35">
      <c r="A178" s="9">
        <v>172</v>
      </c>
      <c r="B178" s="6">
        <v>172</v>
      </c>
      <c r="C178" s="7" t="s">
        <v>166</v>
      </c>
      <c r="D178" s="7" t="s">
        <v>112</v>
      </c>
      <c r="E178" s="7" t="s">
        <v>100</v>
      </c>
      <c r="F178" s="7" t="s">
        <v>24</v>
      </c>
      <c r="G178" s="6" t="s">
        <v>17</v>
      </c>
      <c r="H178" s="6" t="s">
        <v>107</v>
      </c>
      <c r="I178" s="6" t="s">
        <v>42</v>
      </c>
      <c r="J178" s="6" t="s">
        <v>59</v>
      </c>
      <c r="K178" s="6">
        <v>10590</v>
      </c>
      <c r="L178" s="6">
        <v>6671.7</v>
      </c>
      <c r="M178" s="7">
        <v>1</v>
      </c>
      <c r="N178" s="23">
        <v>10484.1</v>
      </c>
      <c r="O178" s="8">
        <v>10484.1</v>
      </c>
      <c r="P178" s="40" t="s">
        <v>89</v>
      </c>
      <c r="Q178" s="100">
        <f t="shared" si="6"/>
        <v>105.89999999999964</v>
      </c>
      <c r="R178" s="100">
        <f t="shared" si="7"/>
        <v>3812.4000000000005</v>
      </c>
      <c r="S178" s="100">
        <f t="shared" si="8"/>
        <v>10590</v>
      </c>
    </row>
    <row r="179" spans="1:19" x14ac:dyDescent="0.35">
      <c r="A179" s="9">
        <v>173</v>
      </c>
      <c r="B179" s="6">
        <v>173</v>
      </c>
      <c r="C179" s="7" t="s">
        <v>250</v>
      </c>
      <c r="D179" s="7" t="s">
        <v>95</v>
      </c>
      <c r="E179" s="7" t="s">
        <v>100</v>
      </c>
      <c r="F179" s="7" t="s">
        <v>23</v>
      </c>
      <c r="G179" s="6" t="s">
        <v>15</v>
      </c>
      <c r="H179" s="6" t="s">
        <v>122</v>
      </c>
      <c r="I179" s="6" t="s">
        <v>65</v>
      </c>
      <c r="J179" s="6" t="s">
        <v>66</v>
      </c>
      <c r="K179" s="6">
        <v>11568</v>
      </c>
      <c r="L179" s="6">
        <v>8097.6</v>
      </c>
      <c r="M179" s="7">
        <v>8</v>
      </c>
      <c r="N179" s="23">
        <v>11452.32</v>
      </c>
      <c r="O179" s="8">
        <v>91618.559999999998</v>
      </c>
      <c r="P179" s="40" t="s">
        <v>46</v>
      </c>
      <c r="Q179" s="100">
        <f t="shared" si="6"/>
        <v>925.44000000000233</v>
      </c>
      <c r="R179" s="100">
        <f t="shared" si="7"/>
        <v>26837.759999999995</v>
      </c>
      <c r="S179" s="100">
        <f t="shared" si="8"/>
        <v>92544</v>
      </c>
    </row>
    <row r="180" spans="1:19" x14ac:dyDescent="0.35">
      <c r="A180" s="9">
        <v>174</v>
      </c>
      <c r="B180" s="6">
        <v>174</v>
      </c>
      <c r="C180" s="7" t="s">
        <v>209</v>
      </c>
      <c r="D180" s="7" t="s">
        <v>56</v>
      </c>
      <c r="E180" s="7" t="s">
        <v>48</v>
      </c>
      <c r="F180" s="7" t="s">
        <v>72</v>
      </c>
      <c r="G180" s="6" t="s">
        <v>18</v>
      </c>
      <c r="H180" s="6" t="s">
        <v>148</v>
      </c>
      <c r="I180" s="6" t="s">
        <v>65</v>
      </c>
      <c r="J180" s="6" t="s">
        <v>86</v>
      </c>
      <c r="K180" s="6">
        <v>18971</v>
      </c>
      <c r="L180" s="6">
        <v>11762.02</v>
      </c>
      <c r="M180" s="7">
        <v>8</v>
      </c>
      <c r="N180" s="23">
        <v>17263.61</v>
      </c>
      <c r="O180" s="8">
        <v>138108.88</v>
      </c>
      <c r="P180" s="40" t="s">
        <v>69</v>
      </c>
      <c r="Q180" s="100">
        <f t="shared" si="6"/>
        <v>13659.119999999995</v>
      </c>
      <c r="R180" s="100">
        <f t="shared" si="7"/>
        <v>44012.72</v>
      </c>
      <c r="S180" s="100">
        <f t="shared" si="8"/>
        <v>151768</v>
      </c>
    </row>
    <row r="181" spans="1:19" x14ac:dyDescent="0.35">
      <c r="A181" s="9">
        <v>175</v>
      </c>
      <c r="B181" s="6">
        <v>175</v>
      </c>
      <c r="C181" s="7" t="s">
        <v>186</v>
      </c>
      <c r="D181" s="7" t="s">
        <v>84</v>
      </c>
      <c r="E181" s="7" t="s">
        <v>71</v>
      </c>
      <c r="F181" s="7" t="s">
        <v>40</v>
      </c>
      <c r="G181" s="6" t="s">
        <v>15</v>
      </c>
      <c r="H181" s="6" t="s">
        <v>177</v>
      </c>
      <c r="I181" s="6" t="s">
        <v>65</v>
      </c>
      <c r="J181" s="6" t="s">
        <v>66</v>
      </c>
      <c r="K181" s="6">
        <v>20386</v>
      </c>
      <c r="L181" s="6">
        <v>14270.2</v>
      </c>
      <c r="M181" s="7">
        <v>7</v>
      </c>
      <c r="N181" s="23">
        <v>19978.28</v>
      </c>
      <c r="O181" s="8">
        <v>139847.96</v>
      </c>
      <c r="P181" s="40" t="s">
        <v>82</v>
      </c>
      <c r="Q181" s="100">
        <f t="shared" si="6"/>
        <v>2854.0400000000081</v>
      </c>
      <c r="R181" s="100">
        <f t="shared" si="7"/>
        <v>39956.559999999983</v>
      </c>
      <c r="S181" s="100">
        <f t="shared" si="8"/>
        <v>142702</v>
      </c>
    </row>
    <row r="182" spans="1:19" x14ac:dyDescent="0.35">
      <c r="A182" s="9">
        <v>176</v>
      </c>
      <c r="B182" s="6">
        <v>176</v>
      </c>
      <c r="C182" s="7" t="s">
        <v>151</v>
      </c>
      <c r="D182" s="7" t="s">
        <v>56</v>
      </c>
      <c r="E182" s="7" t="s">
        <v>71</v>
      </c>
      <c r="F182" s="7" t="s">
        <v>23</v>
      </c>
      <c r="G182" s="6" t="s">
        <v>18</v>
      </c>
      <c r="H182" s="6" t="s">
        <v>91</v>
      </c>
      <c r="I182" s="6" t="s">
        <v>339</v>
      </c>
      <c r="J182" s="6" t="s">
        <v>59</v>
      </c>
      <c r="K182" s="6">
        <v>3263</v>
      </c>
      <c r="L182" s="6">
        <v>2186.21</v>
      </c>
      <c r="M182" s="7">
        <v>9</v>
      </c>
      <c r="N182" s="23">
        <v>3001.96</v>
      </c>
      <c r="O182" s="8">
        <v>27017.64</v>
      </c>
      <c r="P182" s="40" t="s">
        <v>82</v>
      </c>
      <c r="Q182" s="100">
        <f t="shared" si="6"/>
        <v>2349.3599999999997</v>
      </c>
      <c r="R182" s="100">
        <f t="shared" si="7"/>
        <v>7341.75</v>
      </c>
      <c r="S182" s="100">
        <f t="shared" si="8"/>
        <v>29367</v>
      </c>
    </row>
    <row r="183" spans="1:19" x14ac:dyDescent="0.35">
      <c r="A183" s="9">
        <v>177</v>
      </c>
      <c r="B183" s="6">
        <v>177</v>
      </c>
      <c r="C183" s="7" t="s">
        <v>305</v>
      </c>
      <c r="D183" s="7" t="s">
        <v>112</v>
      </c>
      <c r="E183" s="7" t="s">
        <v>48</v>
      </c>
      <c r="F183" s="7" t="s">
        <v>20</v>
      </c>
      <c r="G183" s="6" t="s">
        <v>15</v>
      </c>
      <c r="H183" s="6" t="s">
        <v>117</v>
      </c>
      <c r="I183" s="6" t="s">
        <v>339</v>
      </c>
      <c r="J183" s="6" t="s">
        <v>86</v>
      </c>
      <c r="K183" s="6">
        <v>13223</v>
      </c>
      <c r="L183" s="6">
        <v>8991.64</v>
      </c>
      <c r="M183" s="7">
        <v>3</v>
      </c>
      <c r="N183" s="23">
        <v>11768.47</v>
      </c>
      <c r="O183" s="8">
        <v>35305.409999999996</v>
      </c>
      <c r="P183" s="40" t="s">
        <v>105</v>
      </c>
      <c r="Q183" s="100">
        <f t="shared" si="6"/>
        <v>4363.590000000002</v>
      </c>
      <c r="R183" s="100">
        <f t="shared" si="7"/>
        <v>8330.49</v>
      </c>
      <c r="S183" s="100">
        <f t="shared" si="8"/>
        <v>39669</v>
      </c>
    </row>
    <row r="184" spans="1:19" x14ac:dyDescent="0.35">
      <c r="A184" s="9">
        <v>178</v>
      </c>
      <c r="B184" s="6">
        <v>178</v>
      </c>
      <c r="C184" s="7" t="s">
        <v>201</v>
      </c>
      <c r="D184" s="7" t="s">
        <v>112</v>
      </c>
      <c r="E184" s="7" t="s">
        <v>100</v>
      </c>
      <c r="F184" s="7" t="s">
        <v>24</v>
      </c>
      <c r="G184" s="6" t="s">
        <v>17</v>
      </c>
      <c r="H184" s="6" t="s">
        <v>49</v>
      </c>
      <c r="I184" s="6" t="s">
        <v>65</v>
      </c>
      <c r="J184" s="6" t="s">
        <v>43</v>
      </c>
      <c r="K184" s="6">
        <v>19568</v>
      </c>
      <c r="L184" s="6">
        <v>12327.84</v>
      </c>
      <c r="M184" s="7">
        <v>9</v>
      </c>
      <c r="N184" s="23">
        <v>16632.8</v>
      </c>
      <c r="O184" s="8">
        <v>149695.19999999998</v>
      </c>
      <c r="P184" s="40" t="s">
        <v>62</v>
      </c>
      <c r="Q184" s="100">
        <f t="shared" si="6"/>
        <v>26416.800000000007</v>
      </c>
      <c r="R184" s="100">
        <f t="shared" si="7"/>
        <v>38744.639999999992</v>
      </c>
      <c r="S184" s="100">
        <f t="shared" si="8"/>
        <v>176112</v>
      </c>
    </row>
    <row r="185" spans="1:19" x14ac:dyDescent="0.35">
      <c r="A185" s="9">
        <v>179</v>
      </c>
      <c r="B185" s="6">
        <v>179</v>
      </c>
      <c r="C185" s="7" t="s">
        <v>190</v>
      </c>
      <c r="D185" s="7" t="s">
        <v>84</v>
      </c>
      <c r="E185" s="7" t="s">
        <v>39</v>
      </c>
      <c r="F185" s="7" t="s">
        <v>21</v>
      </c>
      <c r="G185" s="6" t="s">
        <v>16</v>
      </c>
      <c r="H185" s="6" t="s">
        <v>122</v>
      </c>
      <c r="I185" s="6" t="s">
        <v>65</v>
      </c>
      <c r="J185" s="6" t="s">
        <v>66</v>
      </c>
      <c r="K185" s="6">
        <v>11568</v>
      </c>
      <c r="L185" s="6">
        <v>8097.6</v>
      </c>
      <c r="M185" s="7">
        <v>9</v>
      </c>
      <c r="N185" s="23">
        <v>10411.200000000001</v>
      </c>
      <c r="O185" s="8">
        <v>93700.800000000003</v>
      </c>
      <c r="P185" s="40" t="s">
        <v>69</v>
      </c>
      <c r="Q185" s="100">
        <f t="shared" si="6"/>
        <v>10411.199999999993</v>
      </c>
      <c r="R185" s="100">
        <f t="shared" si="7"/>
        <v>20822.400000000001</v>
      </c>
      <c r="S185" s="100">
        <f t="shared" si="8"/>
        <v>104112</v>
      </c>
    </row>
    <row r="186" spans="1:19" x14ac:dyDescent="0.35">
      <c r="A186" s="9">
        <v>180</v>
      </c>
      <c r="B186" s="6">
        <v>180</v>
      </c>
      <c r="C186" s="7" t="s">
        <v>77</v>
      </c>
      <c r="D186" s="7" t="s">
        <v>84</v>
      </c>
      <c r="E186" s="7" t="s">
        <v>71</v>
      </c>
      <c r="F186" s="7" t="s">
        <v>24</v>
      </c>
      <c r="G186" s="6" t="s">
        <v>15</v>
      </c>
      <c r="H186" s="6" t="s">
        <v>169</v>
      </c>
      <c r="I186" s="6" t="s">
        <v>65</v>
      </c>
      <c r="J186" s="6" t="s">
        <v>43</v>
      </c>
      <c r="K186" s="6">
        <v>9526</v>
      </c>
      <c r="L186" s="6">
        <v>6572.94</v>
      </c>
      <c r="M186" s="7">
        <v>9</v>
      </c>
      <c r="N186" s="23">
        <v>8668.66</v>
      </c>
      <c r="O186" s="8">
        <v>78017.94</v>
      </c>
      <c r="P186" s="40" t="s">
        <v>54</v>
      </c>
      <c r="Q186" s="100">
        <f t="shared" si="6"/>
        <v>7716.0600000000013</v>
      </c>
      <c r="R186" s="100">
        <f t="shared" si="7"/>
        <v>18861.480000000003</v>
      </c>
      <c r="S186" s="100">
        <f t="shared" si="8"/>
        <v>85734</v>
      </c>
    </row>
    <row r="187" spans="1:19" x14ac:dyDescent="0.35">
      <c r="A187" s="9">
        <v>181</v>
      </c>
      <c r="B187" s="6">
        <v>181</v>
      </c>
      <c r="C187" s="7" t="s">
        <v>315</v>
      </c>
      <c r="D187" s="7" t="s">
        <v>38</v>
      </c>
      <c r="E187" s="7" t="s">
        <v>39</v>
      </c>
      <c r="F187" s="7" t="s">
        <v>22</v>
      </c>
      <c r="G187" s="6" t="s">
        <v>15</v>
      </c>
      <c r="H187" s="6" t="s">
        <v>117</v>
      </c>
      <c r="I187" s="6" t="s">
        <v>339</v>
      </c>
      <c r="J187" s="6" t="s">
        <v>86</v>
      </c>
      <c r="K187" s="6">
        <v>13223</v>
      </c>
      <c r="L187" s="6">
        <v>8991.64</v>
      </c>
      <c r="M187" s="7">
        <v>2</v>
      </c>
      <c r="N187" s="23">
        <v>11900.7</v>
      </c>
      <c r="O187" s="8">
        <v>23801.4</v>
      </c>
      <c r="P187" s="40" t="s">
        <v>69</v>
      </c>
      <c r="Q187" s="100">
        <f t="shared" si="6"/>
        <v>2644.5999999999985</v>
      </c>
      <c r="R187" s="100">
        <f t="shared" si="7"/>
        <v>5818.1200000000026</v>
      </c>
      <c r="S187" s="100">
        <f t="shared" si="8"/>
        <v>26446</v>
      </c>
    </row>
    <row r="188" spans="1:19" x14ac:dyDescent="0.35">
      <c r="A188" s="9">
        <v>182</v>
      </c>
      <c r="B188" s="6">
        <v>182</v>
      </c>
      <c r="C188" s="7" t="s">
        <v>276</v>
      </c>
      <c r="D188" s="7" t="s">
        <v>95</v>
      </c>
      <c r="E188" s="7" t="s">
        <v>57</v>
      </c>
      <c r="F188" s="7" t="s">
        <v>23</v>
      </c>
      <c r="G188" s="6" t="s">
        <v>16</v>
      </c>
      <c r="H188" s="6" t="s">
        <v>126</v>
      </c>
      <c r="I188" s="6" t="s">
        <v>50</v>
      </c>
      <c r="J188" s="6" t="s">
        <v>86</v>
      </c>
      <c r="K188" s="6">
        <v>16064</v>
      </c>
      <c r="L188" s="6">
        <v>10762.88</v>
      </c>
      <c r="M188" s="7">
        <v>7</v>
      </c>
      <c r="N188" s="23">
        <v>15100.16</v>
      </c>
      <c r="O188" s="8">
        <v>105701.12</v>
      </c>
      <c r="P188" s="40" t="s">
        <v>89</v>
      </c>
      <c r="Q188" s="100">
        <f t="shared" si="6"/>
        <v>6746.880000000001</v>
      </c>
      <c r="R188" s="100">
        <f t="shared" si="7"/>
        <v>30360.960000000006</v>
      </c>
      <c r="S188" s="100">
        <f t="shared" si="8"/>
        <v>112448</v>
      </c>
    </row>
    <row r="189" spans="1:19" x14ac:dyDescent="0.35">
      <c r="A189" s="9">
        <v>183</v>
      </c>
      <c r="B189" s="6">
        <v>183</v>
      </c>
      <c r="C189" s="7" t="s">
        <v>271</v>
      </c>
      <c r="D189" s="7" t="s">
        <v>95</v>
      </c>
      <c r="E189" s="7" t="s">
        <v>57</v>
      </c>
      <c r="F189" s="7" t="s">
        <v>20</v>
      </c>
      <c r="G189" s="6" t="s">
        <v>16</v>
      </c>
      <c r="H189" s="6" t="s">
        <v>159</v>
      </c>
      <c r="I189" s="6" t="s">
        <v>65</v>
      </c>
      <c r="J189" s="6" t="s">
        <v>86</v>
      </c>
      <c r="K189" s="6">
        <v>24110</v>
      </c>
      <c r="L189" s="6">
        <v>16153.7</v>
      </c>
      <c r="M189" s="7">
        <v>6</v>
      </c>
      <c r="N189" s="23">
        <v>20734.599999999999</v>
      </c>
      <c r="O189" s="8">
        <v>124407.59999999999</v>
      </c>
      <c r="P189" s="40" t="s">
        <v>82</v>
      </c>
      <c r="Q189" s="100">
        <f t="shared" si="6"/>
        <v>20252.400000000009</v>
      </c>
      <c r="R189" s="100">
        <f t="shared" si="7"/>
        <v>27485.399999999987</v>
      </c>
      <c r="S189" s="100">
        <f t="shared" si="8"/>
        <v>144660</v>
      </c>
    </row>
    <row r="190" spans="1:19" x14ac:dyDescent="0.35">
      <c r="A190" s="9">
        <v>184</v>
      </c>
      <c r="B190" s="6">
        <v>184</v>
      </c>
      <c r="C190" s="7" t="s">
        <v>239</v>
      </c>
      <c r="D190" s="7" t="s">
        <v>38</v>
      </c>
      <c r="E190" s="7" t="s">
        <v>57</v>
      </c>
      <c r="F190" s="7" t="s">
        <v>19</v>
      </c>
      <c r="G190" s="6" t="s">
        <v>15</v>
      </c>
      <c r="H190" s="6" t="s">
        <v>41</v>
      </c>
      <c r="I190" s="6" t="s">
        <v>42</v>
      </c>
      <c r="J190" s="6" t="s">
        <v>66</v>
      </c>
      <c r="K190" s="6">
        <v>8989</v>
      </c>
      <c r="L190" s="6">
        <v>5663.07</v>
      </c>
      <c r="M190" s="7">
        <v>7</v>
      </c>
      <c r="N190" s="23">
        <v>7910.32</v>
      </c>
      <c r="O190" s="8">
        <v>55372.24</v>
      </c>
      <c r="P190" s="40" t="s">
        <v>46</v>
      </c>
      <c r="Q190" s="100">
        <f t="shared" si="6"/>
        <v>7550.760000000002</v>
      </c>
      <c r="R190" s="100">
        <f t="shared" si="7"/>
        <v>15730.75</v>
      </c>
      <c r="S190" s="100">
        <f t="shared" si="8"/>
        <v>62923</v>
      </c>
    </row>
    <row r="191" spans="1:19" x14ac:dyDescent="0.35">
      <c r="A191" s="9">
        <v>185</v>
      </c>
      <c r="B191" s="6">
        <v>185</v>
      </c>
      <c r="C191" s="7" t="s">
        <v>250</v>
      </c>
      <c r="D191" s="7" t="s">
        <v>95</v>
      </c>
      <c r="E191" s="7" t="s">
        <v>100</v>
      </c>
      <c r="F191" s="7" t="s">
        <v>23</v>
      </c>
      <c r="G191" s="6" t="s">
        <v>18</v>
      </c>
      <c r="H191" s="6" t="s">
        <v>169</v>
      </c>
      <c r="I191" s="6" t="s">
        <v>65</v>
      </c>
      <c r="J191" s="6" t="s">
        <v>43</v>
      </c>
      <c r="K191" s="6">
        <v>9526</v>
      </c>
      <c r="L191" s="6">
        <v>6572.94</v>
      </c>
      <c r="M191" s="7">
        <v>9</v>
      </c>
      <c r="N191" s="23">
        <v>9335.48</v>
      </c>
      <c r="O191" s="8">
        <v>84019.319999999992</v>
      </c>
      <c r="P191" s="40" t="s">
        <v>105</v>
      </c>
      <c r="Q191" s="100">
        <f t="shared" si="6"/>
        <v>1714.6800000000039</v>
      </c>
      <c r="R191" s="100">
        <f t="shared" si="7"/>
        <v>24862.86</v>
      </c>
      <c r="S191" s="100">
        <f t="shared" si="8"/>
        <v>85734</v>
      </c>
    </row>
    <row r="192" spans="1:19" x14ac:dyDescent="0.35">
      <c r="A192" s="9">
        <v>186</v>
      </c>
      <c r="B192" s="6">
        <v>186</v>
      </c>
      <c r="C192" s="7" t="s">
        <v>239</v>
      </c>
      <c r="D192" s="7" t="s">
        <v>38</v>
      </c>
      <c r="E192" s="7" t="s">
        <v>57</v>
      </c>
      <c r="F192" s="7" t="s">
        <v>19</v>
      </c>
      <c r="G192" s="6" t="s">
        <v>18</v>
      </c>
      <c r="H192" s="6" t="s">
        <v>91</v>
      </c>
      <c r="I192" s="6" t="s">
        <v>339</v>
      </c>
      <c r="J192" s="6" t="s">
        <v>59</v>
      </c>
      <c r="K192" s="6">
        <v>3263</v>
      </c>
      <c r="L192" s="6">
        <v>2186.21</v>
      </c>
      <c r="M192" s="7">
        <v>3</v>
      </c>
      <c r="N192" s="23">
        <v>3197.74</v>
      </c>
      <c r="O192" s="8">
        <v>9593.2199999999993</v>
      </c>
      <c r="P192" s="40" t="s">
        <v>89</v>
      </c>
      <c r="Q192" s="100">
        <f t="shared" si="6"/>
        <v>195.78000000000065</v>
      </c>
      <c r="R192" s="100">
        <f t="shared" si="7"/>
        <v>3034.5899999999992</v>
      </c>
      <c r="S192" s="100">
        <f t="shared" si="8"/>
        <v>9789</v>
      </c>
    </row>
    <row r="193" spans="1:19" x14ac:dyDescent="0.35">
      <c r="A193" s="9">
        <v>187</v>
      </c>
      <c r="B193" s="6">
        <v>187</v>
      </c>
      <c r="C193" s="7" t="s">
        <v>199</v>
      </c>
      <c r="D193" s="7" t="s">
        <v>84</v>
      </c>
      <c r="E193" s="7" t="s">
        <v>57</v>
      </c>
      <c r="F193" s="7" t="s">
        <v>19</v>
      </c>
      <c r="G193" s="6" t="s">
        <v>18</v>
      </c>
      <c r="H193" s="6" t="s">
        <v>73</v>
      </c>
      <c r="I193" s="6" t="s">
        <v>50</v>
      </c>
      <c r="J193" s="6" t="s">
        <v>59</v>
      </c>
      <c r="K193" s="6">
        <v>23078</v>
      </c>
      <c r="L193" s="6">
        <v>14769.92</v>
      </c>
      <c r="M193" s="7">
        <v>1</v>
      </c>
      <c r="N193" s="23">
        <v>22385.66</v>
      </c>
      <c r="O193" s="8">
        <v>22385.66</v>
      </c>
      <c r="P193" s="40" t="s">
        <v>69</v>
      </c>
      <c r="Q193" s="100">
        <f t="shared" si="6"/>
        <v>692.34000000000015</v>
      </c>
      <c r="R193" s="100">
        <f t="shared" si="7"/>
        <v>7615.74</v>
      </c>
      <c r="S193" s="100">
        <f t="shared" si="8"/>
        <v>23078</v>
      </c>
    </row>
    <row r="194" spans="1:19" x14ac:dyDescent="0.35">
      <c r="A194" s="9">
        <v>188</v>
      </c>
      <c r="B194" s="6">
        <v>188</v>
      </c>
      <c r="C194" s="7" t="s">
        <v>292</v>
      </c>
      <c r="D194" s="7" t="s">
        <v>112</v>
      </c>
      <c r="E194" s="7" t="s">
        <v>100</v>
      </c>
      <c r="F194" s="7" t="s">
        <v>40</v>
      </c>
      <c r="G194" s="6" t="s">
        <v>18</v>
      </c>
      <c r="H194" s="6" t="s">
        <v>126</v>
      </c>
      <c r="I194" s="6" t="s">
        <v>50</v>
      </c>
      <c r="J194" s="6" t="s">
        <v>86</v>
      </c>
      <c r="K194" s="6">
        <v>16064</v>
      </c>
      <c r="L194" s="6">
        <v>10762.88</v>
      </c>
      <c r="M194" s="7">
        <v>8</v>
      </c>
      <c r="N194" s="23">
        <v>13975.68</v>
      </c>
      <c r="O194" s="8">
        <v>111805.44</v>
      </c>
      <c r="P194" s="40" t="s">
        <v>46</v>
      </c>
      <c r="Q194" s="100">
        <f t="shared" si="6"/>
        <v>16706.559999999998</v>
      </c>
      <c r="R194" s="100">
        <f t="shared" si="7"/>
        <v>25702.400000000009</v>
      </c>
      <c r="S194" s="100">
        <f t="shared" si="8"/>
        <v>128512</v>
      </c>
    </row>
    <row r="195" spans="1:19" x14ac:dyDescent="0.35">
      <c r="A195" s="9">
        <v>189</v>
      </c>
      <c r="B195" s="6">
        <v>189</v>
      </c>
      <c r="C195" s="7" t="s">
        <v>111</v>
      </c>
      <c r="D195" s="7" t="s">
        <v>38</v>
      </c>
      <c r="E195" s="7" t="s">
        <v>100</v>
      </c>
      <c r="F195" s="7" t="s">
        <v>24</v>
      </c>
      <c r="G195" s="6" t="s">
        <v>15</v>
      </c>
      <c r="H195" s="6" t="s">
        <v>138</v>
      </c>
      <c r="I195" s="6" t="s">
        <v>42</v>
      </c>
      <c r="J195" s="6" t="s">
        <v>51</v>
      </c>
      <c r="K195" s="6">
        <v>12004</v>
      </c>
      <c r="L195" s="6">
        <v>8042.68</v>
      </c>
      <c r="M195" s="7">
        <v>6</v>
      </c>
      <c r="N195" s="23">
        <v>11283.76</v>
      </c>
      <c r="O195" s="8">
        <v>67702.559999999998</v>
      </c>
      <c r="P195" s="40" t="s">
        <v>62</v>
      </c>
      <c r="Q195" s="100">
        <f t="shared" si="6"/>
        <v>4321.4399999999987</v>
      </c>
      <c r="R195" s="100">
        <f t="shared" si="7"/>
        <v>19446.48</v>
      </c>
      <c r="S195" s="100">
        <f t="shared" si="8"/>
        <v>72024</v>
      </c>
    </row>
    <row r="196" spans="1:19" x14ac:dyDescent="0.35">
      <c r="A196" s="9">
        <v>190</v>
      </c>
      <c r="B196" s="6">
        <v>190</v>
      </c>
      <c r="C196" s="7" t="s">
        <v>131</v>
      </c>
      <c r="D196" s="7" t="s">
        <v>56</v>
      </c>
      <c r="E196" s="7" t="s">
        <v>71</v>
      </c>
      <c r="F196" s="7" t="s">
        <v>20</v>
      </c>
      <c r="G196" s="6" t="s">
        <v>16</v>
      </c>
      <c r="H196" s="6" t="s">
        <v>85</v>
      </c>
      <c r="I196" s="6" t="s">
        <v>339</v>
      </c>
      <c r="J196" s="6" t="s">
        <v>86</v>
      </c>
      <c r="K196" s="6">
        <v>6690</v>
      </c>
      <c r="L196" s="6">
        <v>4080.9</v>
      </c>
      <c r="M196" s="7">
        <v>4</v>
      </c>
      <c r="N196" s="23">
        <v>5686.5</v>
      </c>
      <c r="O196" s="8">
        <v>22746</v>
      </c>
      <c r="P196" s="40" t="s">
        <v>82</v>
      </c>
      <c r="Q196" s="100">
        <f t="shared" si="6"/>
        <v>4014</v>
      </c>
      <c r="R196" s="100">
        <f t="shared" si="7"/>
        <v>6422.4</v>
      </c>
      <c r="S196" s="100">
        <f t="shared" si="8"/>
        <v>26760</v>
      </c>
    </row>
    <row r="197" spans="1:19" x14ac:dyDescent="0.35">
      <c r="A197" s="9">
        <v>191</v>
      </c>
      <c r="B197" s="6">
        <v>191</v>
      </c>
      <c r="C197" s="7" t="s">
        <v>240</v>
      </c>
      <c r="D197" s="7" t="s">
        <v>84</v>
      </c>
      <c r="E197" s="7" t="s">
        <v>39</v>
      </c>
      <c r="F197" s="7" t="s">
        <v>21</v>
      </c>
      <c r="G197" s="6" t="s">
        <v>16</v>
      </c>
      <c r="H197" s="6" t="s">
        <v>122</v>
      </c>
      <c r="I197" s="6" t="s">
        <v>65</v>
      </c>
      <c r="J197" s="6" t="s">
        <v>66</v>
      </c>
      <c r="K197" s="6">
        <v>11568</v>
      </c>
      <c r="L197" s="6">
        <v>8097.6</v>
      </c>
      <c r="M197" s="7">
        <v>1</v>
      </c>
      <c r="N197" s="23">
        <v>11220.96</v>
      </c>
      <c r="O197" s="8">
        <v>11220.96</v>
      </c>
      <c r="P197" s="40" t="s">
        <v>82</v>
      </c>
      <c r="Q197" s="100">
        <f t="shared" si="6"/>
        <v>347.04000000000087</v>
      </c>
      <c r="R197" s="100">
        <f t="shared" si="7"/>
        <v>3123.3599999999988</v>
      </c>
      <c r="S197" s="100">
        <f t="shared" si="8"/>
        <v>11568</v>
      </c>
    </row>
    <row r="198" spans="1:19" x14ac:dyDescent="0.35">
      <c r="A198" s="9">
        <v>192</v>
      </c>
      <c r="B198" s="6">
        <v>192</v>
      </c>
      <c r="C198" s="7" t="s">
        <v>189</v>
      </c>
      <c r="D198" s="7" t="s">
        <v>56</v>
      </c>
      <c r="E198" s="7" t="s">
        <v>39</v>
      </c>
      <c r="F198" s="7" t="s">
        <v>22</v>
      </c>
      <c r="G198" s="6" t="s">
        <v>17</v>
      </c>
      <c r="H198" s="6" t="s">
        <v>101</v>
      </c>
      <c r="I198" s="6" t="s">
        <v>42</v>
      </c>
      <c r="J198" s="6" t="s">
        <v>74</v>
      </c>
      <c r="K198" s="6">
        <v>4269</v>
      </c>
      <c r="L198" s="6">
        <v>2561.4</v>
      </c>
      <c r="M198" s="7">
        <v>5</v>
      </c>
      <c r="N198" s="23">
        <v>4183.62</v>
      </c>
      <c r="O198" s="8">
        <v>20918.099999999999</v>
      </c>
      <c r="P198" s="40" t="s">
        <v>46</v>
      </c>
      <c r="Q198" s="100">
        <f t="shared" si="6"/>
        <v>426.90000000000055</v>
      </c>
      <c r="R198" s="100">
        <f t="shared" si="7"/>
        <v>8111.0999999999985</v>
      </c>
      <c r="S198" s="100">
        <f t="shared" si="8"/>
        <v>21345</v>
      </c>
    </row>
    <row r="199" spans="1:19" x14ac:dyDescent="0.35">
      <c r="A199" s="9">
        <v>193</v>
      </c>
      <c r="B199" s="6">
        <v>193</v>
      </c>
      <c r="C199" s="7" t="s">
        <v>121</v>
      </c>
      <c r="D199" s="7" t="s">
        <v>84</v>
      </c>
      <c r="E199" s="7" t="s">
        <v>57</v>
      </c>
      <c r="F199" s="7" t="s">
        <v>23</v>
      </c>
      <c r="G199" s="6" t="s">
        <v>17</v>
      </c>
      <c r="H199" s="6" t="s">
        <v>113</v>
      </c>
      <c r="I199" s="6" t="s">
        <v>65</v>
      </c>
      <c r="J199" s="6" t="s">
        <v>86</v>
      </c>
      <c r="K199" s="6">
        <v>16325</v>
      </c>
      <c r="L199" s="6">
        <v>10611.25</v>
      </c>
      <c r="M199" s="7">
        <v>8</v>
      </c>
      <c r="N199" s="23">
        <v>15672</v>
      </c>
      <c r="O199" s="8">
        <v>125376</v>
      </c>
      <c r="P199" s="40" t="s">
        <v>130</v>
      </c>
      <c r="Q199" s="100">
        <f t="shared" si="6"/>
        <v>5224</v>
      </c>
      <c r="R199" s="100">
        <f t="shared" si="7"/>
        <v>40486</v>
      </c>
      <c r="S199" s="100">
        <f t="shared" si="8"/>
        <v>130600</v>
      </c>
    </row>
    <row r="200" spans="1:19" x14ac:dyDescent="0.35">
      <c r="A200" s="9">
        <v>194</v>
      </c>
      <c r="B200" s="6">
        <v>194</v>
      </c>
      <c r="C200" s="7" t="s">
        <v>154</v>
      </c>
      <c r="D200" s="7" t="s">
        <v>95</v>
      </c>
      <c r="E200" s="7" t="s">
        <v>48</v>
      </c>
      <c r="F200" s="7" t="s">
        <v>19</v>
      </c>
      <c r="G200" s="6" t="s">
        <v>15</v>
      </c>
      <c r="H200" s="6" t="s">
        <v>113</v>
      </c>
      <c r="I200" s="6" t="s">
        <v>65</v>
      </c>
      <c r="J200" s="6" t="s">
        <v>86</v>
      </c>
      <c r="K200" s="6">
        <v>16325</v>
      </c>
      <c r="L200" s="6">
        <v>10611.25</v>
      </c>
      <c r="M200" s="7">
        <v>5</v>
      </c>
      <c r="N200" s="23">
        <v>14039.5</v>
      </c>
      <c r="O200" s="8">
        <v>70197.5</v>
      </c>
      <c r="P200" s="40" t="s">
        <v>130</v>
      </c>
      <c r="Q200" s="100">
        <f t="shared" ref="Q200:Q263" si="9">M200*(K200-N200)</f>
        <v>11427.5</v>
      </c>
      <c r="R200" s="100">
        <f t="shared" ref="R200:R263" si="10">M200*(N200-L200)</f>
        <v>17141.25</v>
      </c>
      <c r="S200" s="100">
        <f t="shared" ref="S200:S263" si="11">K200*M200</f>
        <v>81625</v>
      </c>
    </row>
    <row r="201" spans="1:19" x14ac:dyDescent="0.35">
      <c r="A201" s="9">
        <v>195</v>
      </c>
      <c r="B201" s="6">
        <v>195</v>
      </c>
      <c r="C201" s="7" t="s">
        <v>305</v>
      </c>
      <c r="D201" s="7" t="s">
        <v>112</v>
      </c>
      <c r="E201" s="7" t="s">
        <v>48</v>
      </c>
      <c r="F201" s="7" t="s">
        <v>20</v>
      </c>
      <c r="G201" s="6" t="s">
        <v>15</v>
      </c>
      <c r="H201" s="6" t="s">
        <v>117</v>
      </c>
      <c r="I201" s="6" t="s">
        <v>339</v>
      </c>
      <c r="J201" s="6" t="s">
        <v>86</v>
      </c>
      <c r="K201" s="6">
        <v>13223</v>
      </c>
      <c r="L201" s="6">
        <v>8991.64</v>
      </c>
      <c r="M201" s="7">
        <v>9</v>
      </c>
      <c r="N201" s="23">
        <v>12826.31</v>
      </c>
      <c r="O201" s="8">
        <v>115436.79</v>
      </c>
      <c r="P201" s="40" t="s">
        <v>82</v>
      </c>
      <c r="Q201" s="100">
        <f t="shared" si="9"/>
        <v>3570.2100000000046</v>
      </c>
      <c r="R201" s="100">
        <f t="shared" si="10"/>
        <v>34512.03</v>
      </c>
      <c r="S201" s="100">
        <f t="shared" si="11"/>
        <v>119007</v>
      </c>
    </row>
    <row r="202" spans="1:19" x14ac:dyDescent="0.35">
      <c r="A202" s="9">
        <v>196</v>
      </c>
      <c r="B202" s="6">
        <v>196</v>
      </c>
      <c r="C202" s="7" t="s">
        <v>168</v>
      </c>
      <c r="D202" s="7" t="s">
        <v>38</v>
      </c>
      <c r="E202" s="7" t="s">
        <v>71</v>
      </c>
      <c r="F202" s="7" t="s">
        <v>21</v>
      </c>
      <c r="G202" s="6" t="s">
        <v>15</v>
      </c>
      <c r="H202" s="6" t="s">
        <v>96</v>
      </c>
      <c r="I202" s="6" t="s">
        <v>50</v>
      </c>
      <c r="J202" s="6" t="s">
        <v>43</v>
      </c>
      <c r="K202" s="6">
        <v>2135</v>
      </c>
      <c r="L202" s="6">
        <v>1174.25</v>
      </c>
      <c r="M202" s="7">
        <v>4</v>
      </c>
      <c r="N202" s="23">
        <v>1942.8500000000001</v>
      </c>
      <c r="O202" s="8">
        <v>7771.4000000000005</v>
      </c>
      <c r="P202" s="40" t="s">
        <v>130</v>
      </c>
      <c r="Q202" s="100">
        <f t="shared" si="9"/>
        <v>768.59999999999945</v>
      </c>
      <c r="R202" s="100">
        <f t="shared" si="10"/>
        <v>3074.4000000000005</v>
      </c>
      <c r="S202" s="100">
        <f t="shared" si="11"/>
        <v>8540</v>
      </c>
    </row>
    <row r="203" spans="1:19" x14ac:dyDescent="0.35">
      <c r="A203" s="9">
        <v>197</v>
      </c>
      <c r="B203" s="6">
        <v>197</v>
      </c>
      <c r="C203" s="7" t="s">
        <v>206</v>
      </c>
      <c r="D203" s="7" t="s">
        <v>95</v>
      </c>
      <c r="E203" s="7" t="s">
        <v>48</v>
      </c>
      <c r="F203" s="7" t="s">
        <v>22</v>
      </c>
      <c r="G203" s="6" t="s">
        <v>16</v>
      </c>
      <c r="H203" s="6" t="s">
        <v>138</v>
      </c>
      <c r="I203" s="6" t="s">
        <v>42</v>
      </c>
      <c r="J203" s="6" t="s">
        <v>51</v>
      </c>
      <c r="K203" s="6">
        <v>12004</v>
      </c>
      <c r="L203" s="6">
        <v>8042.68</v>
      </c>
      <c r="M203" s="7">
        <v>3</v>
      </c>
      <c r="N203" s="23">
        <v>10923.640000000001</v>
      </c>
      <c r="O203" s="8">
        <v>32770.920000000006</v>
      </c>
      <c r="P203" s="40" t="s">
        <v>105</v>
      </c>
      <c r="Q203" s="100">
        <f t="shared" si="9"/>
        <v>3241.0799999999963</v>
      </c>
      <c r="R203" s="100">
        <f t="shared" si="10"/>
        <v>8642.8800000000028</v>
      </c>
      <c r="S203" s="100">
        <f t="shared" si="11"/>
        <v>36012</v>
      </c>
    </row>
    <row r="204" spans="1:19" x14ac:dyDescent="0.35">
      <c r="A204" s="9">
        <v>198</v>
      </c>
      <c r="B204" s="6">
        <v>198</v>
      </c>
      <c r="C204" s="7" t="s">
        <v>275</v>
      </c>
      <c r="D204" s="7" t="s">
        <v>56</v>
      </c>
      <c r="E204" s="7" t="s">
        <v>71</v>
      </c>
      <c r="F204" s="7" t="s">
        <v>19</v>
      </c>
      <c r="G204" s="6" t="s">
        <v>15</v>
      </c>
      <c r="H204" s="6" t="s">
        <v>41</v>
      </c>
      <c r="I204" s="6" t="s">
        <v>42</v>
      </c>
      <c r="J204" s="6" t="s">
        <v>66</v>
      </c>
      <c r="K204" s="6">
        <v>8989</v>
      </c>
      <c r="L204" s="6">
        <v>5663.07</v>
      </c>
      <c r="M204" s="7">
        <v>3</v>
      </c>
      <c r="N204" s="23">
        <v>7730.54</v>
      </c>
      <c r="O204" s="8">
        <v>23191.62</v>
      </c>
      <c r="P204" s="40" t="s">
        <v>130</v>
      </c>
      <c r="Q204" s="100">
        <f t="shared" si="9"/>
        <v>3775.38</v>
      </c>
      <c r="R204" s="100">
        <f t="shared" si="10"/>
        <v>6202.4100000000008</v>
      </c>
      <c r="S204" s="100">
        <f t="shared" si="11"/>
        <v>26967</v>
      </c>
    </row>
    <row r="205" spans="1:19" x14ac:dyDescent="0.35">
      <c r="A205" s="9">
        <v>199</v>
      </c>
      <c r="B205" s="6">
        <v>199</v>
      </c>
      <c r="C205" s="7" t="s">
        <v>251</v>
      </c>
      <c r="D205" s="7" t="s">
        <v>56</v>
      </c>
      <c r="E205" s="7" t="s">
        <v>48</v>
      </c>
      <c r="F205" s="7" t="s">
        <v>20</v>
      </c>
      <c r="G205" s="6" t="s">
        <v>17</v>
      </c>
      <c r="H205" s="6" t="s">
        <v>91</v>
      </c>
      <c r="I205" s="6" t="s">
        <v>339</v>
      </c>
      <c r="J205" s="6" t="s">
        <v>59</v>
      </c>
      <c r="K205" s="6">
        <v>3263</v>
      </c>
      <c r="L205" s="6">
        <v>2186.21</v>
      </c>
      <c r="M205" s="7">
        <v>1</v>
      </c>
      <c r="N205" s="23">
        <v>2969.33</v>
      </c>
      <c r="O205" s="8">
        <v>2969.33</v>
      </c>
      <c r="P205" s="40" t="s">
        <v>46</v>
      </c>
      <c r="Q205" s="100">
        <f t="shared" si="9"/>
        <v>293.67000000000007</v>
      </c>
      <c r="R205" s="100">
        <f t="shared" si="10"/>
        <v>783.11999999999989</v>
      </c>
      <c r="S205" s="100">
        <f t="shared" si="11"/>
        <v>3263</v>
      </c>
    </row>
    <row r="206" spans="1:19" x14ac:dyDescent="0.35">
      <c r="A206" s="9">
        <v>200</v>
      </c>
      <c r="B206" s="6">
        <v>200</v>
      </c>
      <c r="C206" s="7" t="s">
        <v>298</v>
      </c>
      <c r="D206" s="7" t="s">
        <v>84</v>
      </c>
      <c r="E206" s="7" t="s">
        <v>71</v>
      </c>
      <c r="F206" s="7" t="s">
        <v>19</v>
      </c>
      <c r="G206" s="6" t="s">
        <v>17</v>
      </c>
      <c r="H206" s="6" t="s">
        <v>101</v>
      </c>
      <c r="I206" s="6" t="s">
        <v>42</v>
      </c>
      <c r="J206" s="6" t="s">
        <v>74</v>
      </c>
      <c r="K206" s="6">
        <v>4269</v>
      </c>
      <c r="L206" s="6">
        <v>2561.4</v>
      </c>
      <c r="M206" s="7">
        <v>1</v>
      </c>
      <c r="N206" s="23">
        <v>4183.62</v>
      </c>
      <c r="O206" s="8">
        <v>4183.62</v>
      </c>
      <c r="P206" s="40" t="s">
        <v>69</v>
      </c>
      <c r="Q206" s="100">
        <f t="shared" si="9"/>
        <v>85.380000000000109</v>
      </c>
      <c r="R206" s="100">
        <f t="shared" si="10"/>
        <v>1622.2199999999998</v>
      </c>
      <c r="S206" s="100">
        <f t="shared" si="11"/>
        <v>4269</v>
      </c>
    </row>
    <row r="207" spans="1:19" x14ac:dyDescent="0.35">
      <c r="A207" s="9">
        <v>201</v>
      </c>
      <c r="B207" s="6">
        <v>201</v>
      </c>
      <c r="C207" s="7" t="s">
        <v>211</v>
      </c>
      <c r="D207" s="7" t="s">
        <v>95</v>
      </c>
      <c r="E207" s="7" t="s">
        <v>57</v>
      </c>
      <c r="F207" s="7" t="s">
        <v>20</v>
      </c>
      <c r="G207" s="6" t="s">
        <v>18</v>
      </c>
      <c r="H207" s="6" t="s">
        <v>177</v>
      </c>
      <c r="I207" s="6" t="s">
        <v>65</v>
      </c>
      <c r="J207" s="6" t="s">
        <v>66</v>
      </c>
      <c r="K207" s="6">
        <v>20386</v>
      </c>
      <c r="L207" s="6">
        <v>14270.2</v>
      </c>
      <c r="M207" s="7">
        <v>6</v>
      </c>
      <c r="N207" s="23">
        <v>18755.120000000003</v>
      </c>
      <c r="O207" s="8">
        <v>112530.72000000002</v>
      </c>
      <c r="P207" s="40" t="s">
        <v>46</v>
      </c>
      <c r="Q207" s="100">
        <f t="shared" si="9"/>
        <v>9785.2799999999843</v>
      </c>
      <c r="R207" s="100">
        <f t="shared" si="10"/>
        <v>26909.520000000011</v>
      </c>
      <c r="S207" s="100">
        <f t="shared" si="11"/>
        <v>122316</v>
      </c>
    </row>
    <row r="208" spans="1:19" x14ac:dyDescent="0.35">
      <c r="A208" s="9">
        <v>202</v>
      </c>
      <c r="B208" s="6">
        <v>202</v>
      </c>
      <c r="C208" s="7" t="s">
        <v>242</v>
      </c>
      <c r="D208" s="7" t="s">
        <v>56</v>
      </c>
      <c r="E208" s="7" t="s">
        <v>100</v>
      </c>
      <c r="F208" s="7" t="s">
        <v>19</v>
      </c>
      <c r="G208" s="6" t="s">
        <v>17</v>
      </c>
      <c r="H208" s="6" t="s">
        <v>78</v>
      </c>
      <c r="I208" s="6" t="s">
        <v>339</v>
      </c>
      <c r="J208" s="6" t="s">
        <v>51</v>
      </c>
      <c r="K208" s="6">
        <v>22050</v>
      </c>
      <c r="L208" s="6">
        <v>15435</v>
      </c>
      <c r="M208" s="7">
        <v>8</v>
      </c>
      <c r="N208" s="23">
        <v>19624.5</v>
      </c>
      <c r="O208" s="8">
        <v>156996</v>
      </c>
      <c r="P208" s="40" t="s">
        <v>130</v>
      </c>
      <c r="Q208" s="100">
        <f t="shared" si="9"/>
        <v>19404</v>
      </c>
      <c r="R208" s="100">
        <f t="shared" si="10"/>
        <v>33516</v>
      </c>
      <c r="S208" s="100">
        <f t="shared" si="11"/>
        <v>176400</v>
      </c>
    </row>
    <row r="209" spans="1:19" x14ac:dyDescent="0.35">
      <c r="A209" s="9">
        <v>203</v>
      </c>
      <c r="B209" s="6">
        <v>203</v>
      </c>
      <c r="C209" s="7" t="s">
        <v>313</v>
      </c>
      <c r="D209" s="7" t="s">
        <v>112</v>
      </c>
      <c r="E209" s="7" t="s">
        <v>57</v>
      </c>
      <c r="F209" s="7" t="s">
        <v>72</v>
      </c>
      <c r="G209" s="6" t="s">
        <v>18</v>
      </c>
      <c r="H209" s="6" t="s">
        <v>73</v>
      </c>
      <c r="I209" s="6" t="s">
        <v>50</v>
      </c>
      <c r="J209" s="6" t="s">
        <v>59</v>
      </c>
      <c r="K209" s="6">
        <v>23078</v>
      </c>
      <c r="L209" s="6">
        <v>14769.92</v>
      </c>
      <c r="M209" s="7">
        <v>3</v>
      </c>
      <c r="N209" s="23">
        <v>21231.760000000002</v>
      </c>
      <c r="O209" s="8">
        <v>63695.280000000006</v>
      </c>
      <c r="P209" s="40" t="s">
        <v>62</v>
      </c>
      <c r="Q209" s="100">
        <f t="shared" si="9"/>
        <v>5538.7199999999939</v>
      </c>
      <c r="R209" s="100">
        <f t="shared" si="10"/>
        <v>19385.520000000004</v>
      </c>
      <c r="S209" s="100">
        <f t="shared" si="11"/>
        <v>69234</v>
      </c>
    </row>
    <row r="210" spans="1:19" x14ac:dyDescent="0.35">
      <c r="A210" s="9">
        <v>204</v>
      </c>
      <c r="B210" s="6">
        <v>204</v>
      </c>
      <c r="C210" s="7" t="s">
        <v>317</v>
      </c>
      <c r="D210" s="7" t="s">
        <v>38</v>
      </c>
      <c r="E210" s="7" t="s">
        <v>71</v>
      </c>
      <c r="F210" s="7" t="s">
        <v>20</v>
      </c>
      <c r="G210" s="6" t="s">
        <v>16</v>
      </c>
      <c r="H210" s="6" t="s">
        <v>159</v>
      </c>
      <c r="I210" s="6" t="s">
        <v>65</v>
      </c>
      <c r="J210" s="6" t="s">
        <v>86</v>
      </c>
      <c r="K210" s="6">
        <v>24110</v>
      </c>
      <c r="L210" s="6">
        <v>16153.7</v>
      </c>
      <c r="M210" s="7">
        <v>6</v>
      </c>
      <c r="N210" s="23">
        <v>20975.7</v>
      </c>
      <c r="O210" s="8">
        <v>125854.20000000001</v>
      </c>
      <c r="P210" s="40" t="s">
        <v>54</v>
      </c>
      <c r="Q210" s="100">
        <f t="shared" si="9"/>
        <v>18805.799999999996</v>
      </c>
      <c r="R210" s="100">
        <f t="shared" si="10"/>
        <v>28932</v>
      </c>
      <c r="S210" s="100">
        <f t="shared" si="11"/>
        <v>144660</v>
      </c>
    </row>
    <row r="211" spans="1:19" x14ac:dyDescent="0.35">
      <c r="A211" s="9">
        <v>205</v>
      </c>
      <c r="B211" s="6">
        <v>205</v>
      </c>
      <c r="C211" s="7" t="s">
        <v>166</v>
      </c>
      <c r="D211" s="7" t="s">
        <v>112</v>
      </c>
      <c r="E211" s="7" t="s">
        <v>100</v>
      </c>
      <c r="F211" s="7" t="s">
        <v>24</v>
      </c>
      <c r="G211" s="6" t="s">
        <v>18</v>
      </c>
      <c r="H211" s="6" t="s">
        <v>138</v>
      </c>
      <c r="I211" s="6" t="s">
        <v>42</v>
      </c>
      <c r="J211" s="6" t="s">
        <v>51</v>
      </c>
      <c r="K211" s="6">
        <v>12004</v>
      </c>
      <c r="L211" s="6">
        <v>8042.68</v>
      </c>
      <c r="M211" s="7">
        <v>1</v>
      </c>
      <c r="N211" s="23">
        <v>10923.640000000001</v>
      </c>
      <c r="O211" s="8">
        <v>10923.640000000001</v>
      </c>
      <c r="P211" s="40" t="s">
        <v>130</v>
      </c>
      <c r="Q211" s="100">
        <f t="shared" si="9"/>
        <v>1080.3599999999988</v>
      </c>
      <c r="R211" s="100">
        <f t="shared" si="10"/>
        <v>2880.9600000000009</v>
      </c>
      <c r="S211" s="100">
        <f t="shared" si="11"/>
        <v>12004</v>
      </c>
    </row>
    <row r="212" spans="1:19" x14ac:dyDescent="0.35">
      <c r="A212" s="9">
        <v>206</v>
      </c>
      <c r="B212" s="6">
        <v>206</v>
      </c>
      <c r="C212" s="7" t="s">
        <v>125</v>
      </c>
      <c r="D212" s="7" t="s">
        <v>84</v>
      </c>
      <c r="E212" s="7" t="s">
        <v>39</v>
      </c>
      <c r="F212" s="7" t="s">
        <v>23</v>
      </c>
      <c r="G212" s="6" t="s">
        <v>18</v>
      </c>
      <c r="H212" s="6" t="s">
        <v>64</v>
      </c>
      <c r="I212" s="6" t="s">
        <v>65</v>
      </c>
      <c r="J212" s="6" t="s">
        <v>43</v>
      </c>
      <c r="K212" s="6">
        <v>21670</v>
      </c>
      <c r="L212" s="6">
        <v>15169</v>
      </c>
      <c r="M212" s="7">
        <v>3</v>
      </c>
      <c r="N212" s="23">
        <v>20153.099999999999</v>
      </c>
      <c r="O212" s="8">
        <v>60459.299999999996</v>
      </c>
      <c r="P212" s="40" t="s">
        <v>69</v>
      </c>
      <c r="Q212" s="100">
        <f t="shared" si="9"/>
        <v>4550.7000000000044</v>
      </c>
      <c r="R212" s="100">
        <f t="shared" si="10"/>
        <v>14952.299999999996</v>
      </c>
      <c r="S212" s="100">
        <f t="shared" si="11"/>
        <v>65010</v>
      </c>
    </row>
    <row r="213" spans="1:19" x14ac:dyDescent="0.35">
      <c r="A213" s="9">
        <v>207</v>
      </c>
      <c r="B213" s="6">
        <v>207</v>
      </c>
      <c r="C213" s="7" t="s">
        <v>167</v>
      </c>
      <c r="D213" s="7" t="s">
        <v>56</v>
      </c>
      <c r="E213" s="7" t="s">
        <v>48</v>
      </c>
      <c r="F213" s="7" t="s">
        <v>22</v>
      </c>
      <c r="G213" s="6" t="s">
        <v>18</v>
      </c>
      <c r="H213" s="6" t="s">
        <v>96</v>
      </c>
      <c r="I213" s="6" t="s">
        <v>50</v>
      </c>
      <c r="J213" s="6" t="s">
        <v>43</v>
      </c>
      <c r="K213" s="6">
        <v>2135</v>
      </c>
      <c r="L213" s="6">
        <v>1174.25</v>
      </c>
      <c r="M213" s="7">
        <v>3</v>
      </c>
      <c r="N213" s="23">
        <v>2006.8999999999999</v>
      </c>
      <c r="O213" s="8">
        <v>6020.7</v>
      </c>
      <c r="P213" s="40" t="s">
        <v>105</v>
      </c>
      <c r="Q213" s="100">
        <f t="shared" si="9"/>
        <v>384.30000000000041</v>
      </c>
      <c r="R213" s="100">
        <f t="shared" si="10"/>
        <v>2497.9499999999998</v>
      </c>
      <c r="S213" s="100">
        <f t="shared" si="11"/>
        <v>6405</v>
      </c>
    </row>
    <row r="214" spans="1:19" x14ac:dyDescent="0.35">
      <c r="A214" s="9">
        <v>208</v>
      </c>
      <c r="B214" s="6">
        <v>208</v>
      </c>
      <c r="C214" s="7" t="s">
        <v>310</v>
      </c>
      <c r="D214" s="7" t="s">
        <v>112</v>
      </c>
      <c r="E214" s="7" t="s">
        <v>39</v>
      </c>
      <c r="F214" s="7" t="s">
        <v>19</v>
      </c>
      <c r="G214" s="6" t="s">
        <v>17</v>
      </c>
      <c r="H214" s="6" t="s">
        <v>101</v>
      </c>
      <c r="I214" s="6" t="s">
        <v>42</v>
      </c>
      <c r="J214" s="6" t="s">
        <v>74</v>
      </c>
      <c r="K214" s="6">
        <v>4269</v>
      </c>
      <c r="L214" s="6">
        <v>2561.4</v>
      </c>
      <c r="M214" s="7">
        <v>3</v>
      </c>
      <c r="N214" s="23">
        <v>3799.41</v>
      </c>
      <c r="O214" s="8">
        <v>11398.23</v>
      </c>
      <c r="P214" s="40" t="s">
        <v>130</v>
      </c>
      <c r="Q214" s="100">
        <f t="shared" si="9"/>
        <v>1408.7700000000004</v>
      </c>
      <c r="R214" s="100">
        <f t="shared" si="10"/>
        <v>3714.0299999999993</v>
      </c>
      <c r="S214" s="100">
        <f t="shared" si="11"/>
        <v>12807</v>
      </c>
    </row>
    <row r="215" spans="1:19" x14ac:dyDescent="0.35">
      <c r="A215" s="9">
        <v>209</v>
      </c>
      <c r="B215" s="6">
        <v>209</v>
      </c>
      <c r="C215" s="7" t="s">
        <v>135</v>
      </c>
      <c r="D215" s="7" t="s">
        <v>38</v>
      </c>
      <c r="E215" s="7" t="s">
        <v>57</v>
      </c>
      <c r="F215" s="7" t="s">
        <v>20</v>
      </c>
      <c r="G215" s="6" t="s">
        <v>16</v>
      </c>
      <c r="H215" s="6" t="s">
        <v>122</v>
      </c>
      <c r="I215" s="6" t="s">
        <v>65</v>
      </c>
      <c r="J215" s="6" t="s">
        <v>66</v>
      </c>
      <c r="K215" s="6">
        <v>11568</v>
      </c>
      <c r="L215" s="6">
        <v>8097.6</v>
      </c>
      <c r="M215" s="7">
        <v>6</v>
      </c>
      <c r="N215" s="23">
        <v>10295.52</v>
      </c>
      <c r="O215" s="8">
        <v>61773.120000000003</v>
      </c>
      <c r="P215" s="40" t="s">
        <v>46</v>
      </c>
      <c r="Q215" s="100">
        <f t="shared" si="9"/>
        <v>7634.8799999999974</v>
      </c>
      <c r="R215" s="100">
        <f t="shared" si="10"/>
        <v>13187.52</v>
      </c>
      <c r="S215" s="100">
        <f t="shared" si="11"/>
        <v>69408</v>
      </c>
    </row>
    <row r="216" spans="1:19" x14ac:dyDescent="0.35">
      <c r="A216" s="9">
        <v>210</v>
      </c>
      <c r="B216" s="6">
        <v>210</v>
      </c>
      <c r="C216" s="7" t="s">
        <v>233</v>
      </c>
      <c r="D216" s="7" t="s">
        <v>84</v>
      </c>
      <c r="E216" s="7" t="s">
        <v>39</v>
      </c>
      <c r="F216" s="7" t="s">
        <v>20</v>
      </c>
      <c r="G216" s="6" t="s">
        <v>17</v>
      </c>
      <c r="H216" s="6" t="s">
        <v>101</v>
      </c>
      <c r="I216" s="6" t="s">
        <v>42</v>
      </c>
      <c r="J216" s="6" t="s">
        <v>74</v>
      </c>
      <c r="K216" s="6">
        <v>4269</v>
      </c>
      <c r="L216" s="6">
        <v>2561.4</v>
      </c>
      <c r="M216" s="7">
        <v>9</v>
      </c>
      <c r="N216" s="23">
        <v>3628.65</v>
      </c>
      <c r="O216" s="8">
        <v>32657.850000000002</v>
      </c>
      <c r="P216" s="40" t="s">
        <v>82</v>
      </c>
      <c r="Q216" s="100">
        <f t="shared" si="9"/>
        <v>5763.15</v>
      </c>
      <c r="R216" s="100">
        <f t="shared" si="10"/>
        <v>9605.25</v>
      </c>
      <c r="S216" s="100">
        <f t="shared" si="11"/>
        <v>38421</v>
      </c>
    </row>
    <row r="217" spans="1:19" x14ac:dyDescent="0.35">
      <c r="A217" s="9">
        <v>211</v>
      </c>
      <c r="B217" s="6">
        <v>211</v>
      </c>
      <c r="C217" s="7" t="s">
        <v>303</v>
      </c>
      <c r="D217" s="7" t="s">
        <v>112</v>
      </c>
      <c r="E217" s="7" t="s">
        <v>48</v>
      </c>
      <c r="F217" s="7" t="s">
        <v>19</v>
      </c>
      <c r="G217" s="6" t="s">
        <v>15</v>
      </c>
      <c r="H217" s="6" t="s">
        <v>113</v>
      </c>
      <c r="I217" s="6" t="s">
        <v>65</v>
      </c>
      <c r="J217" s="6" t="s">
        <v>86</v>
      </c>
      <c r="K217" s="6">
        <v>16325</v>
      </c>
      <c r="L217" s="6">
        <v>10611.25</v>
      </c>
      <c r="M217" s="7">
        <v>5</v>
      </c>
      <c r="N217" s="23">
        <v>14692.5</v>
      </c>
      <c r="O217" s="8">
        <v>73462.5</v>
      </c>
      <c r="P217" s="40" t="s">
        <v>54</v>
      </c>
      <c r="Q217" s="100">
        <f t="shared" si="9"/>
        <v>8162.5</v>
      </c>
      <c r="R217" s="100">
        <f t="shared" si="10"/>
        <v>20406.25</v>
      </c>
      <c r="S217" s="100">
        <f t="shared" si="11"/>
        <v>81625</v>
      </c>
    </row>
    <row r="218" spans="1:19" x14ac:dyDescent="0.35">
      <c r="A218" s="9">
        <v>212</v>
      </c>
      <c r="B218" s="6">
        <v>212</v>
      </c>
      <c r="C218" s="7" t="s">
        <v>183</v>
      </c>
      <c r="D218" s="7" t="s">
        <v>112</v>
      </c>
      <c r="E218" s="7" t="s">
        <v>39</v>
      </c>
      <c r="F218" s="7" t="s">
        <v>21</v>
      </c>
      <c r="G218" s="6" t="s">
        <v>16</v>
      </c>
      <c r="H218" s="6" t="s">
        <v>49</v>
      </c>
      <c r="I218" s="6" t="s">
        <v>65</v>
      </c>
      <c r="J218" s="6" t="s">
        <v>43</v>
      </c>
      <c r="K218" s="6">
        <v>19568</v>
      </c>
      <c r="L218" s="6">
        <v>12327.84</v>
      </c>
      <c r="M218" s="7">
        <v>5</v>
      </c>
      <c r="N218" s="23">
        <v>18980.96</v>
      </c>
      <c r="O218" s="8">
        <v>94904.799999999988</v>
      </c>
      <c r="P218" s="40" t="s">
        <v>105</v>
      </c>
      <c r="Q218" s="100">
        <f t="shared" si="9"/>
        <v>2935.2000000000044</v>
      </c>
      <c r="R218" s="100">
        <f t="shared" si="10"/>
        <v>33265.599999999991</v>
      </c>
      <c r="S218" s="100">
        <f t="shared" si="11"/>
        <v>97840</v>
      </c>
    </row>
    <row r="219" spans="1:19" x14ac:dyDescent="0.35">
      <c r="A219" s="9">
        <v>213</v>
      </c>
      <c r="B219" s="6">
        <v>213</v>
      </c>
      <c r="C219" s="7" t="s">
        <v>164</v>
      </c>
      <c r="D219" s="7" t="s">
        <v>84</v>
      </c>
      <c r="E219" s="7" t="s">
        <v>71</v>
      </c>
      <c r="F219" s="7" t="s">
        <v>21</v>
      </c>
      <c r="G219" s="6" t="s">
        <v>15</v>
      </c>
      <c r="H219" s="6" t="s">
        <v>148</v>
      </c>
      <c r="I219" s="6" t="s">
        <v>65</v>
      </c>
      <c r="J219" s="6" t="s">
        <v>86</v>
      </c>
      <c r="K219" s="6">
        <v>18971</v>
      </c>
      <c r="L219" s="6">
        <v>11762.02</v>
      </c>
      <c r="M219" s="7">
        <v>3</v>
      </c>
      <c r="N219" s="23">
        <v>18212.16</v>
      </c>
      <c r="O219" s="8">
        <v>54636.479999999996</v>
      </c>
      <c r="P219" s="40" t="s">
        <v>54</v>
      </c>
      <c r="Q219" s="100">
        <f t="shared" si="9"/>
        <v>2276.5200000000004</v>
      </c>
      <c r="R219" s="100">
        <f t="shared" si="10"/>
        <v>19350.419999999998</v>
      </c>
      <c r="S219" s="100">
        <f t="shared" si="11"/>
        <v>56913</v>
      </c>
    </row>
    <row r="220" spans="1:19" x14ac:dyDescent="0.35">
      <c r="A220" s="9">
        <v>214</v>
      </c>
      <c r="B220" s="6">
        <v>214</v>
      </c>
      <c r="C220" s="7" t="s">
        <v>187</v>
      </c>
      <c r="D220" s="7" t="s">
        <v>112</v>
      </c>
      <c r="E220" s="7" t="s">
        <v>57</v>
      </c>
      <c r="F220" s="7" t="s">
        <v>20</v>
      </c>
      <c r="G220" s="6" t="s">
        <v>18</v>
      </c>
      <c r="H220" s="6" t="s">
        <v>159</v>
      </c>
      <c r="I220" s="6" t="s">
        <v>65</v>
      </c>
      <c r="J220" s="6" t="s">
        <v>86</v>
      </c>
      <c r="K220" s="6">
        <v>24110</v>
      </c>
      <c r="L220" s="6">
        <v>16153.7</v>
      </c>
      <c r="M220" s="7">
        <v>3</v>
      </c>
      <c r="N220" s="23">
        <v>23627.8</v>
      </c>
      <c r="O220" s="8">
        <v>70883.399999999994</v>
      </c>
      <c r="P220" s="40" t="s">
        <v>69</v>
      </c>
      <c r="Q220" s="100">
        <f t="shared" si="9"/>
        <v>1446.6000000000022</v>
      </c>
      <c r="R220" s="100">
        <f t="shared" si="10"/>
        <v>22422.299999999996</v>
      </c>
      <c r="S220" s="100">
        <f t="shared" si="11"/>
        <v>72330</v>
      </c>
    </row>
    <row r="221" spans="1:19" x14ac:dyDescent="0.35">
      <c r="A221" s="9">
        <v>215</v>
      </c>
      <c r="B221" s="6">
        <v>215</v>
      </c>
      <c r="C221" s="7" t="s">
        <v>144</v>
      </c>
      <c r="D221" s="7" t="s">
        <v>95</v>
      </c>
      <c r="E221" s="7" t="s">
        <v>71</v>
      </c>
      <c r="F221" s="7" t="s">
        <v>24</v>
      </c>
      <c r="G221" s="6" t="s">
        <v>15</v>
      </c>
      <c r="H221" s="6" t="s">
        <v>148</v>
      </c>
      <c r="I221" s="6" t="s">
        <v>65</v>
      </c>
      <c r="J221" s="6" t="s">
        <v>86</v>
      </c>
      <c r="K221" s="6">
        <v>18971</v>
      </c>
      <c r="L221" s="6">
        <v>11762.02</v>
      </c>
      <c r="M221" s="7">
        <v>2</v>
      </c>
      <c r="N221" s="23">
        <v>16884.189999999999</v>
      </c>
      <c r="O221" s="8">
        <v>33768.379999999997</v>
      </c>
      <c r="P221" s="40" t="s">
        <v>89</v>
      </c>
      <c r="Q221" s="100">
        <f t="shared" si="9"/>
        <v>4173.6200000000026</v>
      </c>
      <c r="R221" s="100">
        <f t="shared" si="10"/>
        <v>10244.339999999997</v>
      </c>
      <c r="S221" s="100">
        <f t="shared" si="11"/>
        <v>37942</v>
      </c>
    </row>
    <row r="222" spans="1:19" x14ac:dyDescent="0.35">
      <c r="A222" s="9">
        <v>216</v>
      </c>
      <c r="B222" s="6">
        <v>216</v>
      </c>
      <c r="C222" s="7" t="s">
        <v>110</v>
      </c>
      <c r="D222" s="7" t="s">
        <v>84</v>
      </c>
      <c r="E222" s="7" t="s">
        <v>48</v>
      </c>
      <c r="F222" s="7" t="s">
        <v>24</v>
      </c>
      <c r="G222" s="6" t="s">
        <v>16</v>
      </c>
      <c r="H222" s="6" t="s">
        <v>101</v>
      </c>
      <c r="I222" s="6" t="s">
        <v>42</v>
      </c>
      <c r="J222" s="6" t="s">
        <v>74</v>
      </c>
      <c r="K222" s="6">
        <v>4269</v>
      </c>
      <c r="L222" s="6">
        <v>2561.4</v>
      </c>
      <c r="M222" s="7">
        <v>2</v>
      </c>
      <c r="N222" s="23">
        <v>3628.65</v>
      </c>
      <c r="O222" s="8">
        <v>7257.3</v>
      </c>
      <c r="P222" s="40" t="s">
        <v>105</v>
      </c>
      <c r="Q222" s="100">
        <f t="shared" si="9"/>
        <v>1280.6999999999998</v>
      </c>
      <c r="R222" s="100">
        <f t="shared" si="10"/>
        <v>2134.5</v>
      </c>
      <c r="S222" s="100">
        <f t="shared" si="11"/>
        <v>8538</v>
      </c>
    </row>
    <row r="223" spans="1:19" x14ac:dyDescent="0.35">
      <c r="A223" s="9">
        <v>217</v>
      </c>
      <c r="B223" s="6">
        <v>217</v>
      </c>
      <c r="C223" s="7" t="s">
        <v>211</v>
      </c>
      <c r="D223" s="7" t="s">
        <v>95</v>
      </c>
      <c r="E223" s="7" t="s">
        <v>57</v>
      </c>
      <c r="F223" s="7" t="s">
        <v>20</v>
      </c>
      <c r="G223" s="6" t="s">
        <v>15</v>
      </c>
      <c r="H223" s="6" t="s">
        <v>64</v>
      </c>
      <c r="I223" s="6" t="s">
        <v>65</v>
      </c>
      <c r="J223" s="6" t="s">
        <v>43</v>
      </c>
      <c r="K223" s="6">
        <v>21670</v>
      </c>
      <c r="L223" s="6">
        <v>15169</v>
      </c>
      <c r="M223" s="7">
        <v>6</v>
      </c>
      <c r="N223" s="23">
        <v>18636.2</v>
      </c>
      <c r="O223" s="8">
        <v>111817.20000000001</v>
      </c>
      <c r="P223" s="40" t="s">
        <v>62</v>
      </c>
      <c r="Q223" s="100">
        <f t="shared" si="9"/>
        <v>18202.799999999996</v>
      </c>
      <c r="R223" s="100">
        <f t="shared" si="10"/>
        <v>20803.200000000004</v>
      </c>
      <c r="S223" s="100">
        <f t="shared" si="11"/>
        <v>130020</v>
      </c>
    </row>
    <row r="224" spans="1:19" x14ac:dyDescent="0.35">
      <c r="A224" s="9">
        <v>218</v>
      </c>
      <c r="B224" s="6">
        <v>218</v>
      </c>
      <c r="C224" s="7" t="s">
        <v>120</v>
      </c>
      <c r="D224" s="7" t="s">
        <v>84</v>
      </c>
      <c r="E224" s="7" t="s">
        <v>48</v>
      </c>
      <c r="F224" s="7" t="s">
        <v>72</v>
      </c>
      <c r="G224" s="6" t="s">
        <v>18</v>
      </c>
      <c r="H224" s="6" t="s">
        <v>78</v>
      </c>
      <c r="I224" s="6" t="s">
        <v>339</v>
      </c>
      <c r="J224" s="6" t="s">
        <v>51</v>
      </c>
      <c r="K224" s="6">
        <v>22050</v>
      </c>
      <c r="L224" s="6">
        <v>15435</v>
      </c>
      <c r="M224" s="7">
        <v>1</v>
      </c>
      <c r="N224" s="23">
        <v>18963</v>
      </c>
      <c r="O224" s="8">
        <v>18963</v>
      </c>
      <c r="P224" s="40" t="s">
        <v>46</v>
      </c>
      <c r="Q224" s="100">
        <f t="shared" si="9"/>
        <v>3087</v>
      </c>
      <c r="R224" s="100">
        <f t="shared" si="10"/>
        <v>3528</v>
      </c>
      <c r="S224" s="100">
        <f t="shared" si="11"/>
        <v>22050</v>
      </c>
    </row>
    <row r="225" spans="1:19" x14ac:dyDescent="0.35">
      <c r="A225" s="9">
        <v>219</v>
      </c>
      <c r="B225" s="6">
        <v>219</v>
      </c>
      <c r="C225" s="7" t="s">
        <v>307</v>
      </c>
      <c r="D225" s="7" t="s">
        <v>56</v>
      </c>
      <c r="E225" s="7" t="s">
        <v>57</v>
      </c>
      <c r="F225" s="7" t="s">
        <v>40</v>
      </c>
      <c r="G225" s="6" t="s">
        <v>15</v>
      </c>
      <c r="H225" s="6" t="s">
        <v>58</v>
      </c>
      <c r="I225" s="6" t="s">
        <v>42</v>
      </c>
      <c r="J225" s="6" t="s">
        <v>59</v>
      </c>
      <c r="K225" s="6">
        <v>24315</v>
      </c>
      <c r="L225" s="6">
        <v>14589</v>
      </c>
      <c r="M225" s="7">
        <v>2</v>
      </c>
      <c r="N225" s="23">
        <v>21640.35</v>
      </c>
      <c r="O225" s="8">
        <v>43280.7</v>
      </c>
      <c r="P225" s="40" t="s">
        <v>46</v>
      </c>
      <c r="Q225" s="100">
        <f t="shared" si="9"/>
        <v>5349.3000000000029</v>
      </c>
      <c r="R225" s="100">
        <f t="shared" si="10"/>
        <v>14102.699999999997</v>
      </c>
      <c r="S225" s="100">
        <f t="shared" si="11"/>
        <v>48630</v>
      </c>
    </row>
    <row r="226" spans="1:19" x14ac:dyDescent="0.35">
      <c r="A226" s="9">
        <v>220</v>
      </c>
      <c r="B226" s="6">
        <v>220</v>
      </c>
      <c r="C226" s="7" t="s">
        <v>230</v>
      </c>
      <c r="D226" s="7" t="s">
        <v>84</v>
      </c>
      <c r="E226" s="7" t="s">
        <v>48</v>
      </c>
      <c r="F226" s="7" t="s">
        <v>20</v>
      </c>
      <c r="G226" s="6" t="s">
        <v>17</v>
      </c>
      <c r="H226" s="6" t="s">
        <v>126</v>
      </c>
      <c r="I226" s="6" t="s">
        <v>50</v>
      </c>
      <c r="J226" s="6" t="s">
        <v>86</v>
      </c>
      <c r="K226" s="6">
        <v>16064</v>
      </c>
      <c r="L226" s="6">
        <v>10762.88</v>
      </c>
      <c r="M226" s="7">
        <v>8</v>
      </c>
      <c r="N226" s="23">
        <v>14296.960000000001</v>
      </c>
      <c r="O226" s="8">
        <v>114375.68000000001</v>
      </c>
      <c r="P226" s="40" t="s">
        <v>130</v>
      </c>
      <c r="Q226" s="100">
        <f t="shared" si="9"/>
        <v>14136.319999999992</v>
      </c>
      <c r="R226" s="100">
        <f t="shared" si="10"/>
        <v>28272.640000000014</v>
      </c>
      <c r="S226" s="100">
        <f t="shared" si="11"/>
        <v>128512</v>
      </c>
    </row>
    <row r="227" spans="1:19" x14ac:dyDescent="0.35">
      <c r="A227" s="9">
        <v>221</v>
      </c>
      <c r="B227" s="6">
        <v>221</v>
      </c>
      <c r="C227" s="7" t="s">
        <v>225</v>
      </c>
      <c r="D227" s="7" t="s">
        <v>84</v>
      </c>
      <c r="E227" s="7" t="s">
        <v>48</v>
      </c>
      <c r="F227" s="7" t="s">
        <v>23</v>
      </c>
      <c r="G227" s="6" t="s">
        <v>17</v>
      </c>
      <c r="H227" s="6" t="s">
        <v>41</v>
      </c>
      <c r="I227" s="6" t="s">
        <v>42</v>
      </c>
      <c r="J227" s="6" t="s">
        <v>66</v>
      </c>
      <c r="K227" s="6">
        <v>8989</v>
      </c>
      <c r="L227" s="6">
        <v>5663.07</v>
      </c>
      <c r="M227" s="7">
        <v>3</v>
      </c>
      <c r="N227" s="23">
        <v>8269.880000000001</v>
      </c>
      <c r="O227" s="8">
        <v>24809.640000000003</v>
      </c>
      <c r="P227" s="40" t="s">
        <v>89</v>
      </c>
      <c r="Q227" s="100">
        <f t="shared" si="9"/>
        <v>2157.3599999999969</v>
      </c>
      <c r="R227" s="100">
        <f t="shared" si="10"/>
        <v>7820.4300000000039</v>
      </c>
      <c r="S227" s="100">
        <f t="shared" si="11"/>
        <v>26967</v>
      </c>
    </row>
    <row r="228" spans="1:19" x14ac:dyDescent="0.35">
      <c r="A228" s="9">
        <v>222</v>
      </c>
      <c r="B228" s="6">
        <v>222</v>
      </c>
      <c r="C228" s="7" t="s">
        <v>278</v>
      </c>
      <c r="D228" s="7" t="s">
        <v>84</v>
      </c>
      <c r="E228" s="7" t="s">
        <v>39</v>
      </c>
      <c r="F228" s="7" t="s">
        <v>72</v>
      </c>
      <c r="G228" s="6" t="s">
        <v>18</v>
      </c>
      <c r="H228" s="6" t="s">
        <v>78</v>
      </c>
      <c r="I228" s="6" t="s">
        <v>339</v>
      </c>
      <c r="J228" s="6" t="s">
        <v>51</v>
      </c>
      <c r="K228" s="6">
        <v>22050</v>
      </c>
      <c r="L228" s="6">
        <v>15435</v>
      </c>
      <c r="M228" s="7">
        <v>9</v>
      </c>
      <c r="N228" s="23">
        <v>20727</v>
      </c>
      <c r="O228" s="8">
        <v>186543</v>
      </c>
      <c r="P228" s="40" t="s">
        <v>130</v>
      </c>
      <c r="Q228" s="100">
        <f t="shared" si="9"/>
        <v>11907</v>
      </c>
      <c r="R228" s="100">
        <f t="shared" si="10"/>
        <v>47628</v>
      </c>
      <c r="S228" s="100">
        <f t="shared" si="11"/>
        <v>198450</v>
      </c>
    </row>
    <row r="229" spans="1:19" x14ac:dyDescent="0.35">
      <c r="A229" s="9">
        <v>223</v>
      </c>
      <c r="B229" s="6">
        <v>223</v>
      </c>
      <c r="C229" s="7" t="s">
        <v>260</v>
      </c>
      <c r="D229" s="7" t="s">
        <v>38</v>
      </c>
      <c r="E229" s="7" t="s">
        <v>39</v>
      </c>
      <c r="F229" s="7" t="s">
        <v>40</v>
      </c>
      <c r="G229" s="6" t="s">
        <v>17</v>
      </c>
      <c r="H229" s="6" t="s">
        <v>113</v>
      </c>
      <c r="I229" s="6" t="s">
        <v>65</v>
      </c>
      <c r="J229" s="6" t="s">
        <v>86</v>
      </c>
      <c r="K229" s="6">
        <v>16325</v>
      </c>
      <c r="L229" s="6">
        <v>10611.25</v>
      </c>
      <c r="M229" s="7">
        <v>1</v>
      </c>
      <c r="N229" s="23">
        <v>15182.249999999998</v>
      </c>
      <c r="O229" s="8">
        <v>15182.249999999998</v>
      </c>
      <c r="P229" s="40" t="s">
        <v>62</v>
      </c>
      <c r="Q229" s="100">
        <f t="shared" si="9"/>
        <v>1142.7500000000018</v>
      </c>
      <c r="R229" s="100">
        <f t="shared" si="10"/>
        <v>4570.9999999999982</v>
      </c>
      <c r="S229" s="100">
        <f t="shared" si="11"/>
        <v>16325</v>
      </c>
    </row>
    <row r="230" spans="1:19" x14ac:dyDescent="0.35">
      <c r="A230" s="9">
        <v>224</v>
      </c>
      <c r="B230" s="6">
        <v>224</v>
      </c>
      <c r="C230" s="7" t="s">
        <v>221</v>
      </c>
      <c r="D230" s="7" t="s">
        <v>56</v>
      </c>
      <c r="E230" s="7" t="s">
        <v>48</v>
      </c>
      <c r="F230" s="7" t="s">
        <v>22</v>
      </c>
      <c r="G230" s="6" t="s">
        <v>16</v>
      </c>
      <c r="H230" s="6" t="s">
        <v>101</v>
      </c>
      <c r="I230" s="6" t="s">
        <v>42</v>
      </c>
      <c r="J230" s="6" t="s">
        <v>74</v>
      </c>
      <c r="K230" s="6">
        <v>4269</v>
      </c>
      <c r="L230" s="6">
        <v>2561.4</v>
      </c>
      <c r="M230" s="7">
        <v>4</v>
      </c>
      <c r="N230" s="23">
        <v>3799.41</v>
      </c>
      <c r="O230" s="8">
        <v>15197.64</v>
      </c>
      <c r="P230" s="40" t="s">
        <v>69</v>
      </c>
      <c r="Q230" s="100">
        <f t="shared" si="9"/>
        <v>1878.3600000000006</v>
      </c>
      <c r="R230" s="100">
        <f t="shared" si="10"/>
        <v>4952.0399999999991</v>
      </c>
      <c r="S230" s="100">
        <f t="shared" si="11"/>
        <v>17076</v>
      </c>
    </row>
    <row r="231" spans="1:19" x14ac:dyDescent="0.35">
      <c r="A231" s="9">
        <v>225</v>
      </c>
      <c r="B231" s="6">
        <v>225</v>
      </c>
      <c r="C231" s="7" t="s">
        <v>166</v>
      </c>
      <c r="D231" s="7" t="s">
        <v>112</v>
      </c>
      <c r="E231" s="7" t="s">
        <v>100</v>
      </c>
      <c r="F231" s="7" t="s">
        <v>24</v>
      </c>
      <c r="G231" s="6" t="s">
        <v>18</v>
      </c>
      <c r="H231" s="6" t="s">
        <v>113</v>
      </c>
      <c r="I231" s="6" t="s">
        <v>65</v>
      </c>
      <c r="J231" s="6" t="s">
        <v>86</v>
      </c>
      <c r="K231" s="6">
        <v>16325</v>
      </c>
      <c r="L231" s="6">
        <v>10611.25</v>
      </c>
      <c r="M231" s="7">
        <v>6</v>
      </c>
      <c r="N231" s="23">
        <v>15835.25</v>
      </c>
      <c r="O231" s="8">
        <v>95011.5</v>
      </c>
      <c r="P231" s="40" t="s">
        <v>105</v>
      </c>
      <c r="Q231" s="100">
        <f t="shared" si="9"/>
        <v>2938.5</v>
      </c>
      <c r="R231" s="100">
        <f t="shared" si="10"/>
        <v>31344</v>
      </c>
      <c r="S231" s="100">
        <f t="shared" si="11"/>
        <v>97950</v>
      </c>
    </row>
    <row r="232" spans="1:19" x14ac:dyDescent="0.35">
      <c r="A232" s="9">
        <v>226</v>
      </c>
      <c r="B232" s="6">
        <v>226</v>
      </c>
      <c r="C232" s="7" t="s">
        <v>255</v>
      </c>
      <c r="D232" s="7" t="s">
        <v>95</v>
      </c>
      <c r="E232" s="7" t="s">
        <v>100</v>
      </c>
      <c r="F232" s="7" t="s">
        <v>21</v>
      </c>
      <c r="G232" s="6" t="s">
        <v>15</v>
      </c>
      <c r="H232" s="6" t="s">
        <v>138</v>
      </c>
      <c r="I232" s="6" t="s">
        <v>42</v>
      </c>
      <c r="J232" s="6" t="s">
        <v>51</v>
      </c>
      <c r="K232" s="6">
        <v>12004</v>
      </c>
      <c r="L232" s="6">
        <v>8042.68</v>
      </c>
      <c r="M232" s="7">
        <v>1</v>
      </c>
      <c r="N232" s="23">
        <v>11763.92</v>
      </c>
      <c r="O232" s="8">
        <v>11763.92</v>
      </c>
      <c r="P232" s="40" t="s">
        <v>69</v>
      </c>
      <c r="Q232" s="100">
        <f t="shared" si="9"/>
        <v>240.07999999999993</v>
      </c>
      <c r="R232" s="100">
        <f t="shared" si="10"/>
        <v>3721.24</v>
      </c>
      <c r="S232" s="100">
        <f t="shared" si="11"/>
        <v>12004</v>
      </c>
    </row>
    <row r="233" spans="1:19" x14ac:dyDescent="0.35">
      <c r="A233" s="9">
        <v>227</v>
      </c>
      <c r="B233" s="6">
        <v>227</v>
      </c>
      <c r="C233" s="7" t="s">
        <v>289</v>
      </c>
      <c r="D233" s="7" t="s">
        <v>95</v>
      </c>
      <c r="E233" s="7" t="s">
        <v>71</v>
      </c>
      <c r="F233" s="7" t="s">
        <v>22</v>
      </c>
      <c r="G233" s="6" t="s">
        <v>16</v>
      </c>
      <c r="H233" s="6" t="s">
        <v>138</v>
      </c>
      <c r="I233" s="6" t="s">
        <v>42</v>
      </c>
      <c r="J233" s="6" t="s">
        <v>51</v>
      </c>
      <c r="K233" s="6">
        <v>12004</v>
      </c>
      <c r="L233" s="6">
        <v>8042.68</v>
      </c>
      <c r="M233" s="7">
        <v>6</v>
      </c>
      <c r="N233" s="23">
        <v>11523.84</v>
      </c>
      <c r="O233" s="8">
        <v>69143.040000000008</v>
      </c>
      <c r="P233" s="40" t="s">
        <v>105</v>
      </c>
      <c r="Q233" s="100">
        <f t="shared" si="9"/>
        <v>2880.9599999999991</v>
      </c>
      <c r="R233" s="100">
        <f t="shared" si="10"/>
        <v>20886.96</v>
      </c>
      <c r="S233" s="100">
        <f t="shared" si="11"/>
        <v>72024</v>
      </c>
    </row>
    <row r="234" spans="1:19" x14ac:dyDescent="0.35">
      <c r="A234" s="9">
        <v>228</v>
      </c>
      <c r="B234" s="6">
        <v>228</v>
      </c>
      <c r="C234" s="7" t="s">
        <v>302</v>
      </c>
      <c r="D234" s="7" t="s">
        <v>112</v>
      </c>
      <c r="E234" s="7" t="s">
        <v>48</v>
      </c>
      <c r="F234" s="7" t="s">
        <v>72</v>
      </c>
      <c r="G234" s="6" t="s">
        <v>16</v>
      </c>
      <c r="H234" s="6" t="s">
        <v>122</v>
      </c>
      <c r="I234" s="6" t="s">
        <v>65</v>
      </c>
      <c r="J234" s="6" t="s">
        <v>66</v>
      </c>
      <c r="K234" s="6">
        <v>11568</v>
      </c>
      <c r="L234" s="6">
        <v>8097.6</v>
      </c>
      <c r="M234" s="7">
        <v>6</v>
      </c>
      <c r="N234" s="23">
        <v>10295.52</v>
      </c>
      <c r="O234" s="8">
        <v>61773.120000000003</v>
      </c>
      <c r="P234" s="40" t="s">
        <v>82</v>
      </c>
      <c r="Q234" s="100">
        <f t="shared" si="9"/>
        <v>7634.8799999999974</v>
      </c>
      <c r="R234" s="100">
        <f t="shared" si="10"/>
        <v>13187.52</v>
      </c>
      <c r="S234" s="100">
        <f t="shared" si="11"/>
        <v>69408</v>
      </c>
    </row>
    <row r="235" spans="1:19" x14ac:dyDescent="0.35">
      <c r="A235" s="9">
        <v>229</v>
      </c>
      <c r="B235" s="6">
        <v>229</v>
      </c>
      <c r="C235" s="7" t="s">
        <v>267</v>
      </c>
      <c r="D235" s="7" t="s">
        <v>84</v>
      </c>
      <c r="E235" s="7" t="s">
        <v>39</v>
      </c>
      <c r="F235" s="7" t="s">
        <v>20</v>
      </c>
      <c r="G235" s="6" t="s">
        <v>16</v>
      </c>
      <c r="H235" s="6" t="s">
        <v>78</v>
      </c>
      <c r="I235" s="6" t="s">
        <v>339</v>
      </c>
      <c r="J235" s="6" t="s">
        <v>51</v>
      </c>
      <c r="K235" s="6">
        <v>22050</v>
      </c>
      <c r="L235" s="6">
        <v>15435</v>
      </c>
      <c r="M235" s="7">
        <v>1</v>
      </c>
      <c r="N235" s="23">
        <v>20065.5</v>
      </c>
      <c r="O235" s="8">
        <v>20065.5</v>
      </c>
      <c r="P235" s="40" t="s">
        <v>105</v>
      </c>
      <c r="Q235" s="100">
        <f t="shared" si="9"/>
        <v>1984.5</v>
      </c>
      <c r="R235" s="100">
        <f t="shared" si="10"/>
        <v>4630.5</v>
      </c>
      <c r="S235" s="100">
        <f t="shared" si="11"/>
        <v>22050</v>
      </c>
    </row>
    <row r="236" spans="1:19" x14ac:dyDescent="0.35">
      <c r="A236" s="9">
        <v>230</v>
      </c>
      <c r="B236" s="6">
        <v>230</v>
      </c>
      <c r="C236" s="7" t="s">
        <v>267</v>
      </c>
      <c r="D236" s="7" t="s">
        <v>84</v>
      </c>
      <c r="E236" s="7" t="s">
        <v>39</v>
      </c>
      <c r="F236" s="7" t="s">
        <v>20</v>
      </c>
      <c r="G236" s="6" t="s">
        <v>18</v>
      </c>
      <c r="H236" s="6" t="s">
        <v>117</v>
      </c>
      <c r="I236" s="6" t="s">
        <v>339</v>
      </c>
      <c r="J236" s="6" t="s">
        <v>86</v>
      </c>
      <c r="K236" s="6">
        <v>13223</v>
      </c>
      <c r="L236" s="6">
        <v>8991.64</v>
      </c>
      <c r="M236" s="7">
        <v>5</v>
      </c>
      <c r="N236" s="23">
        <v>11900.7</v>
      </c>
      <c r="O236" s="8">
        <v>59503.5</v>
      </c>
      <c r="P236" s="40" t="s">
        <v>62</v>
      </c>
      <c r="Q236" s="100">
        <f t="shared" si="9"/>
        <v>6611.4999999999964</v>
      </c>
      <c r="R236" s="100">
        <f t="shared" si="10"/>
        <v>14545.300000000007</v>
      </c>
      <c r="S236" s="100">
        <f t="shared" si="11"/>
        <v>66115</v>
      </c>
    </row>
    <row r="237" spans="1:19" x14ac:dyDescent="0.35">
      <c r="A237" s="9">
        <v>231</v>
      </c>
      <c r="B237" s="6">
        <v>231</v>
      </c>
      <c r="C237" s="7" t="s">
        <v>263</v>
      </c>
      <c r="D237" s="7" t="s">
        <v>56</v>
      </c>
      <c r="E237" s="7" t="s">
        <v>57</v>
      </c>
      <c r="F237" s="7" t="s">
        <v>19</v>
      </c>
      <c r="G237" s="6" t="s">
        <v>16</v>
      </c>
      <c r="H237" s="6" t="s">
        <v>138</v>
      </c>
      <c r="I237" s="6" t="s">
        <v>42</v>
      </c>
      <c r="J237" s="6" t="s">
        <v>51</v>
      </c>
      <c r="K237" s="6">
        <v>12004</v>
      </c>
      <c r="L237" s="6">
        <v>8042.68</v>
      </c>
      <c r="M237" s="7">
        <v>8</v>
      </c>
      <c r="N237" s="23">
        <v>10323.44</v>
      </c>
      <c r="O237" s="8">
        <v>82587.520000000004</v>
      </c>
      <c r="P237" s="40" t="s">
        <v>69</v>
      </c>
      <c r="Q237" s="100">
        <f t="shared" si="9"/>
        <v>13444.479999999996</v>
      </c>
      <c r="R237" s="100">
        <f t="shared" si="10"/>
        <v>18246.080000000002</v>
      </c>
      <c r="S237" s="100">
        <f t="shared" si="11"/>
        <v>96032</v>
      </c>
    </row>
    <row r="238" spans="1:19" x14ac:dyDescent="0.35">
      <c r="A238" s="9">
        <v>232</v>
      </c>
      <c r="B238" s="6">
        <v>232</v>
      </c>
      <c r="C238" s="7" t="s">
        <v>307</v>
      </c>
      <c r="D238" s="7" t="s">
        <v>56</v>
      </c>
      <c r="E238" s="7" t="s">
        <v>57</v>
      </c>
      <c r="F238" s="7" t="s">
        <v>40</v>
      </c>
      <c r="G238" s="6" t="s">
        <v>15</v>
      </c>
      <c r="H238" s="6" t="s">
        <v>126</v>
      </c>
      <c r="I238" s="6" t="s">
        <v>50</v>
      </c>
      <c r="J238" s="6" t="s">
        <v>86</v>
      </c>
      <c r="K238" s="6">
        <v>16064</v>
      </c>
      <c r="L238" s="6">
        <v>10762.88</v>
      </c>
      <c r="M238" s="7">
        <v>7</v>
      </c>
      <c r="N238" s="23">
        <v>14136.32</v>
      </c>
      <c r="O238" s="8">
        <v>98954.239999999991</v>
      </c>
      <c r="P238" s="40" t="s">
        <v>46</v>
      </c>
      <c r="Q238" s="100">
        <f t="shared" si="9"/>
        <v>13493.760000000002</v>
      </c>
      <c r="R238" s="100">
        <f t="shared" si="10"/>
        <v>23614.080000000002</v>
      </c>
      <c r="S238" s="100">
        <f t="shared" si="11"/>
        <v>112448</v>
      </c>
    </row>
    <row r="239" spans="1:19" x14ac:dyDescent="0.35">
      <c r="A239" s="9">
        <v>233</v>
      </c>
      <c r="B239" s="6">
        <v>233</v>
      </c>
      <c r="C239" s="7" t="s">
        <v>300</v>
      </c>
      <c r="D239" s="7" t="s">
        <v>112</v>
      </c>
      <c r="E239" s="7" t="s">
        <v>39</v>
      </c>
      <c r="F239" s="7" t="s">
        <v>24</v>
      </c>
      <c r="G239" s="6" t="s">
        <v>16</v>
      </c>
      <c r="H239" s="6" t="s">
        <v>126</v>
      </c>
      <c r="I239" s="6" t="s">
        <v>50</v>
      </c>
      <c r="J239" s="6" t="s">
        <v>86</v>
      </c>
      <c r="K239" s="6">
        <v>16064</v>
      </c>
      <c r="L239" s="6">
        <v>10762.88</v>
      </c>
      <c r="M239" s="7">
        <v>3</v>
      </c>
      <c r="N239" s="23">
        <v>15742.72</v>
      </c>
      <c r="O239" s="8">
        <v>47228.159999999996</v>
      </c>
      <c r="P239" s="40" t="s">
        <v>130</v>
      </c>
      <c r="Q239" s="100">
        <f t="shared" si="9"/>
        <v>963.84000000000196</v>
      </c>
      <c r="R239" s="100">
        <f t="shared" si="10"/>
        <v>14939.52</v>
      </c>
      <c r="S239" s="100">
        <f t="shared" si="11"/>
        <v>48192</v>
      </c>
    </row>
    <row r="240" spans="1:19" x14ac:dyDescent="0.35">
      <c r="A240" s="9">
        <v>234</v>
      </c>
      <c r="B240" s="6">
        <v>234</v>
      </c>
      <c r="C240" s="7" t="s">
        <v>121</v>
      </c>
      <c r="D240" s="7" t="s">
        <v>84</v>
      </c>
      <c r="E240" s="7" t="s">
        <v>57</v>
      </c>
      <c r="F240" s="7" t="s">
        <v>23</v>
      </c>
      <c r="G240" s="6" t="s">
        <v>17</v>
      </c>
      <c r="H240" s="6" t="s">
        <v>91</v>
      </c>
      <c r="I240" s="6" t="s">
        <v>339</v>
      </c>
      <c r="J240" s="6" t="s">
        <v>59</v>
      </c>
      <c r="K240" s="6">
        <v>3263</v>
      </c>
      <c r="L240" s="6">
        <v>2186.21</v>
      </c>
      <c r="M240" s="7">
        <v>3</v>
      </c>
      <c r="N240" s="23">
        <v>3001.96</v>
      </c>
      <c r="O240" s="8">
        <v>9005.880000000001</v>
      </c>
      <c r="P240" s="40" t="s">
        <v>54</v>
      </c>
      <c r="Q240" s="100">
        <f t="shared" si="9"/>
        <v>783.11999999999989</v>
      </c>
      <c r="R240" s="100">
        <f t="shared" si="10"/>
        <v>2447.25</v>
      </c>
      <c r="S240" s="100">
        <f t="shared" si="11"/>
        <v>9789</v>
      </c>
    </row>
    <row r="241" spans="1:19" x14ac:dyDescent="0.35">
      <c r="A241" s="9">
        <v>235</v>
      </c>
      <c r="B241" s="6">
        <v>235</v>
      </c>
      <c r="C241" s="7" t="s">
        <v>302</v>
      </c>
      <c r="D241" s="7" t="s">
        <v>112</v>
      </c>
      <c r="E241" s="7" t="s">
        <v>48</v>
      </c>
      <c r="F241" s="7" t="s">
        <v>72</v>
      </c>
      <c r="G241" s="6" t="s">
        <v>16</v>
      </c>
      <c r="H241" s="6" t="s">
        <v>177</v>
      </c>
      <c r="I241" s="6" t="s">
        <v>65</v>
      </c>
      <c r="J241" s="6" t="s">
        <v>66</v>
      </c>
      <c r="K241" s="6">
        <v>20386</v>
      </c>
      <c r="L241" s="6">
        <v>14270.2</v>
      </c>
      <c r="M241" s="7">
        <v>8</v>
      </c>
      <c r="N241" s="23">
        <v>19978.28</v>
      </c>
      <c r="O241" s="8">
        <v>159826.23999999999</v>
      </c>
      <c r="P241" s="40" t="s">
        <v>82</v>
      </c>
      <c r="Q241" s="100">
        <f t="shared" si="9"/>
        <v>3261.7600000000093</v>
      </c>
      <c r="R241" s="100">
        <f t="shared" si="10"/>
        <v>45664.639999999985</v>
      </c>
      <c r="S241" s="100">
        <f t="shared" si="11"/>
        <v>163088</v>
      </c>
    </row>
    <row r="242" spans="1:19" x14ac:dyDescent="0.35">
      <c r="A242" s="9">
        <v>236</v>
      </c>
      <c r="B242" s="6">
        <v>236</v>
      </c>
      <c r="C242" s="7" t="s">
        <v>314</v>
      </c>
      <c r="D242" s="7" t="s">
        <v>38</v>
      </c>
      <c r="E242" s="7" t="s">
        <v>48</v>
      </c>
      <c r="F242" s="7" t="s">
        <v>23</v>
      </c>
      <c r="G242" s="6" t="s">
        <v>17</v>
      </c>
      <c r="H242" s="6" t="s">
        <v>113</v>
      </c>
      <c r="I242" s="6" t="s">
        <v>65</v>
      </c>
      <c r="J242" s="6" t="s">
        <v>86</v>
      </c>
      <c r="K242" s="6">
        <v>16325</v>
      </c>
      <c r="L242" s="6">
        <v>10611.25</v>
      </c>
      <c r="M242" s="7">
        <v>3</v>
      </c>
      <c r="N242" s="23">
        <v>13876.25</v>
      </c>
      <c r="O242" s="8">
        <v>41628.75</v>
      </c>
      <c r="P242" s="40" t="s">
        <v>62</v>
      </c>
      <c r="Q242" s="100">
        <f t="shared" si="9"/>
        <v>7346.25</v>
      </c>
      <c r="R242" s="100">
        <f t="shared" si="10"/>
        <v>9795</v>
      </c>
      <c r="S242" s="100">
        <f t="shared" si="11"/>
        <v>48975</v>
      </c>
    </row>
    <row r="243" spans="1:19" x14ac:dyDescent="0.35">
      <c r="A243" s="9">
        <v>237</v>
      </c>
      <c r="B243" s="6">
        <v>237</v>
      </c>
      <c r="C243" s="7" t="s">
        <v>262</v>
      </c>
      <c r="D243" s="7" t="s">
        <v>56</v>
      </c>
      <c r="E243" s="7" t="s">
        <v>39</v>
      </c>
      <c r="F243" s="7" t="s">
        <v>20</v>
      </c>
      <c r="G243" s="6" t="s">
        <v>18</v>
      </c>
      <c r="H243" s="6" t="s">
        <v>177</v>
      </c>
      <c r="I243" s="6" t="s">
        <v>65</v>
      </c>
      <c r="J243" s="6" t="s">
        <v>66</v>
      </c>
      <c r="K243" s="6">
        <v>20386</v>
      </c>
      <c r="L243" s="6">
        <v>14270.2</v>
      </c>
      <c r="M243" s="7">
        <v>9</v>
      </c>
      <c r="N243" s="23">
        <v>19978.28</v>
      </c>
      <c r="O243" s="8">
        <v>179804.52</v>
      </c>
      <c r="P243" s="40" t="s">
        <v>62</v>
      </c>
      <c r="Q243" s="100">
        <f t="shared" si="9"/>
        <v>3669.4800000000105</v>
      </c>
      <c r="R243" s="100">
        <f t="shared" si="10"/>
        <v>51372.719999999987</v>
      </c>
      <c r="S243" s="100">
        <f t="shared" si="11"/>
        <v>183474</v>
      </c>
    </row>
    <row r="244" spans="1:19" x14ac:dyDescent="0.35">
      <c r="A244" s="9">
        <v>238</v>
      </c>
      <c r="B244" s="6">
        <v>238</v>
      </c>
      <c r="C244" s="7" t="s">
        <v>146</v>
      </c>
      <c r="D244" s="7" t="s">
        <v>56</v>
      </c>
      <c r="E244" s="7" t="s">
        <v>71</v>
      </c>
      <c r="F244" s="7" t="s">
        <v>19</v>
      </c>
      <c r="G244" s="6" t="s">
        <v>16</v>
      </c>
      <c r="H244" s="6" t="s">
        <v>169</v>
      </c>
      <c r="I244" s="6" t="s">
        <v>65</v>
      </c>
      <c r="J244" s="6" t="s">
        <v>43</v>
      </c>
      <c r="K244" s="6">
        <v>9526</v>
      </c>
      <c r="L244" s="6">
        <v>6572.94</v>
      </c>
      <c r="M244" s="7">
        <v>5</v>
      </c>
      <c r="N244" s="23">
        <v>8954.4399999999987</v>
      </c>
      <c r="O244" s="8">
        <v>44772.2</v>
      </c>
      <c r="P244" s="40" t="s">
        <v>69</v>
      </c>
      <c r="Q244" s="100">
        <f t="shared" si="9"/>
        <v>2857.8000000000065</v>
      </c>
      <c r="R244" s="100">
        <f t="shared" si="10"/>
        <v>11907.499999999996</v>
      </c>
      <c r="S244" s="100">
        <f t="shared" si="11"/>
        <v>47630</v>
      </c>
    </row>
    <row r="245" spans="1:19" x14ac:dyDescent="0.35">
      <c r="A245" s="9">
        <v>239</v>
      </c>
      <c r="B245" s="6">
        <v>239</v>
      </c>
      <c r="C245" s="7" t="s">
        <v>132</v>
      </c>
      <c r="D245" s="7" t="s">
        <v>112</v>
      </c>
      <c r="E245" s="7" t="s">
        <v>100</v>
      </c>
      <c r="F245" s="7" t="s">
        <v>20</v>
      </c>
      <c r="G245" s="6" t="s">
        <v>17</v>
      </c>
      <c r="H245" s="6" t="s">
        <v>122</v>
      </c>
      <c r="I245" s="6" t="s">
        <v>65</v>
      </c>
      <c r="J245" s="6" t="s">
        <v>66</v>
      </c>
      <c r="K245" s="6">
        <v>11568</v>
      </c>
      <c r="L245" s="6">
        <v>8097.6</v>
      </c>
      <c r="M245" s="7">
        <v>4</v>
      </c>
      <c r="N245" s="23">
        <v>9832.7999999999993</v>
      </c>
      <c r="O245" s="8">
        <v>39331.199999999997</v>
      </c>
      <c r="P245" s="40" t="s">
        <v>62</v>
      </c>
      <c r="Q245" s="100">
        <f t="shared" si="9"/>
        <v>6940.8000000000029</v>
      </c>
      <c r="R245" s="100">
        <f t="shared" si="10"/>
        <v>6940.7999999999956</v>
      </c>
      <c r="S245" s="100">
        <f t="shared" si="11"/>
        <v>46272</v>
      </c>
    </row>
    <row r="246" spans="1:19" x14ac:dyDescent="0.35">
      <c r="A246" s="9">
        <v>240</v>
      </c>
      <c r="B246" s="6">
        <v>240</v>
      </c>
      <c r="C246" s="7" t="s">
        <v>255</v>
      </c>
      <c r="D246" s="7" t="s">
        <v>95</v>
      </c>
      <c r="E246" s="7" t="s">
        <v>100</v>
      </c>
      <c r="F246" s="7" t="s">
        <v>21</v>
      </c>
      <c r="G246" s="6" t="s">
        <v>15</v>
      </c>
      <c r="H246" s="6" t="s">
        <v>101</v>
      </c>
      <c r="I246" s="6" t="s">
        <v>42</v>
      </c>
      <c r="J246" s="6" t="s">
        <v>74</v>
      </c>
      <c r="K246" s="6">
        <v>4269</v>
      </c>
      <c r="L246" s="6">
        <v>2561.4</v>
      </c>
      <c r="M246" s="7">
        <v>1</v>
      </c>
      <c r="N246" s="23">
        <v>4226.3100000000004</v>
      </c>
      <c r="O246" s="8">
        <v>4226.3100000000004</v>
      </c>
      <c r="P246" s="40" t="s">
        <v>82</v>
      </c>
      <c r="Q246" s="100">
        <f t="shared" si="9"/>
        <v>42.6899999999996</v>
      </c>
      <c r="R246" s="100">
        <f t="shared" si="10"/>
        <v>1664.9100000000003</v>
      </c>
      <c r="S246" s="100">
        <f t="shared" si="11"/>
        <v>4269</v>
      </c>
    </row>
    <row r="247" spans="1:19" x14ac:dyDescent="0.35">
      <c r="A247" s="9">
        <v>241</v>
      </c>
      <c r="B247" s="6">
        <v>241</v>
      </c>
      <c r="C247" s="7" t="s">
        <v>299</v>
      </c>
      <c r="D247" s="7" t="s">
        <v>95</v>
      </c>
      <c r="E247" s="7" t="s">
        <v>71</v>
      </c>
      <c r="F247" s="7" t="s">
        <v>23</v>
      </c>
      <c r="G247" s="6" t="s">
        <v>17</v>
      </c>
      <c r="H247" s="6" t="s">
        <v>126</v>
      </c>
      <c r="I247" s="6" t="s">
        <v>50</v>
      </c>
      <c r="J247" s="6" t="s">
        <v>86</v>
      </c>
      <c r="K247" s="6">
        <v>16064</v>
      </c>
      <c r="L247" s="6">
        <v>10762.88</v>
      </c>
      <c r="M247" s="7">
        <v>3</v>
      </c>
      <c r="N247" s="23">
        <v>14618.24</v>
      </c>
      <c r="O247" s="8">
        <v>43854.720000000001</v>
      </c>
      <c r="P247" s="40" t="s">
        <v>89</v>
      </c>
      <c r="Q247" s="100">
        <f t="shared" si="9"/>
        <v>4337.2800000000007</v>
      </c>
      <c r="R247" s="100">
        <f t="shared" si="10"/>
        <v>11566.080000000002</v>
      </c>
      <c r="S247" s="100">
        <f t="shared" si="11"/>
        <v>48192</v>
      </c>
    </row>
    <row r="248" spans="1:19" x14ac:dyDescent="0.35">
      <c r="A248" s="9">
        <v>242</v>
      </c>
      <c r="B248" s="6">
        <v>242</v>
      </c>
      <c r="C248" s="7" t="s">
        <v>318</v>
      </c>
      <c r="D248" s="7" t="s">
        <v>56</v>
      </c>
      <c r="E248" s="7" t="s">
        <v>71</v>
      </c>
      <c r="F248" s="7" t="s">
        <v>72</v>
      </c>
      <c r="G248" s="6" t="s">
        <v>15</v>
      </c>
      <c r="H248" s="6" t="s">
        <v>64</v>
      </c>
      <c r="I248" s="6" t="s">
        <v>65</v>
      </c>
      <c r="J248" s="6" t="s">
        <v>43</v>
      </c>
      <c r="K248" s="6">
        <v>21670</v>
      </c>
      <c r="L248" s="6">
        <v>15169</v>
      </c>
      <c r="M248" s="7">
        <v>7</v>
      </c>
      <c r="N248" s="23">
        <v>21236.6</v>
      </c>
      <c r="O248" s="8">
        <v>148656.19999999998</v>
      </c>
      <c r="P248" s="40" t="s">
        <v>82</v>
      </c>
      <c r="Q248" s="100">
        <f t="shared" si="9"/>
        <v>3033.8000000000102</v>
      </c>
      <c r="R248" s="100">
        <f t="shared" si="10"/>
        <v>42473.19999999999</v>
      </c>
      <c r="S248" s="100">
        <f t="shared" si="11"/>
        <v>151690</v>
      </c>
    </row>
    <row r="249" spans="1:19" x14ac:dyDescent="0.35">
      <c r="A249" s="9">
        <v>243</v>
      </c>
      <c r="B249" s="6">
        <v>243</v>
      </c>
      <c r="C249" s="7" t="s">
        <v>252</v>
      </c>
      <c r="D249" s="7" t="s">
        <v>38</v>
      </c>
      <c r="E249" s="7" t="s">
        <v>71</v>
      </c>
      <c r="F249" s="7" t="s">
        <v>23</v>
      </c>
      <c r="G249" s="6" t="s">
        <v>16</v>
      </c>
      <c r="H249" s="6" t="s">
        <v>117</v>
      </c>
      <c r="I249" s="6" t="s">
        <v>339</v>
      </c>
      <c r="J249" s="6" t="s">
        <v>86</v>
      </c>
      <c r="K249" s="6">
        <v>13223</v>
      </c>
      <c r="L249" s="6">
        <v>8991.64</v>
      </c>
      <c r="M249" s="7">
        <v>7</v>
      </c>
      <c r="N249" s="23">
        <v>11504.01</v>
      </c>
      <c r="O249" s="8">
        <v>80528.070000000007</v>
      </c>
      <c r="P249" s="40" t="s">
        <v>54</v>
      </c>
      <c r="Q249" s="100">
        <f t="shared" si="9"/>
        <v>12032.929999999998</v>
      </c>
      <c r="R249" s="100">
        <f t="shared" si="10"/>
        <v>17586.590000000004</v>
      </c>
      <c r="S249" s="100">
        <f t="shared" si="11"/>
        <v>92561</v>
      </c>
    </row>
    <row r="250" spans="1:19" x14ac:dyDescent="0.35">
      <c r="A250" s="9">
        <v>244</v>
      </c>
      <c r="B250" s="6">
        <v>244</v>
      </c>
      <c r="C250" s="7" t="s">
        <v>174</v>
      </c>
      <c r="D250" s="7" t="s">
        <v>112</v>
      </c>
      <c r="E250" s="7" t="s">
        <v>57</v>
      </c>
      <c r="F250" s="7" t="s">
        <v>20</v>
      </c>
      <c r="G250" s="6" t="s">
        <v>16</v>
      </c>
      <c r="H250" s="6" t="s">
        <v>41</v>
      </c>
      <c r="I250" s="6" t="s">
        <v>42</v>
      </c>
      <c r="J250" s="6" t="s">
        <v>66</v>
      </c>
      <c r="K250" s="6">
        <v>8989</v>
      </c>
      <c r="L250" s="6">
        <v>5663.07</v>
      </c>
      <c r="M250" s="7">
        <v>1</v>
      </c>
      <c r="N250" s="23">
        <v>8090.1</v>
      </c>
      <c r="O250" s="8">
        <v>8090.1</v>
      </c>
      <c r="P250" s="40" t="s">
        <v>46</v>
      </c>
      <c r="Q250" s="100">
        <f t="shared" si="9"/>
        <v>898.89999999999964</v>
      </c>
      <c r="R250" s="100">
        <f t="shared" si="10"/>
        <v>2427.0300000000007</v>
      </c>
      <c r="S250" s="100">
        <f t="shared" si="11"/>
        <v>8989</v>
      </c>
    </row>
    <row r="251" spans="1:19" x14ac:dyDescent="0.35">
      <c r="A251" s="9">
        <v>245</v>
      </c>
      <c r="B251" s="6">
        <v>245</v>
      </c>
      <c r="C251" s="7" t="s">
        <v>238</v>
      </c>
      <c r="D251" s="7" t="s">
        <v>56</v>
      </c>
      <c r="E251" s="7" t="s">
        <v>100</v>
      </c>
      <c r="F251" s="7" t="s">
        <v>72</v>
      </c>
      <c r="G251" s="6" t="s">
        <v>17</v>
      </c>
      <c r="H251" s="6" t="s">
        <v>58</v>
      </c>
      <c r="I251" s="6" t="s">
        <v>42</v>
      </c>
      <c r="J251" s="6" t="s">
        <v>59</v>
      </c>
      <c r="K251" s="6">
        <v>24315</v>
      </c>
      <c r="L251" s="6">
        <v>14589</v>
      </c>
      <c r="M251" s="7">
        <v>4</v>
      </c>
      <c r="N251" s="23">
        <v>22369.8</v>
      </c>
      <c r="O251" s="8">
        <v>89479.2</v>
      </c>
      <c r="P251" s="40" t="s">
        <v>105</v>
      </c>
      <c r="Q251" s="100">
        <f t="shared" si="9"/>
        <v>7780.8000000000029</v>
      </c>
      <c r="R251" s="100">
        <f t="shared" si="10"/>
        <v>31123.199999999997</v>
      </c>
      <c r="S251" s="100">
        <f t="shared" si="11"/>
        <v>97260</v>
      </c>
    </row>
    <row r="252" spans="1:19" x14ac:dyDescent="0.35">
      <c r="A252" s="9">
        <v>246</v>
      </c>
      <c r="B252" s="6">
        <v>246</v>
      </c>
      <c r="C252" s="7" t="s">
        <v>192</v>
      </c>
      <c r="D252" s="7" t="s">
        <v>56</v>
      </c>
      <c r="E252" s="7" t="s">
        <v>100</v>
      </c>
      <c r="F252" s="7" t="s">
        <v>22</v>
      </c>
      <c r="G252" s="6" t="s">
        <v>15</v>
      </c>
      <c r="H252" s="6" t="s">
        <v>113</v>
      </c>
      <c r="I252" s="6" t="s">
        <v>65</v>
      </c>
      <c r="J252" s="6" t="s">
        <v>86</v>
      </c>
      <c r="K252" s="6">
        <v>16325</v>
      </c>
      <c r="L252" s="6">
        <v>10611.25</v>
      </c>
      <c r="M252" s="7">
        <v>2</v>
      </c>
      <c r="N252" s="23">
        <v>15672</v>
      </c>
      <c r="O252" s="8">
        <v>31344</v>
      </c>
      <c r="P252" s="40" t="s">
        <v>54</v>
      </c>
      <c r="Q252" s="100">
        <f t="shared" si="9"/>
        <v>1306</v>
      </c>
      <c r="R252" s="100">
        <f t="shared" si="10"/>
        <v>10121.5</v>
      </c>
      <c r="S252" s="100">
        <f t="shared" si="11"/>
        <v>32650</v>
      </c>
    </row>
    <row r="253" spans="1:19" x14ac:dyDescent="0.35">
      <c r="A253" s="9">
        <v>247</v>
      </c>
      <c r="B253" s="6">
        <v>247</v>
      </c>
      <c r="C253" s="7" t="s">
        <v>264</v>
      </c>
      <c r="D253" s="7" t="s">
        <v>84</v>
      </c>
      <c r="E253" s="7" t="s">
        <v>100</v>
      </c>
      <c r="F253" s="7" t="s">
        <v>19</v>
      </c>
      <c r="G253" s="6" t="s">
        <v>18</v>
      </c>
      <c r="H253" s="6" t="s">
        <v>96</v>
      </c>
      <c r="I253" s="6" t="s">
        <v>50</v>
      </c>
      <c r="J253" s="6" t="s">
        <v>43</v>
      </c>
      <c r="K253" s="6">
        <v>2135</v>
      </c>
      <c r="L253" s="6">
        <v>1174.25</v>
      </c>
      <c r="M253" s="7">
        <v>9</v>
      </c>
      <c r="N253" s="23">
        <v>1878.8</v>
      </c>
      <c r="O253" s="8">
        <v>16909.2</v>
      </c>
      <c r="P253" s="40" t="s">
        <v>82</v>
      </c>
      <c r="Q253" s="100">
        <f t="shared" si="9"/>
        <v>2305.8000000000002</v>
      </c>
      <c r="R253" s="100">
        <f t="shared" si="10"/>
        <v>6340.95</v>
      </c>
      <c r="S253" s="100">
        <f t="shared" si="11"/>
        <v>19215</v>
      </c>
    </row>
    <row r="254" spans="1:19" x14ac:dyDescent="0.35">
      <c r="A254" s="9">
        <v>248</v>
      </c>
      <c r="B254" s="6">
        <v>248</v>
      </c>
      <c r="C254" s="7" t="s">
        <v>193</v>
      </c>
      <c r="D254" s="7" t="s">
        <v>95</v>
      </c>
      <c r="E254" s="7" t="s">
        <v>71</v>
      </c>
      <c r="F254" s="7" t="s">
        <v>72</v>
      </c>
      <c r="G254" s="6" t="s">
        <v>16</v>
      </c>
      <c r="H254" s="6" t="s">
        <v>169</v>
      </c>
      <c r="I254" s="6" t="s">
        <v>65</v>
      </c>
      <c r="J254" s="6" t="s">
        <v>43</v>
      </c>
      <c r="K254" s="6">
        <v>9526</v>
      </c>
      <c r="L254" s="6">
        <v>6572.94</v>
      </c>
      <c r="M254" s="7">
        <v>9</v>
      </c>
      <c r="N254" s="23">
        <v>8478.14</v>
      </c>
      <c r="O254" s="8">
        <v>76303.259999999995</v>
      </c>
      <c r="P254" s="40" t="s">
        <v>89</v>
      </c>
      <c r="Q254" s="100">
        <f t="shared" si="9"/>
        <v>9430.7400000000052</v>
      </c>
      <c r="R254" s="100">
        <f t="shared" si="10"/>
        <v>17146.8</v>
      </c>
      <c r="S254" s="100">
        <f t="shared" si="11"/>
        <v>85734</v>
      </c>
    </row>
    <row r="255" spans="1:19" x14ac:dyDescent="0.35">
      <c r="A255" s="9">
        <v>249</v>
      </c>
      <c r="B255" s="6">
        <v>249</v>
      </c>
      <c r="C255" s="7" t="s">
        <v>267</v>
      </c>
      <c r="D255" s="7" t="s">
        <v>84</v>
      </c>
      <c r="E255" s="7" t="s">
        <v>39</v>
      </c>
      <c r="F255" s="7" t="s">
        <v>20</v>
      </c>
      <c r="G255" s="6" t="s">
        <v>16</v>
      </c>
      <c r="H255" s="6" t="s">
        <v>122</v>
      </c>
      <c r="I255" s="6" t="s">
        <v>65</v>
      </c>
      <c r="J255" s="6" t="s">
        <v>66</v>
      </c>
      <c r="K255" s="6">
        <v>11568</v>
      </c>
      <c r="L255" s="6">
        <v>8097.6</v>
      </c>
      <c r="M255" s="7">
        <v>9</v>
      </c>
      <c r="N255" s="23">
        <v>10179.84</v>
      </c>
      <c r="O255" s="8">
        <v>91618.559999999998</v>
      </c>
      <c r="P255" s="40" t="s">
        <v>46</v>
      </c>
      <c r="Q255" s="100">
        <f t="shared" si="9"/>
        <v>12493.439999999999</v>
      </c>
      <c r="R255" s="100">
        <f t="shared" si="10"/>
        <v>18740.159999999996</v>
      </c>
      <c r="S255" s="100">
        <f t="shared" si="11"/>
        <v>104112</v>
      </c>
    </row>
    <row r="256" spans="1:19" x14ac:dyDescent="0.35">
      <c r="A256" s="9">
        <v>250</v>
      </c>
      <c r="B256" s="6">
        <v>250</v>
      </c>
      <c r="C256" s="7" t="s">
        <v>216</v>
      </c>
      <c r="D256" s="7" t="s">
        <v>56</v>
      </c>
      <c r="E256" s="7" t="s">
        <v>48</v>
      </c>
      <c r="F256" s="7" t="s">
        <v>23</v>
      </c>
      <c r="G256" s="6" t="s">
        <v>16</v>
      </c>
      <c r="H256" s="6" t="s">
        <v>41</v>
      </c>
      <c r="I256" s="6" t="s">
        <v>42</v>
      </c>
      <c r="J256" s="6" t="s">
        <v>66</v>
      </c>
      <c r="K256" s="6">
        <v>8989</v>
      </c>
      <c r="L256" s="6">
        <v>5663.07</v>
      </c>
      <c r="M256" s="7">
        <v>6</v>
      </c>
      <c r="N256" s="23">
        <v>8090.1</v>
      </c>
      <c r="O256" s="8">
        <v>48540.600000000006</v>
      </c>
      <c r="P256" s="40" t="s">
        <v>89</v>
      </c>
      <c r="Q256" s="100">
        <f t="shared" si="9"/>
        <v>5393.3999999999978</v>
      </c>
      <c r="R256" s="100">
        <f t="shared" si="10"/>
        <v>14562.180000000004</v>
      </c>
      <c r="S256" s="100">
        <f t="shared" si="11"/>
        <v>53934</v>
      </c>
    </row>
    <row r="257" spans="1:19" x14ac:dyDescent="0.35">
      <c r="A257" s="9">
        <v>251</v>
      </c>
      <c r="B257" s="6">
        <v>251</v>
      </c>
      <c r="C257" s="7" t="s">
        <v>213</v>
      </c>
      <c r="D257" s="7" t="s">
        <v>112</v>
      </c>
      <c r="E257" s="7" t="s">
        <v>100</v>
      </c>
      <c r="F257" s="7" t="s">
        <v>21</v>
      </c>
      <c r="G257" s="6" t="s">
        <v>16</v>
      </c>
      <c r="H257" s="6" t="s">
        <v>117</v>
      </c>
      <c r="I257" s="6" t="s">
        <v>339</v>
      </c>
      <c r="J257" s="6" t="s">
        <v>86</v>
      </c>
      <c r="K257" s="6">
        <v>13223</v>
      </c>
      <c r="L257" s="6">
        <v>8991.64</v>
      </c>
      <c r="M257" s="7">
        <v>5</v>
      </c>
      <c r="N257" s="23">
        <v>12297.39</v>
      </c>
      <c r="O257" s="8">
        <v>61486.95</v>
      </c>
      <c r="P257" s="40" t="s">
        <v>54</v>
      </c>
      <c r="Q257" s="100">
        <f t="shared" si="9"/>
        <v>4628.0500000000029</v>
      </c>
      <c r="R257" s="100">
        <f t="shared" si="10"/>
        <v>16528.75</v>
      </c>
      <c r="S257" s="100">
        <f t="shared" si="11"/>
        <v>66115</v>
      </c>
    </row>
    <row r="258" spans="1:19" x14ac:dyDescent="0.35">
      <c r="A258" s="9">
        <v>252</v>
      </c>
      <c r="B258" s="6">
        <v>252</v>
      </c>
      <c r="C258" s="7" t="s">
        <v>302</v>
      </c>
      <c r="D258" s="7" t="s">
        <v>112</v>
      </c>
      <c r="E258" s="7" t="s">
        <v>48</v>
      </c>
      <c r="F258" s="7" t="s">
        <v>72</v>
      </c>
      <c r="G258" s="6" t="s">
        <v>17</v>
      </c>
      <c r="H258" s="6" t="s">
        <v>91</v>
      </c>
      <c r="I258" s="6" t="s">
        <v>339</v>
      </c>
      <c r="J258" s="6" t="s">
        <v>59</v>
      </c>
      <c r="K258" s="6">
        <v>3263</v>
      </c>
      <c r="L258" s="6">
        <v>2186.21</v>
      </c>
      <c r="M258" s="7">
        <v>8</v>
      </c>
      <c r="N258" s="23">
        <v>2838.81</v>
      </c>
      <c r="O258" s="8">
        <v>22710.48</v>
      </c>
      <c r="P258" s="40" t="s">
        <v>89</v>
      </c>
      <c r="Q258" s="100">
        <f t="shared" si="9"/>
        <v>3393.5200000000004</v>
      </c>
      <c r="R258" s="100">
        <f t="shared" si="10"/>
        <v>5220.7999999999993</v>
      </c>
      <c r="S258" s="100">
        <f t="shared" si="11"/>
        <v>26104</v>
      </c>
    </row>
    <row r="259" spans="1:19" x14ac:dyDescent="0.35">
      <c r="A259" s="9">
        <v>253</v>
      </c>
      <c r="B259" s="6">
        <v>253</v>
      </c>
      <c r="C259" s="7" t="s">
        <v>111</v>
      </c>
      <c r="D259" s="7" t="s">
        <v>38</v>
      </c>
      <c r="E259" s="7" t="s">
        <v>100</v>
      </c>
      <c r="F259" s="7" t="s">
        <v>24</v>
      </c>
      <c r="G259" s="6" t="s">
        <v>16</v>
      </c>
      <c r="H259" s="6" t="s">
        <v>64</v>
      </c>
      <c r="I259" s="6" t="s">
        <v>65</v>
      </c>
      <c r="J259" s="6" t="s">
        <v>43</v>
      </c>
      <c r="K259" s="6">
        <v>21670</v>
      </c>
      <c r="L259" s="6">
        <v>15169</v>
      </c>
      <c r="M259" s="7">
        <v>5</v>
      </c>
      <c r="N259" s="23">
        <v>21019.899999999998</v>
      </c>
      <c r="O259" s="8">
        <v>105099.49999999999</v>
      </c>
      <c r="P259" s="40" t="s">
        <v>62</v>
      </c>
      <c r="Q259" s="100">
        <f t="shared" si="9"/>
        <v>3250.5000000000109</v>
      </c>
      <c r="R259" s="100">
        <f t="shared" si="10"/>
        <v>29254.499999999989</v>
      </c>
      <c r="S259" s="100">
        <f t="shared" si="11"/>
        <v>108350</v>
      </c>
    </row>
    <row r="260" spans="1:19" x14ac:dyDescent="0.35">
      <c r="A260" s="9">
        <v>254</v>
      </c>
      <c r="B260" s="6">
        <v>254</v>
      </c>
      <c r="C260" s="7" t="s">
        <v>273</v>
      </c>
      <c r="D260" s="7" t="s">
        <v>95</v>
      </c>
      <c r="E260" s="7" t="s">
        <v>71</v>
      </c>
      <c r="F260" s="7" t="s">
        <v>19</v>
      </c>
      <c r="G260" s="6" t="s">
        <v>15</v>
      </c>
      <c r="H260" s="6" t="s">
        <v>117</v>
      </c>
      <c r="I260" s="6" t="s">
        <v>339</v>
      </c>
      <c r="J260" s="6" t="s">
        <v>86</v>
      </c>
      <c r="K260" s="6">
        <v>13223</v>
      </c>
      <c r="L260" s="6">
        <v>8991.64</v>
      </c>
      <c r="M260" s="7">
        <v>6</v>
      </c>
      <c r="N260" s="23">
        <v>12694.08</v>
      </c>
      <c r="O260" s="8">
        <v>76164.479999999996</v>
      </c>
      <c r="P260" s="40" t="s">
        <v>46</v>
      </c>
      <c r="Q260" s="100">
        <f t="shared" si="9"/>
        <v>3173.5200000000004</v>
      </c>
      <c r="R260" s="100">
        <f t="shared" si="10"/>
        <v>22214.640000000003</v>
      </c>
      <c r="S260" s="100">
        <f t="shared" si="11"/>
        <v>79338</v>
      </c>
    </row>
    <row r="261" spans="1:19" x14ac:dyDescent="0.35">
      <c r="A261" s="9">
        <v>255</v>
      </c>
      <c r="B261" s="6">
        <v>255</v>
      </c>
      <c r="C261" s="7" t="s">
        <v>257</v>
      </c>
      <c r="D261" s="7" t="s">
        <v>84</v>
      </c>
      <c r="E261" s="7" t="s">
        <v>48</v>
      </c>
      <c r="F261" s="7" t="s">
        <v>21</v>
      </c>
      <c r="G261" s="6" t="s">
        <v>15</v>
      </c>
      <c r="H261" s="6" t="s">
        <v>73</v>
      </c>
      <c r="I261" s="6" t="s">
        <v>50</v>
      </c>
      <c r="J261" s="6" t="s">
        <v>59</v>
      </c>
      <c r="K261" s="6">
        <v>23078</v>
      </c>
      <c r="L261" s="6">
        <v>14769.92</v>
      </c>
      <c r="M261" s="7">
        <v>1</v>
      </c>
      <c r="N261" s="23">
        <v>22616.44</v>
      </c>
      <c r="O261" s="8">
        <v>22616.44</v>
      </c>
      <c r="P261" s="40" t="s">
        <v>54</v>
      </c>
      <c r="Q261" s="100">
        <f t="shared" si="9"/>
        <v>461.56000000000131</v>
      </c>
      <c r="R261" s="100">
        <f t="shared" si="10"/>
        <v>7846.5199999999986</v>
      </c>
      <c r="S261" s="100">
        <f t="shared" si="11"/>
        <v>23078</v>
      </c>
    </row>
    <row r="262" spans="1:19" x14ac:dyDescent="0.35">
      <c r="A262" s="9">
        <v>256</v>
      </c>
      <c r="B262" s="6">
        <v>256</v>
      </c>
      <c r="C262" s="7" t="s">
        <v>70</v>
      </c>
      <c r="D262" s="7" t="s">
        <v>56</v>
      </c>
      <c r="E262" s="7" t="s">
        <v>100</v>
      </c>
      <c r="F262" s="7" t="s">
        <v>72</v>
      </c>
      <c r="G262" s="6" t="s">
        <v>18</v>
      </c>
      <c r="H262" s="6" t="s">
        <v>169</v>
      </c>
      <c r="I262" s="6" t="s">
        <v>65</v>
      </c>
      <c r="J262" s="6" t="s">
        <v>43</v>
      </c>
      <c r="K262" s="6">
        <v>9526</v>
      </c>
      <c r="L262" s="6">
        <v>6572.94</v>
      </c>
      <c r="M262" s="7">
        <v>8</v>
      </c>
      <c r="N262" s="23">
        <v>8668.66</v>
      </c>
      <c r="O262" s="8">
        <v>69349.279999999999</v>
      </c>
      <c r="P262" s="40" t="s">
        <v>62</v>
      </c>
      <c r="Q262" s="100">
        <f t="shared" si="9"/>
        <v>6858.7200000000012</v>
      </c>
      <c r="R262" s="100">
        <f t="shared" si="10"/>
        <v>16765.760000000002</v>
      </c>
      <c r="S262" s="100">
        <f t="shared" si="11"/>
        <v>76208</v>
      </c>
    </row>
    <row r="263" spans="1:19" x14ac:dyDescent="0.35">
      <c r="A263" s="9">
        <v>257</v>
      </c>
      <c r="B263" s="6">
        <v>257</v>
      </c>
      <c r="C263" s="7" t="s">
        <v>202</v>
      </c>
      <c r="D263" s="7" t="s">
        <v>56</v>
      </c>
      <c r="E263" s="7" t="s">
        <v>48</v>
      </c>
      <c r="F263" s="7" t="s">
        <v>24</v>
      </c>
      <c r="G263" s="6" t="s">
        <v>17</v>
      </c>
      <c r="H263" s="6" t="s">
        <v>64</v>
      </c>
      <c r="I263" s="6" t="s">
        <v>65</v>
      </c>
      <c r="J263" s="6" t="s">
        <v>43</v>
      </c>
      <c r="K263" s="6">
        <v>21670</v>
      </c>
      <c r="L263" s="6">
        <v>15169</v>
      </c>
      <c r="M263" s="7">
        <v>2</v>
      </c>
      <c r="N263" s="23">
        <v>18419.5</v>
      </c>
      <c r="O263" s="8">
        <v>36839</v>
      </c>
      <c r="P263" s="40" t="s">
        <v>89</v>
      </c>
      <c r="Q263" s="100">
        <f t="shared" si="9"/>
        <v>6501</v>
      </c>
      <c r="R263" s="100">
        <f t="shared" si="10"/>
        <v>6501</v>
      </c>
      <c r="S263" s="100">
        <f t="shared" si="11"/>
        <v>43340</v>
      </c>
    </row>
    <row r="264" spans="1:19" x14ac:dyDescent="0.35">
      <c r="A264" s="9">
        <v>258</v>
      </c>
      <c r="B264" s="6">
        <v>258</v>
      </c>
      <c r="C264" s="7" t="s">
        <v>206</v>
      </c>
      <c r="D264" s="7" t="s">
        <v>95</v>
      </c>
      <c r="E264" s="7" t="s">
        <v>48</v>
      </c>
      <c r="F264" s="7" t="s">
        <v>22</v>
      </c>
      <c r="G264" s="6" t="s">
        <v>17</v>
      </c>
      <c r="H264" s="6" t="s">
        <v>96</v>
      </c>
      <c r="I264" s="6" t="s">
        <v>50</v>
      </c>
      <c r="J264" s="6" t="s">
        <v>43</v>
      </c>
      <c r="K264" s="6">
        <v>2135</v>
      </c>
      <c r="L264" s="6">
        <v>1174.25</v>
      </c>
      <c r="M264" s="7">
        <v>2</v>
      </c>
      <c r="N264" s="23">
        <v>2070.9499999999998</v>
      </c>
      <c r="O264" s="8">
        <v>4141.8999999999996</v>
      </c>
      <c r="P264" s="40" t="s">
        <v>130</v>
      </c>
      <c r="Q264" s="100">
        <f t="shared" ref="Q264:Q327" si="12">M264*(K264-N264)</f>
        <v>128.10000000000036</v>
      </c>
      <c r="R264" s="100">
        <f t="shared" ref="R264:R327" si="13">M264*(N264-L264)</f>
        <v>1793.3999999999996</v>
      </c>
      <c r="S264" s="100">
        <f t="shared" ref="S264:S327" si="14">K264*M264</f>
        <v>4270</v>
      </c>
    </row>
    <row r="265" spans="1:19" x14ac:dyDescent="0.35">
      <c r="A265" s="9">
        <v>259</v>
      </c>
      <c r="B265" s="6">
        <v>259</v>
      </c>
      <c r="C265" s="7" t="s">
        <v>303</v>
      </c>
      <c r="D265" s="7" t="s">
        <v>112</v>
      </c>
      <c r="E265" s="7" t="s">
        <v>48</v>
      </c>
      <c r="F265" s="7" t="s">
        <v>19</v>
      </c>
      <c r="G265" s="6" t="s">
        <v>15</v>
      </c>
      <c r="H265" s="6" t="s">
        <v>49</v>
      </c>
      <c r="I265" s="6" t="s">
        <v>65</v>
      </c>
      <c r="J265" s="6" t="s">
        <v>43</v>
      </c>
      <c r="K265" s="6">
        <v>19568</v>
      </c>
      <c r="L265" s="6">
        <v>12327.84</v>
      </c>
      <c r="M265" s="7">
        <v>9</v>
      </c>
      <c r="N265" s="23">
        <v>18980.96</v>
      </c>
      <c r="O265" s="8">
        <v>170828.63999999998</v>
      </c>
      <c r="P265" s="40" t="s">
        <v>46</v>
      </c>
      <c r="Q265" s="100">
        <f t="shared" si="12"/>
        <v>5283.3600000000079</v>
      </c>
      <c r="R265" s="100">
        <f t="shared" si="13"/>
        <v>59878.079999999987</v>
      </c>
      <c r="S265" s="100">
        <f t="shared" si="14"/>
        <v>176112</v>
      </c>
    </row>
    <row r="266" spans="1:19" x14ac:dyDescent="0.35">
      <c r="A266" s="9">
        <v>260</v>
      </c>
      <c r="B266" s="6">
        <v>260</v>
      </c>
      <c r="C266" s="7" t="s">
        <v>267</v>
      </c>
      <c r="D266" s="7" t="s">
        <v>84</v>
      </c>
      <c r="E266" s="7" t="s">
        <v>39</v>
      </c>
      <c r="F266" s="7" t="s">
        <v>20</v>
      </c>
      <c r="G266" s="6" t="s">
        <v>15</v>
      </c>
      <c r="H266" s="6" t="s">
        <v>159</v>
      </c>
      <c r="I266" s="6" t="s">
        <v>65</v>
      </c>
      <c r="J266" s="6" t="s">
        <v>86</v>
      </c>
      <c r="K266" s="6">
        <v>24110</v>
      </c>
      <c r="L266" s="6">
        <v>16153.7</v>
      </c>
      <c r="M266" s="7">
        <v>9</v>
      </c>
      <c r="N266" s="23">
        <v>21216.799999999999</v>
      </c>
      <c r="O266" s="8">
        <v>190951.19999999998</v>
      </c>
      <c r="P266" s="40" t="s">
        <v>46</v>
      </c>
      <c r="Q266" s="100">
        <f t="shared" si="12"/>
        <v>26038.800000000007</v>
      </c>
      <c r="R266" s="100">
        <f t="shared" si="13"/>
        <v>45567.899999999987</v>
      </c>
      <c r="S266" s="100">
        <f t="shared" si="14"/>
        <v>216990</v>
      </c>
    </row>
    <row r="267" spans="1:19" x14ac:dyDescent="0.35">
      <c r="A267" s="9">
        <v>261</v>
      </c>
      <c r="B267" s="6">
        <v>261</v>
      </c>
      <c r="C267" s="7" t="s">
        <v>266</v>
      </c>
      <c r="D267" s="7" t="s">
        <v>112</v>
      </c>
      <c r="E267" s="7" t="s">
        <v>100</v>
      </c>
      <c r="F267" s="7" t="s">
        <v>40</v>
      </c>
      <c r="G267" s="6" t="s">
        <v>17</v>
      </c>
      <c r="H267" s="6" t="s">
        <v>49</v>
      </c>
      <c r="I267" s="6" t="s">
        <v>65</v>
      </c>
      <c r="J267" s="6" t="s">
        <v>43</v>
      </c>
      <c r="K267" s="6">
        <v>19568</v>
      </c>
      <c r="L267" s="6">
        <v>12327.84</v>
      </c>
      <c r="M267" s="7">
        <v>1</v>
      </c>
      <c r="N267" s="23">
        <v>17806.88</v>
      </c>
      <c r="O267" s="8">
        <v>17806.88</v>
      </c>
      <c r="P267" s="40" t="s">
        <v>62</v>
      </c>
      <c r="Q267" s="100">
        <f t="shared" si="12"/>
        <v>1761.119999999999</v>
      </c>
      <c r="R267" s="100">
        <f t="shared" si="13"/>
        <v>5479.0400000000009</v>
      </c>
      <c r="S267" s="100">
        <f t="shared" si="14"/>
        <v>19568</v>
      </c>
    </row>
    <row r="268" spans="1:19" x14ac:dyDescent="0.35">
      <c r="A268" s="9">
        <v>262</v>
      </c>
      <c r="B268" s="6">
        <v>262</v>
      </c>
      <c r="C268" s="7" t="s">
        <v>145</v>
      </c>
      <c r="D268" s="7" t="s">
        <v>95</v>
      </c>
      <c r="E268" s="7" t="s">
        <v>48</v>
      </c>
      <c r="F268" s="7" t="s">
        <v>21</v>
      </c>
      <c r="G268" s="6" t="s">
        <v>18</v>
      </c>
      <c r="H268" s="6" t="s">
        <v>107</v>
      </c>
      <c r="I268" s="6" t="s">
        <v>42</v>
      </c>
      <c r="J268" s="6" t="s">
        <v>59</v>
      </c>
      <c r="K268" s="6">
        <v>10590</v>
      </c>
      <c r="L268" s="6">
        <v>6671.7</v>
      </c>
      <c r="M268" s="7">
        <v>4</v>
      </c>
      <c r="N268" s="23">
        <v>10166.4</v>
      </c>
      <c r="O268" s="8">
        <v>40665.599999999999</v>
      </c>
      <c r="P268" s="40" t="s">
        <v>62</v>
      </c>
      <c r="Q268" s="100">
        <f t="shared" si="12"/>
        <v>1694.4000000000015</v>
      </c>
      <c r="R268" s="100">
        <f t="shared" si="13"/>
        <v>13978.8</v>
      </c>
      <c r="S268" s="100">
        <f t="shared" si="14"/>
        <v>42360</v>
      </c>
    </row>
    <row r="269" spans="1:19" x14ac:dyDescent="0.35">
      <c r="A269" s="9">
        <v>263</v>
      </c>
      <c r="B269" s="6">
        <v>263</v>
      </c>
      <c r="C269" s="7" t="s">
        <v>228</v>
      </c>
      <c r="D269" s="7" t="s">
        <v>84</v>
      </c>
      <c r="E269" s="7" t="s">
        <v>39</v>
      </c>
      <c r="F269" s="7" t="s">
        <v>20</v>
      </c>
      <c r="G269" s="6" t="s">
        <v>15</v>
      </c>
      <c r="H269" s="6" t="s">
        <v>159</v>
      </c>
      <c r="I269" s="6" t="s">
        <v>65</v>
      </c>
      <c r="J269" s="6" t="s">
        <v>86</v>
      </c>
      <c r="K269" s="6">
        <v>24110</v>
      </c>
      <c r="L269" s="6">
        <v>16153.7</v>
      </c>
      <c r="M269" s="7">
        <v>4</v>
      </c>
      <c r="N269" s="23">
        <v>23627.8</v>
      </c>
      <c r="O269" s="8">
        <v>94511.2</v>
      </c>
      <c r="P269" s="40" t="s">
        <v>130</v>
      </c>
      <c r="Q269" s="100">
        <f t="shared" si="12"/>
        <v>1928.8000000000029</v>
      </c>
      <c r="R269" s="100">
        <f t="shared" si="13"/>
        <v>29896.399999999994</v>
      </c>
      <c r="S269" s="100">
        <f t="shared" si="14"/>
        <v>96440</v>
      </c>
    </row>
    <row r="270" spans="1:19" x14ac:dyDescent="0.35">
      <c r="A270" s="9">
        <v>264</v>
      </c>
      <c r="B270" s="6">
        <v>264</v>
      </c>
      <c r="C270" s="7" t="s">
        <v>300</v>
      </c>
      <c r="D270" s="7" t="s">
        <v>112</v>
      </c>
      <c r="E270" s="7" t="s">
        <v>39</v>
      </c>
      <c r="F270" s="7" t="s">
        <v>24</v>
      </c>
      <c r="G270" s="6" t="s">
        <v>18</v>
      </c>
      <c r="H270" s="6" t="s">
        <v>49</v>
      </c>
      <c r="I270" s="6" t="s">
        <v>65</v>
      </c>
      <c r="J270" s="6" t="s">
        <v>43</v>
      </c>
      <c r="K270" s="6">
        <v>19568</v>
      </c>
      <c r="L270" s="6">
        <v>12327.84</v>
      </c>
      <c r="M270" s="7">
        <v>6</v>
      </c>
      <c r="N270" s="23">
        <v>16632.8</v>
      </c>
      <c r="O270" s="8">
        <v>99796.799999999988</v>
      </c>
      <c r="P270" s="40" t="s">
        <v>54</v>
      </c>
      <c r="Q270" s="100">
        <f t="shared" si="12"/>
        <v>17611.200000000004</v>
      </c>
      <c r="R270" s="100">
        <f t="shared" si="13"/>
        <v>25829.759999999995</v>
      </c>
      <c r="S270" s="100">
        <f t="shared" si="14"/>
        <v>117408</v>
      </c>
    </row>
    <row r="271" spans="1:19" x14ac:dyDescent="0.35">
      <c r="A271" s="9">
        <v>265</v>
      </c>
      <c r="B271" s="6">
        <v>265</v>
      </c>
      <c r="C271" s="7" t="s">
        <v>290</v>
      </c>
      <c r="D271" s="7" t="s">
        <v>56</v>
      </c>
      <c r="E271" s="7" t="s">
        <v>39</v>
      </c>
      <c r="F271" s="7" t="s">
        <v>21</v>
      </c>
      <c r="G271" s="6" t="s">
        <v>15</v>
      </c>
      <c r="H271" s="6" t="s">
        <v>78</v>
      </c>
      <c r="I271" s="6" t="s">
        <v>339</v>
      </c>
      <c r="J271" s="6" t="s">
        <v>51</v>
      </c>
      <c r="K271" s="6">
        <v>22050</v>
      </c>
      <c r="L271" s="6">
        <v>15435</v>
      </c>
      <c r="M271" s="7">
        <v>3</v>
      </c>
      <c r="N271" s="23">
        <v>18963</v>
      </c>
      <c r="O271" s="8">
        <v>56889</v>
      </c>
      <c r="P271" s="40" t="s">
        <v>54</v>
      </c>
      <c r="Q271" s="100">
        <f t="shared" si="12"/>
        <v>9261</v>
      </c>
      <c r="R271" s="100">
        <f t="shared" si="13"/>
        <v>10584</v>
      </c>
      <c r="S271" s="100">
        <f t="shared" si="14"/>
        <v>66150</v>
      </c>
    </row>
    <row r="272" spans="1:19" x14ac:dyDescent="0.35">
      <c r="A272" s="9">
        <v>266</v>
      </c>
      <c r="B272" s="6">
        <v>266</v>
      </c>
      <c r="C272" s="7" t="s">
        <v>37</v>
      </c>
      <c r="D272" s="7" t="s">
        <v>84</v>
      </c>
      <c r="E272" s="7" t="s">
        <v>39</v>
      </c>
      <c r="F272" s="7" t="s">
        <v>22</v>
      </c>
      <c r="G272" s="6" t="s">
        <v>16</v>
      </c>
      <c r="H272" s="6" t="s">
        <v>78</v>
      </c>
      <c r="I272" s="6" t="s">
        <v>339</v>
      </c>
      <c r="J272" s="6" t="s">
        <v>51</v>
      </c>
      <c r="K272" s="6">
        <v>22050</v>
      </c>
      <c r="L272" s="6">
        <v>15435</v>
      </c>
      <c r="M272" s="7">
        <v>6</v>
      </c>
      <c r="N272" s="23">
        <v>20286</v>
      </c>
      <c r="O272" s="8">
        <v>121716</v>
      </c>
      <c r="P272" s="40" t="s">
        <v>82</v>
      </c>
      <c r="Q272" s="100">
        <f t="shared" si="12"/>
        <v>10584</v>
      </c>
      <c r="R272" s="100">
        <f t="shared" si="13"/>
        <v>29106</v>
      </c>
      <c r="S272" s="100">
        <f t="shared" si="14"/>
        <v>132300</v>
      </c>
    </row>
    <row r="273" spans="1:19" x14ac:dyDescent="0.35">
      <c r="A273" s="9">
        <v>267</v>
      </c>
      <c r="B273" s="6">
        <v>267</v>
      </c>
      <c r="C273" s="7" t="s">
        <v>296</v>
      </c>
      <c r="D273" s="7" t="s">
        <v>84</v>
      </c>
      <c r="E273" s="7" t="s">
        <v>100</v>
      </c>
      <c r="F273" s="7" t="s">
        <v>23</v>
      </c>
      <c r="G273" s="6" t="s">
        <v>16</v>
      </c>
      <c r="H273" s="6" t="s">
        <v>138</v>
      </c>
      <c r="I273" s="6" t="s">
        <v>42</v>
      </c>
      <c r="J273" s="6" t="s">
        <v>51</v>
      </c>
      <c r="K273" s="6">
        <v>12004</v>
      </c>
      <c r="L273" s="6">
        <v>8042.68</v>
      </c>
      <c r="M273" s="7">
        <v>1</v>
      </c>
      <c r="N273" s="23">
        <v>11883.96</v>
      </c>
      <c r="O273" s="8">
        <v>11883.96</v>
      </c>
      <c r="P273" s="40" t="s">
        <v>82</v>
      </c>
      <c r="Q273" s="100">
        <f t="shared" si="12"/>
        <v>120.04000000000087</v>
      </c>
      <c r="R273" s="100">
        <f t="shared" si="13"/>
        <v>3841.2799999999988</v>
      </c>
      <c r="S273" s="100">
        <f t="shared" si="14"/>
        <v>12004</v>
      </c>
    </row>
    <row r="274" spans="1:19" x14ac:dyDescent="0.35">
      <c r="A274" s="9">
        <v>268</v>
      </c>
      <c r="B274" s="6">
        <v>268</v>
      </c>
      <c r="C274" s="7" t="s">
        <v>268</v>
      </c>
      <c r="D274" s="7" t="s">
        <v>56</v>
      </c>
      <c r="E274" s="7" t="s">
        <v>100</v>
      </c>
      <c r="F274" s="7" t="s">
        <v>40</v>
      </c>
      <c r="G274" s="6" t="s">
        <v>16</v>
      </c>
      <c r="H274" s="6" t="s">
        <v>138</v>
      </c>
      <c r="I274" s="6" t="s">
        <v>42</v>
      </c>
      <c r="J274" s="6" t="s">
        <v>51</v>
      </c>
      <c r="K274" s="6">
        <v>12004</v>
      </c>
      <c r="L274" s="6">
        <v>8042.68</v>
      </c>
      <c r="M274" s="7">
        <v>3</v>
      </c>
      <c r="N274" s="23">
        <v>10323.44</v>
      </c>
      <c r="O274" s="8">
        <v>30970.32</v>
      </c>
      <c r="P274" s="40" t="s">
        <v>105</v>
      </c>
      <c r="Q274" s="100">
        <f t="shared" si="12"/>
        <v>5041.6799999999985</v>
      </c>
      <c r="R274" s="100">
        <f t="shared" si="13"/>
        <v>6842.2800000000007</v>
      </c>
      <c r="S274" s="100">
        <f t="shared" si="14"/>
        <v>36012</v>
      </c>
    </row>
    <row r="275" spans="1:19" x14ac:dyDescent="0.35">
      <c r="A275" s="9">
        <v>269</v>
      </c>
      <c r="B275" s="6">
        <v>269</v>
      </c>
      <c r="C275" s="7" t="s">
        <v>322</v>
      </c>
      <c r="D275" s="7" t="s">
        <v>38</v>
      </c>
      <c r="E275" s="7" t="s">
        <v>71</v>
      </c>
      <c r="F275" s="7" t="s">
        <v>21</v>
      </c>
      <c r="G275" s="6" t="s">
        <v>15</v>
      </c>
      <c r="H275" s="6" t="s">
        <v>91</v>
      </c>
      <c r="I275" s="6" t="s">
        <v>339</v>
      </c>
      <c r="J275" s="6" t="s">
        <v>59</v>
      </c>
      <c r="K275" s="6">
        <v>3263</v>
      </c>
      <c r="L275" s="6">
        <v>2186.21</v>
      </c>
      <c r="M275" s="7">
        <v>5</v>
      </c>
      <c r="N275" s="23">
        <v>3165.11</v>
      </c>
      <c r="O275" s="8">
        <v>15825.550000000001</v>
      </c>
      <c r="P275" s="40" t="s">
        <v>89</v>
      </c>
      <c r="Q275" s="100">
        <f t="shared" si="12"/>
        <v>489.44999999999936</v>
      </c>
      <c r="R275" s="100">
        <f t="shared" si="13"/>
        <v>4894.5</v>
      </c>
      <c r="S275" s="100">
        <f t="shared" si="14"/>
        <v>16315</v>
      </c>
    </row>
    <row r="276" spans="1:19" x14ac:dyDescent="0.35">
      <c r="A276" s="9">
        <v>270</v>
      </c>
      <c r="B276" s="6">
        <v>270</v>
      </c>
      <c r="C276" s="7" t="s">
        <v>241</v>
      </c>
      <c r="D276" s="7" t="s">
        <v>95</v>
      </c>
      <c r="E276" s="7" t="s">
        <v>71</v>
      </c>
      <c r="F276" s="7" t="s">
        <v>19</v>
      </c>
      <c r="G276" s="6" t="s">
        <v>16</v>
      </c>
      <c r="H276" s="6" t="s">
        <v>58</v>
      </c>
      <c r="I276" s="6" t="s">
        <v>42</v>
      </c>
      <c r="J276" s="6" t="s">
        <v>59</v>
      </c>
      <c r="K276" s="6">
        <v>24315</v>
      </c>
      <c r="L276" s="6">
        <v>14589</v>
      </c>
      <c r="M276" s="7">
        <v>4</v>
      </c>
      <c r="N276" s="23">
        <v>22126.65</v>
      </c>
      <c r="O276" s="8">
        <v>88506.6</v>
      </c>
      <c r="P276" s="40" t="s">
        <v>54</v>
      </c>
      <c r="Q276" s="100">
        <f t="shared" si="12"/>
        <v>8753.3999999999942</v>
      </c>
      <c r="R276" s="100">
        <f t="shared" si="13"/>
        <v>30150.600000000006</v>
      </c>
      <c r="S276" s="100">
        <f t="shared" si="14"/>
        <v>97260</v>
      </c>
    </row>
    <row r="277" spans="1:19" x14ac:dyDescent="0.35">
      <c r="A277" s="9">
        <v>271</v>
      </c>
      <c r="B277" s="6">
        <v>271</v>
      </c>
      <c r="C277" s="7" t="s">
        <v>192</v>
      </c>
      <c r="D277" s="7" t="s">
        <v>56</v>
      </c>
      <c r="E277" s="7" t="s">
        <v>100</v>
      </c>
      <c r="F277" s="7" t="s">
        <v>22</v>
      </c>
      <c r="G277" s="6" t="s">
        <v>18</v>
      </c>
      <c r="H277" s="6" t="s">
        <v>91</v>
      </c>
      <c r="I277" s="6" t="s">
        <v>339</v>
      </c>
      <c r="J277" s="6" t="s">
        <v>59</v>
      </c>
      <c r="K277" s="6">
        <v>3263</v>
      </c>
      <c r="L277" s="6">
        <v>2186.21</v>
      </c>
      <c r="M277" s="7">
        <v>9</v>
      </c>
      <c r="N277" s="23">
        <v>3165.11</v>
      </c>
      <c r="O277" s="8">
        <v>28485.99</v>
      </c>
      <c r="P277" s="40" t="s">
        <v>69</v>
      </c>
      <c r="Q277" s="100">
        <f t="shared" si="12"/>
        <v>881.00999999999885</v>
      </c>
      <c r="R277" s="100">
        <f t="shared" si="13"/>
        <v>8810.1</v>
      </c>
      <c r="S277" s="100">
        <f t="shared" si="14"/>
        <v>29367</v>
      </c>
    </row>
    <row r="278" spans="1:19" x14ac:dyDescent="0.35">
      <c r="A278" s="9">
        <v>272</v>
      </c>
      <c r="B278" s="6">
        <v>272</v>
      </c>
      <c r="C278" s="7" t="s">
        <v>243</v>
      </c>
      <c r="D278" s="7" t="s">
        <v>38</v>
      </c>
      <c r="E278" s="7" t="s">
        <v>48</v>
      </c>
      <c r="F278" s="7" t="s">
        <v>21</v>
      </c>
      <c r="G278" s="6" t="s">
        <v>16</v>
      </c>
      <c r="H278" s="6" t="s">
        <v>169</v>
      </c>
      <c r="I278" s="6" t="s">
        <v>65</v>
      </c>
      <c r="J278" s="6" t="s">
        <v>43</v>
      </c>
      <c r="K278" s="6">
        <v>9526</v>
      </c>
      <c r="L278" s="6">
        <v>6572.94</v>
      </c>
      <c r="M278" s="7">
        <v>6</v>
      </c>
      <c r="N278" s="23">
        <v>9240.2199999999993</v>
      </c>
      <c r="O278" s="8">
        <v>55441.319999999992</v>
      </c>
      <c r="P278" s="40" t="s">
        <v>62</v>
      </c>
      <c r="Q278" s="100">
        <f t="shared" si="12"/>
        <v>1714.6800000000039</v>
      </c>
      <c r="R278" s="100">
        <f t="shared" si="13"/>
        <v>16003.679999999998</v>
      </c>
      <c r="S278" s="100">
        <f t="shared" si="14"/>
        <v>57156</v>
      </c>
    </row>
    <row r="279" spans="1:19" x14ac:dyDescent="0.35">
      <c r="A279" s="9">
        <v>273</v>
      </c>
      <c r="B279" s="6">
        <v>273</v>
      </c>
      <c r="C279" s="7" t="s">
        <v>240</v>
      </c>
      <c r="D279" s="7" t="s">
        <v>84</v>
      </c>
      <c r="E279" s="7" t="s">
        <v>39</v>
      </c>
      <c r="F279" s="7" t="s">
        <v>21</v>
      </c>
      <c r="G279" s="6" t="s">
        <v>15</v>
      </c>
      <c r="H279" s="6" t="s">
        <v>122</v>
      </c>
      <c r="I279" s="6" t="s">
        <v>65</v>
      </c>
      <c r="J279" s="6" t="s">
        <v>66</v>
      </c>
      <c r="K279" s="6">
        <v>11568</v>
      </c>
      <c r="L279" s="6">
        <v>8097.6</v>
      </c>
      <c r="M279" s="7">
        <v>1</v>
      </c>
      <c r="N279" s="23">
        <v>10411.200000000001</v>
      </c>
      <c r="O279" s="8">
        <v>10411.200000000001</v>
      </c>
      <c r="P279" s="40" t="s">
        <v>54</v>
      </c>
      <c r="Q279" s="100">
        <f t="shared" si="12"/>
        <v>1156.7999999999993</v>
      </c>
      <c r="R279" s="100">
        <f t="shared" si="13"/>
        <v>2313.6000000000004</v>
      </c>
      <c r="S279" s="100">
        <f t="shared" si="14"/>
        <v>11568</v>
      </c>
    </row>
    <row r="280" spans="1:19" x14ac:dyDescent="0.35">
      <c r="A280" s="9">
        <v>274</v>
      </c>
      <c r="B280" s="6">
        <v>274</v>
      </c>
      <c r="C280" s="7" t="s">
        <v>294</v>
      </c>
      <c r="D280" s="7" t="s">
        <v>112</v>
      </c>
      <c r="E280" s="7" t="s">
        <v>48</v>
      </c>
      <c r="F280" s="7" t="s">
        <v>24</v>
      </c>
      <c r="G280" s="6" t="s">
        <v>16</v>
      </c>
      <c r="H280" s="6" t="s">
        <v>148</v>
      </c>
      <c r="I280" s="6" t="s">
        <v>65</v>
      </c>
      <c r="J280" s="6" t="s">
        <v>86</v>
      </c>
      <c r="K280" s="6">
        <v>18971</v>
      </c>
      <c r="L280" s="6">
        <v>11762.02</v>
      </c>
      <c r="M280" s="7">
        <v>7</v>
      </c>
      <c r="N280" s="23">
        <v>17263.61</v>
      </c>
      <c r="O280" s="8">
        <v>120845.27</v>
      </c>
      <c r="P280" s="40" t="s">
        <v>82</v>
      </c>
      <c r="Q280" s="100">
        <f t="shared" si="12"/>
        <v>11951.729999999996</v>
      </c>
      <c r="R280" s="100">
        <f t="shared" si="13"/>
        <v>38511.130000000005</v>
      </c>
      <c r="S280" s="100">
        <f t="shared" si="14"/>
        <v>132797</v>
      </c>
    </row>
    <row r="281" spans="1:19" x14ac:dyDescent="0.35">
      <c r="A281" s="9">
        <v>275</v>
      </c>
      <c r="B281" s="6">
        <v>275</v>
      </c>
      <c r="C281" s="7" t="s">
        <v>125</v>
      </c>
      <c r="D281" s="7" t="s">
        <v>84</v>
      </c>
      <c r="E281" s="7" t="s">
        <v>39</v>
      </c>
      <c r="F281" s="7" t="s">
        <v>23</v>
      </c>
      <c r="G281" s="6" t="s">
        <v>15</v>
      </c>
      <c r="H281" s="6" t="s">
        <v>107</v>
      </c>
      <c r="I281" s="6" t="s">
        <v>42</v>
      </c>
      <c r="J281" s="6" t="s">
        <v>59</v>
      </c>
      <c r="K281" s="6">
        <v>10590</v>
      </c>
      <c r="L281" s="6">
        <v>6671.7</v>
      </c>
      <c r="M281" s="7">
        <v>6</v>
      </c>
      <c r="N281" s="23">
        <v>9954.5999999999985</v>
      </c>
      <c r="O281" s="8">
        <v>59727.599999999991</v>
      </c>
      <c r="P281" s="40" t="s">
        <v>82</v>
      </c>
      <c r="Q281" s="100">
        <f t="shared" si="12"/>
        <v>3812.4000000000087</v>
      </c>
      <c r="R281" s="100">
        <f t="shared" si="13"/>
        <v>19697.399999999994</v>
      </c>
      <c r="S281" s="100">
        <f t="shared" si="14"/>
        <v>63540</v>
      </c>
    </row>
    <row r="282" spans="1:19" x14ac:dyDescent="0.35">
      <c r="A282" s="9">
        <v>276</v>
      </c>
      <c r="B282" s="6">
        <v>276</v>
      </c>
      <c r="C282" s="7" t="s">
        <v>298</v>
      </c>
      <c r="D282" s="7" t="s">
        <v>84</v>
      </c>
      <c r="E282" s="7" t="s">
        <v>71</v>
      </c>
      <c r="F282" s="7" t="s">
        <v>19</v>
      </c>
      <c r="G282" s="6" t="s">
        <v>15</v>
      </c>
      <c r="H282" s="6" t="s">
        <v>122</v>
      </c>
      <c r="I282" s="6" t="s">
        <v>65</v>
      </c>
      <c r="J282" s="6" t="s">
        <v>66</v>
      </c>
      <c r="K282" s="6">
        <v>11568</v>
      </c>
      <c r="L282" s="6">
        <v>8097.6</v>
      </c>
      <c r="M282" s="7">
        <v>5</v>
      </c>
      <c r="N282" s="23">
        <v>11336.64</v>
      </c>
      <c r="O282" s="8">
        <v>56683.199999999997</v>
      </c>
      <c r="P282" s="40" t="s">
        <v>89</v>
      </c>
      <c r="Q282" s="100">
        <f t="shared" si="12"/>
        <v>1156.8000000000029</v>
      </c>
      <c r="R282" s="100">
        <f t="shared" si="13"/>
        <v>16195.199999999995</v>
      </c>
      <c r="S282" s="100">
        <f t="shared" si="14"/>
        <v>57840</v>
      </c>
    </row>
    <row r="283" spans="1:19" x14ac:dyDescent="0.35">
      <c r="A283" s="9">
        <v>277</v>
      </c>
      <c r="B283" s="6">
        <v>277</v>
      </c>
      <c r="C283" s="7" t="s">
        <v>189</v>
      </c>
      <c r="D283" s="7" t="s">
        <v>56</v>
      </c>
      <c r="E283" s="7" t="s">
        <v>39</v>
      </c>
      <c r="F283" s="7" t="s">
        <v>22</v>
      </c>
      <c r="G283" s="6" t="s">
        <v>18</v>
      </c>
      <c r="H283" s="6" t="s">
        <v>73</v>
      </c>
      <c r="I283" s="6" t="s">
        <v>50</v>
      </c>
      <c r="J283" s="6" t="s">
        <v>59</v>
      </c>
      <c r="K283" s="6">
        <v>23078</v>
      </c>
      <c r="L283" s="6">
        <v>14769.92</v>
      </c>
      <c r="M283" s="7">
        <v>8</v>
      </c>
      <c r="N283" s="23">
        <v>21693.32</v>
      </c>
      <c r="O283" s="8">
        <v>173546.56</v>
      </c>
      <c r="P283" s="40" t="s">
        <v>105</v>
      </c>
      <c r="Q283" s="100">
        <f t="shared" si="12"/>
        <v>11077.440000000002</v>
      </c>
      <c r="R283" s="100">
        <f t="shared" si="13"/>
        <v>55387.199999999997</v>
      </c>
      <c r="S283" s="100">
        <f t="shared" si="14"/>
        <v>184624</v>
      </c>
    </row>
    <row r="284" spans="1:19" x14ac:dyDescent="0.35">
      <c r="A284" s="9">
        <v>278</v>
      </c>
      <c r="B284" s="6">
        <v>278</v>
      </c>
      <c r="C284" s="7" t="s">
        <v>196</v>
      </c>
      <c r="D284" s="7" t="s">
        <v>56</v>
      </c>
      <c r="E284" s="7" t="s">
        <v>48</v>
      </c>
      <c r="F284" s="7" t="s">
        <v>23</v>
      </c>
      <c r="G284" s="6" t="s">
        <v>18</v>
      </c>
      <c r="H284" s="6" t="s">
        <v>169</v>
      </c>
      <c r="I284" s="6" t="s">
        <v>65</v>
      </c>
      <c r="J284" s="6" t="s">
        <v>43</v>
      </c>
      <c r="K284" s="6">
        <v>9526</v>
      </c>
      <c r="L284" s="6">
        <v>6572.94</v>
      </c>
      <c r="M284" s="7">
        <v>1</v>
      </c>
      <c r="N284" s="23">
        <v>8097.0999999999995</v>
      </c>
      <c r="O284" s="8">
        <v>8097.0999999999995</v>
      </c>
      <c r="P284" s="40" t="s">
        <v>62</v>
      </c>
      <c r="Q284" s="100">
        <f t="shared" si="12"/>
        <v>1428.9000000000005</v>
      </c>
      <c r="R284" s="100">
        <f t="shared" si="13"/>
        <v>1524.1599999999999</v>
      </c>
      <c r="S284" s="100">
        <f t="shared" si="14"/>
        <v>9526</v>
      </c>
    </row>
    <row r="285" spans="1:19" x14ac:dyDescent="0.35">
      <c r="A285" s="9">
        <v>279</v>
      </c>
      <c r="B285" s="6">
        <v>279</v>
      </c>
      <c r="C285" s="7" t="s">
        <v>291</v>
      </c>
      <c r="D285" s="7" t="s">
        <v>112</v>
      </c>
      <c r="E285" s="7" t="s">
        <v>71</v>
      </c>
      <c r="F285" s="7" t="s">
        <v>21</v>
      </c>
      <c r="G285" s="6" t="s">
        <v>15</v>
      </c>
      <c r="H285" s="6" t="s">
        <v>126</v>
      </c>
      <c r="I285" s="6" t="s">
        <v>50</v>
      </c>
      <c r="J285" s="6" t="s">
        <v>86</v>
      </c>
      <c r="K285" s="6">
        <v>16064</v>
      </c>
      <c r="L285" s="6">
        <v>10762.88</v>
      </c>
      <c r="M285" s="7">
        <v>4</v>
      </c>
      <c r="N285" s="23">
        <v>14136.32</v>
      </c>
      <c r="O285" s="8">
        <v>56545.279999999999</v>
      </c>
      <c r="P285" s="40" t="s">
        <v>69</v>
      </c>
      <c r="Q285" s="100">
        <f t="shared" si="12"/>
        <v>7710.7200000000012</v>
      </c>
      <c r="R285" s="100">
        <f t="shared" si="13"/>
        <v>13493.760000000002</v>
      </c>
      <c r="S285" s="100">
        <f t="shared" si="14"/>
        <v>64256</v>
      </c>
    </row>
    <row r="286" spans="1:19" x14ac:dyDescent="0.35">
      <c r="A286" s="9">
        <v>280</v>
      </c>
      <c r="B286" s="6">
        <v>280</v>
      </c>
      <c r="C286" s="7" t="s">
        <v>237</v>
      </c>
      <c r="D286" s="7" t="s">
        <v>56</v>
      </c>
      <c r="E286" s="7" t="s">
        <v>100</v>
      </c>
      <c r="F286" s="7" t="s">
        <v>40</v>
      </c>
      <c r="G286" s="6" t="s">
        <v>17</v>
      </c>
      <c r="H286" s="6" t="s">
        <v>177</v>
      </c>
      <c r="I286" s="6" t="s">
        <v>65</v>
      </c>
      <c r="J286" s="6" t="s">
        <v>66</v>
      </c>
      <c r="K286" s="6">
        <v>20386</v>
      </c>
      <c r="L286" s="6">
        <v>14270.2</v>
      </c>
      <c r="M286" s="7">
        <v>2</v>
      </c>
      <c r="N286" s="23">
        <v>18143.54</v>
      </c>
      <c r="O286" s="8">
        <v>36287.08</v>
      </c>
      <c r="P286" s="40" t="s">
        <v>130</v>
      </c>
      <c r="Q286" s="100">
        <f t="shared" si="12"/>
        <v>4484.9199999999983</v>
      </c>
      <c r="R286" s="100">
        <f t="shared" si="13"/>
        <v>7746.68</v>
      </c>
      <c r="S286" s="100">
        <f t="shared" si="14"/>
        <v>40772</v>
      </c>
    </row>
    <row r="287" spans="1:19" x14ac:dyDescent="0.35">
      <c r="A287" s="9">
        <v>281</v>
      </c>
      <c r="B287" s="6">
        <v>281</v>
      </c>
      <c r="C287" s="7" t="s">
        <v>249</v>
      </c>
      <c r="D287" s="7" t="s">
        <v>95</v>
      </c>
      <c r="E287" s="7" t="s">
        <v>48</v>
      </c>
      <c r="F287" s="7" t="s">
        <v>20</v>
      </c>
      <c r="G287" s="6" t="s">
        <v>16</v>
      </c>
      <c r="H287" s="6" t="s">
        <v>113</v>
      </c>
      <c r="I287" s="6" t="s">
        <v>65</v>
      </c>
      <c r="J287" s="6" t="s">
        <v>86</v>
      </c>
      <c r="K287" s="6">
        <v>16325</v>
      </c>
      <c r="L287" s="6">
        <v>10611.25</v>
      </c>
      <c r="M287" s="7">
        <v>5</v>
      </c>
      <c r="N287" s="23">
        <v>15672</v>
      </c>
      <c r="O287" s="8">
        <v>78360</v>
      </c>
      <c r="P287" s="40" t="s">
        <v>130</v>
      </c>
      <c r="Q287" s="100">
        <f t="shared" si="12"/>
        <v>3265</v>
      </c>
      <c r="R287" s="100">
        <f t="shared" si="13"/>
        <v>25303.75</v>
      </c>
      <c r="S287" s="100">
        <f t="shared" si="14"/>
        <v>81625</v>
      </c>
    </row>
    <row r="288" spans="1:19" x14ac:dyDescent="0.35">
      <c r="A288" s="9">
        <v>282</v>
      </c>
      <c r="B288" s="6">
        <v>282</v>
      </c>
      <c r="C288" s="7" t="s">
        <v>308</v>
      </c>
      <c r="D288" s="7" t="s">
        <v>38</v>
      </c>
      <c r="E288" s="7" t="s">
        <v>39</v>
      </c>
      <c r="F288" s="7" t="s">
        <v>20</v>
      </c>
      <c r="G288" s="6" t="s">
        <v>18</v>
      </c>
      <c r="H288" s="6" t="s">
        <v>85</v>
      </c>
      <c r="I288" s="6" t="s">
        <v>339</v>
      </c>
      <c r="J288" s="6" t="s">
        <v>86</v>
      </c>
      <c r="K288" s="6">
        <v>6690</v>
      </c>
      <c r="L288" s="6">
        <v>4080.9</v>
      </c>
      <c r="M288" s="7">
        <v>8</v>
      </c>
      <c r="N288" s="23">
        <v>5954.1</v>
      </c>
      <c r="O288" s="8">
        <v>47632.800000000003</v>
      </c>
      <c r="P288" s="40" t="s">
        <v>46</v>
      </c>
      <c r="Q288" s="100">
        <f t="shared" si="12"/>
        <v>5887.1999999999971</v>
      </c>
      <c r="R288" s="100">
        <f t="shared" si="13"/>
        <v>14985.600000000002</v>
      </c>
      <c r="S288" s="100">
        <f t="shared" si="14"/>
        <v>53520</v>
      </c>
    </row>
    <row r="289" spans="1:19" x14ac:dyDescent="0.35">
      <c r="A289" s="9">
        <v>283</v>
      </c>
      <c r="B289" s="6">
        <v>283</v>
      </c>
      <c r="C289" s="7" t="s">
        <v>283</v>
      </c>
      <c r="D289" s="7" t="s">
        <v>38</v>
      </c>
      <c r="E289" s="7" t="s">
        <v>100</v>
      </c>
      <c r="F289" s="7" t="s">
        <v>19</v>
      </c>
      <c r="G289" s="6" t="s">
        <v>15</v>
      </c>
      <c r="H289" s="6" t="s">
        <v>73</v>
      </c>
      <c r="I289" s="6" t="s">
        <v>50</v>
      </c>
      <c r="J289" s="6" t="s">
        <v>59</v>
      </c>
      <c r="K289" s="6">
        <v>23078</v>
      </c>
      <c r="L289" s="6">
        <v>14769.92</v>
      </c>
      <c r="M289" s="7">
        <v>4</v>
      </c>
      <c r="N289" s="23">
        <v>21231.760000000002</v>
      </c>
      <c r="O289" s="8">
        <v>84927.040000000008</v>
      </c>
      <c r="P289" s="40" t="s">
        <v>105</v>
      </c>
      <c r="Q289" s="100">
        <f t="shared" si="12"/>
        <v>7384.9599999999919</v>
      </c>
      <c r="R289" s="100">
        <f t="shared" si="13"/>
        <v>25847.360000000008</v>
      </c>
      <c r="S289" s="100">
        <f t="shared" si="14"/>
        <v>92312</v>
      </c>
    </row>
    <row r="290" spans="1:19" x14ac:dyDescent="0.35">
      <c r="A290" s="9">
        <v>284</v>
      </c>
      <c r="B290" s="6">
        <v>284</v>
      </c>
      <c r="C290" s="7" t="s">
        <v>284</v>
      </c>
      <c r="D290" s="7" t="s">
        <v>112</v>
      </c>
      <c r="E290" s="7" t="s">
        <v>100</v>
      </c>
      <c r="F290" s="7" t="s">
        <v>21</v>
      </c>
      <c r="G290" s="6" t="s">
        <v>15</v>
      </c>
      <c r="H290" s="6" t="s">
        <v>91</v>
      </c>
      <c r="I290" s="6" t="s">
        <v>339</v>
      </c>
      <c r="J290" s="6" t="s">
        <v>59</v>
      </c>
      <c r="K290" s="6">
        <v>3263</v>
      </c>
      <c r="L290" s="6">
        <v>2186.21</v>
      </c>
      <c r="M290" s="7">
        <v>1</v>
      </c>
      <c r="N290" s="23">
        <v>3197.74</v>
      </c>
      <c r="O290" s="8">
        <v>3197.74</v>
      </c>
      <c r="P290" s="40" t="s">
        <v>69</v>
      </c>
      <c r="Q290" s="100">
        <f t="shared" si="12"/>
        <v>65.260000000000218</v>
      </c>
      <c r="R290" s="100">
        <f t="shared" si="13"/>
        <v>1011.5299999999997</v>
      </c>
      <c r="S290" s="100">
        <f t="shared" si="14"/>
        <v>3263</v>
      </c>
    </row>
    <row r="291" spans="1:19" x14ac:dyDescent="0.35">
      <c r="A291" s="9">
        <v>285</v>
      </c>
      <c r="B291" s="6">
        <v>285</v>
      </c>
      <c r="C291" s="7" t="s">
        <v>313</v>
      </c>
      <c r="D291" s="7" t="s">
        <v>112</v>
      </c>
      <c r="E291" s="7" t="s">
        <v>57</v>
      </c>
      <c r="F291" s="7" t="s">
        <v>72</v>
      </c>
      <c r="G291" s="6" t="s">
        <v>18</v>
      </c>
      <c r="H291" s="6" t="s">
        <v>96</v>
      </c>
      <c r="I291" s="6" t="s">
        <v>50</v>
      </c>
      <c r="J291" s="6" t="s">
        <v>43</v>
      </c>
      <c r="K291" s="6">
        <v>2135</v>
      </c>
      <c r="L291" s="6">
        <v>1174.25</v>
      </c>
      <c r="M291" s="7">
        <v>5</v>
      </c>
      <c r="N291" s="23">
        <v>1942.8500000000001</v>
      </c>
      <c r="O291" s="8">
        <v>9714.25</v>
      </c>
      <c r="P291" s="40" t="s">
        <v>62</v>
      </c>
      <c r="Q291" s="100">
        <f t="shared" si="12"/>
        <v>960.74999999999932</v>
      </c>
      <c r="R291" s="100">
        <f t="shared" si="13"/>
        <v>3843.0000000000009</v>
      </c>
      <c r="S291" s="100">
        <f t="shared" si="14"/>
        <v>10675</v>
      </c>
    </row>
    <row r="292" spans="1:19" x14ac:dyDescent="0.35">
      <c r="A292" s="9">
        <v>286</v>
      </c>
      <c r="B292" s="6">
        <v>286</v>
      </c>
      <c r="C292" s="7" t="s">
        <v>242</v>
      </c>
      <c r="D292" s="7" t="s">
        <v>56</v>
      </c>
      <c r="E292" s="7" t="s">
        <v>100</v>
      </c>
      <c r="F292" s="7" t="s">
        <v>19</v>
      </c>
      <c r="G292" s="6" t="s">
        <v>18</v>
      </c>
      <c r="H292" s="6" t="s">
        <v>159</v>
      </c>
      <c r="I292" s="6" t="s">
        <v>65</v>
      </c>
      <c r="J292" s="6" t="s">
        <v>86</v>
      </c>
      <c r="K292" s="6">
        <v>24110</v>
      </c>
      <c r="L292" s="6">
        <v>16153.7</v>
      </c>
      <c r="M292" s="7">
        <v>4</v>
      </c>
      <c r="N292" s="23">
        <v>21457.9</v>
      </c>
      <c r="O292" s="8">
        <v>85831.6</v>
      </c>
      <c r="P292" s="40" t="s">
        <v>54</v>
      </c>
      <c r="Q292" s="100">
        <f t="shared" si="12"/>
        <v>10608.399999999994</v>
      </c>
      <c r="R292" s="100">
        <f t="shared" si="13"/>
        <v>21216.800000000003</v>
      </c>
      <c r="S292" s="100">
        <f t="shared" si="14"/>
        <v>96440</v>
      </c>
    </row>
    <row r="293" spans="1:19" x14ac:dyDescent="0.35">
      <c r="A293" s="9">
        <v>287</v>
      </c>
      <c r="B293" s="6">
        <v>287</v>
      </c>
      <c r="C293" s="7" t="s">
        <v>37</v>
      </c>
      <c r="D293" s="7" t="s">
        <v>84</v>
      </c>
      <c r="E293" s="7" t="s">
        <v>39</v>
      </c>
      <c r="F293" s="7" t="s">
        <v>22</v>
      </c>
      <c r="G293" s="6" t="s">
        <v>17</v>
      </c>
      <c r="H293" s="6" t="s">
        <v>101</v>
      </c>
      <c r="I293" s="6" t="s">
        <v>42</v>
      </c>
      <c r="J293" s="6" t="s">
        <v>74</v>
      </c>
      <c r="K293" s="6">
        <v>4269</v>
      </c>
      <c r="L293" s="6">
        <v>2561.4</v>
      </c>
      <c r="M293" s="7">
        <v>2</v>
      </c>
      <c r="N293" s="23">
        <v>4055.5499999999997</v>
      </c>
      <c r="O293" s="8">
        <v>8111.0999999999995</v>
      </c>
      <c r="P293" s="40" t="s">
        <v>62</v>
      </c>
      <c r="Q293" s="100">
        <f t="shared" si="12"/>
        <v>426.90000000000055</v>
      </c>
      <c r="R293" s="100">
        <f t="shared" si="13"/>
        <v>2988.2999999999993</v>
      </c>
      <c r="S293" s="100">
        <f t="shared" si="14"/>
        <v>8538</v>
      </c>
    </row>
    <row r="294" spans="1:19" x14ac:dyDescent="0.35">
      <c r="A294" s="9">
        <v>288</v>
      </c>
      <c r="B294" s="6">
        <v>288</v>
      </c>
      <c r="C294" s="7" t="s">
        <v>321</v>
      </c>
      <c r="D294" s="7" t="s">
        <v>84</v>
      </c>
      <c r="E294" s="7" t="s">
        <v>71</v>
      </c>
      <c r="F294" s="7" t="s">
        <v>19</v>
      </c>
      <c r="G294" s="6" t="s">
        <v>18</v>
      </c>
      <c r="H294" s="6" t="s">
        <v>159</v>
      </c>
      <c r="I294" s="6" t="s">
        <v>65</v>
      </c>
      <c r="J294" s="6" t="s">
        <v>86</v>
      </c>
      <c r="K294" s="6">
        <v>24110</v>
      </c>
      <c r="L294" s="6">
        <v>16153.7</v>
      </c>
      <c r="M294" s="7">
        <v>8</v>
      </c>
      <c r="N294" s="23">
        <v>21216.799999999999</v>
      </c>
      <c r="O294" s="8">
        <v>169734.39999999999</v>
      </c>
      <c r="P294" s="40" t="s">
        <v>54</v>
      </c>
      <c r="Q294" s="100">
        <f t="shared" si="12"/>
        <v>23145.600000000006</v>
      </c>
      <c r="R294" s="100">
        <f t="shared" si="13"/>
        <v>40504.799999999988</v>
      </c>
      <c r="S294" s="100">
        <f t="shared" si="14"/>
        <v>192880</v>
      </c>
    </row>
    <row r="295" spans="1:19" x14ac:dyDescent="0.35">
      <c r="A295" s="9">
        <v>289</v>
      </c>
      <c r="B295" s="6">
        <v>289</v>
      </c>
      <c r="C295" s="7" t="s">
        <v>125</v>
      </c>
      <c r="D295" s="7" t="s">
        <v>84</v>
      </c>
      <c r="E295" s="7" t="s">
        <v>39</v>
      </c>
      <c r="F295" s="7" t="s">
        <v>23</v>
      </c>
      <c r="G295" s="6" t="s">
        <v>15</v>
      </c>
      <c r="H295" s="6" t="s">
        <v>73</v>
      </c>
      <c r="I295" s="6" t="s">
        <v>50</v>
      </c>
      <c r="J295" s="6" t="s">
        <v>59</v>
      </c>
      <c r="K295" s="6">
        <v>23078</v>
      </c>
      <c r="L295" s="6">
        <v>14769.92</v>
      </c>
      <c r="M295" s="7">
        <v>3</v>
      </c>
      <c r="N295" s="23">
        <v>21462.539999999997</v>
      </c>
      <c r="O295" s="8">
        <v>64387.619999999995</v>
      </c>
      <c r="P295" s="40" t="s">
        <v>54</v>
      </c>
      <c r="Q295" s="100">
        <f t="shared" si="12"/>
        <v>4846.3800000000083</v>
      </c>
      <c r="R295" s="100">
        <f t="shared" si="13"/>
        <v>20077.859999999993</v>
      </c>
      <c r="S295" s="100">
        <f t="shared" si="14"/>
        <v>69234</v>
      </c>
    </row>
    <row r="296" spans="1:19" x14ac:dyDescent="0.35">
      <c r="A296" s="9">
        <v>290</v>
      </c>
      <c r="B296" s="6">
        <v>290</v>
      </c>
      <c r="C296" s="7" t="s">
        <v>303</v>
      </c>
      <c r="D296" s="7" t="s">
        <v>112</v>
      </c>
      <c r="E296" s="7" t="s">
        <v>48</v>
      </c>
      <c r="F296" s="7" t="s">
        <v>19</v>
      </c>
      <c r="G296" s="6" t="s">
        <v>17</v>
      </c>
      <c r="H296" s="6" t="s">
        <v>117</v>
      </c>
      <c r="I296" s="6" t="s">
        <v>339</v>
      </c>
      <c r="J296" s="6" t="s">
        <v>86</v>
      </c>
      <c r="K296" s="6">
        <v>13223</v>
      </c>
      <c r="L296" s="6">
        <v>8991.64</v>
      </c>
      <c r="M296" s="7">
        <v>7</v>
      </c>
      <c r="N296" s="23">
        <v>12297.39</v>
      </c>
      <c r="O296" s="8">
        <v>86081.73</v>
      </c>
      <c r="P296" s="40" t="s">
        <v>54</v>
      </c>
      <c r="Q296" s="100">
        <f t="shared" si="12"/>
        <v>6479.2700000000041</v>
      </c>
      <c r="R296" s="100">
        <f t="shared" si="13"/>
        <v>23140.25</v>
      </c>
      <c r="S296" s="100">
        <f t="shared" si="14"/>
        <v>92561</v>
      </c>
    </row>
    <row r="297" spans="1:19" x14ac:dyDescent="0.35">
      <c r="A297" s="9">
        <v>291</v>
      </c>
      <c r="B297" s="6">
        <v>291</v>
      </c>
      <c r="C297" s="7" t="s">
        <v>215</v>
      </c>
      <c r="D297" s="7" t="s">
        <v>95</v>
      </c>
      <c r="E297" s="7" t="s">
        <v>39</v>
      </c>
      <c r="F297" s="7" t="s">
        <v>40</v>
      </c>
      <c r="G297" s="6" t="s">
        <v>18</v>
      </c>
      <c r="H297" s="6" t="s">
        <v>41</v>
      </c>
      <c r="I297" s="6" t="s">
        <v>42</v>
      </c>
      <c r="J297" s="6" t="s">
        <v>66</v>
      </c>
      <c r="K297" s="6">
        <v>8989</v>
      </c>
      <c r="L297" s="6">
        <v>5663.07</v>
      </c>
      <c r="M297" s="7">
        <v>1</v>
      </c>
      <c r="N297" s="23">
        <v>8359.7699999999986</v>
      </c>
      <c r="O297" s="8">
        <v>8359.7699999999986</v>
      </c>
      <c r="P297" s="40" t="s">
        <v>130</v>
      </c>
      <c r="Q297" s="100">
        <f t="shared" si="12"/>
        <v>629.23000000000138</v>
      </c>
      <c r="R297" s="100">
        <f t="shared" si="13"/>
        <v>2696.6999999999989</v>
      </c>
      <c r="S297" s="100">
        <f t="shared" si="14"/>
        <v>8989</v>
      </c>
    </row>
    <row r="298" spans="1:19" x14ac:dyDescent="0.35">
      <c r="A298" s="9">
        <v>292</v>
      </c>
      <c r="B298" s="6">
        <v>292</v>
      </c>
      <c r="C298" s="7" t="s">
        <v>120</v>
      </c>
      <c r="D298" s="7" t="s">
        <v>84</v>
      </c>
      <c r="E298" s="7" t="s">
        <v>48</v>
      </c>
      <c r="F298" s="7" t="s">
        <v>72</v>
      </c>
      <c r="G298" s="6" t="s">
        <v>15</v>
      </c>
      <c r="H298" s="6" t="s">
        <v>58</v>
      </c>
      <c r="I298" s="6" t="s">
        <v>42</v>
      </c>
      <c r="J298" s="6" t="s">
        <v>59</v>
      </c>
      <c r="K298" s="6">
        <v>24315</v>
      </c>
      <c r="L298" s="6">
        <v>14589</v>
      </c>
      <c r="M298" s="7">
        <v>3</v>
      </c>
      <c r="N298" s="23">
        <v>23828.7</v>
      </c>
      <c r="O298" s="8">
        <v>71486.100000000006</v>
      </c>
      <c r="P298" s="40" t="s">
        <v>54</v>
      </c>
      <c r="Q298" s="100">
        <f t="shared" si="12"/>
        <v>1458.8999999999978</v>
      </c>
      <c r="R298" s="100">
        <f t="shared" si="13"/>
        <v>27719.100000000002</v>
      </c>
      <c r="S298" s="100">
        <f t="shared" si="14"/>
        <v>72945</v>
      </c>
    </row>
    <row r="299" spans="1:19" x14ac:dyDescent="0.35">
      <c r="A299" s="9">
        <v>293</v>
      </c>
      <c r="B299" s="6">
        <v>293</v>
      </c>
      <c r="C299" s="7" t="s">
        <v>232</v>
      </c>
      <c r="D299" s="7" t="s">
        <v>38</v>
      </c>
      <c r="E299" s="7" t="s">
        <v>57</v>
      </c>
      <c r="F299" s="7" t="s">
        <v>20</v>
      </c>
      <c r="G299" s="6" t="s">
        <v>16</v>
      </c>
      <c r="H299" s="6" t="s">
        <v>64</v>
      </c>
      <c r="I299" s="6" t="s">
        <v>65</v>
      </c>
      <c r="J299" s="6" t="s">
        <v>43</v>
      </c>
      <c r="K299" s="6">
        <v>21670</v>
      </c>
      <c r="L299" s="6">
        <v>15169</v>
      </c>
      <c r="M299" s="7">
        <v>4</v>
      </c>
      <c r="N299" s="23">
        <v>19069.599999999999</v>
      </c>
      <c r="O299" s="8">
        <v>76278.399999999994</v>
      </c>
      <c r="P299" s="40" t="s">
        <v>82</v>
      </c>
      <c r="Q299" s="100">
        <f t="shared" si="12"/>
        <v>10401.600000000006</v>
      </c>
      <c r="R299" s="100">
        <f t="shared" si="13"/>
        <v>15602.399999999994</v>
      </c>
      <c r="S299" s="100">
        <f t="shared" si="14"/>
        <v>86680</v>
      </c>
    </row>
    <row r="300" spans="1:19" x14ac:dyDescent="0.35">
      <c r="A300" s="9">
        <v>294</v>
      </c>
      <c r="B300" s="6">
        <v>294</v>
      </c>
      <c r="C300" s="7" t="s">
        <v>133</v>
      </c>
      <c r="D300" s="7" t="s">
        <v>95</v>
      </c>
      <c r="E300" s="7" t="s">
        <v>39</v>
      </c>
      <c r="F300" s="7" t="s">
        <v>72</v>
      </c>
      <c r="G300" s="6" t="s">
        <v>18</v>
      </c>
      <c r="H300" s="6" t="s">
        <v>177</v>
      </c>
      <c r="I300" s="6" t="s">
        <v>65</v>
      </c>
      <c r="J300" s="6" t="s">
        <v>66</v>
      </c>
      <c r="K300" s="6">
        <v>20386</v>
      </c>
      <c r="L300" s="6">
        <v>14270.2</v>
      </c>
      <c r="M300" s="7">
        <v>3</v>
      </c>
      <c r="N300" s="23">
        <v>19570.559999999998</v>
      </c>
      <c r="O300" s="8">
        <v>58711.679999999993</v>
      </c>
      <c r="P300" s="40" t="s">
        <v>130</v>
      </c>
      <c r="Q300" s="100">
        <f t="shared" si="12"/>
        <v>2446.320000000007</v>
      </c>
      <c r="R300" s="100">
        <f t="shared" si="13"/>
        <v>15901.079999999991</v>
      </c>
      <c r="S300" s="100">
        <f t="shared" si="14"/>
        <v>61158</v>
      </c>
    </row>
    <row r="301" spans="1:19" x14ac:dyDescent="0.35">
      <c r="A301" s="9">
        <v>295</v>
      </c>
      <c r="B301" s="6">
        <v>295</v>
      </c>
      <c r="C301" s="7" t="s">
        <v>253</v>
      </c>
      <c r="D301" s="7" t="s">
        <v>56</v>
      </c>
      <c r="E301" s="7" t="s">
        <v>48</v>
      </c>
      <c r="F301" s="7" t="s">
        <v>21</v>
      </c>
      <c r="G301" s="6" t="s">
        <v>16</v>
      </c>
      <c r="H301" s="6" t="s">
        <v>96</v>
      </c>
      <c r="I301" s="6" t="s">
        <v>50</v>
      </c>
      <c r="J301" s="6" t="s">
        <v>43</v>
      </c>
      <c r="K301" s="6">
        <v>2135</v>
      </c>
      <c r="L301" s="6">
        <v>1174.25</v>
      </c>
      <c r="M301" s="7">
        <v>4</v>
      </c>
      <c r="N301" s="23">
        <v>1878.8</v>
      </c>
      <c r="O301" s="8">
        <v>7515.2</v>
      </c>
      <c r="P301" s="40" t="s">
        <v>89</v>
      </c>
      <c r="Q301" s="100">
        <f t="shared" si="12"/>
        <v>1024.8000000000002</v>
      </c>
      <c r="R301" s="100">
        <f t="shared" si="13"/>
        <v>2818.2</v>
      </c>
      <c r="S301" s="100">
        <f t="shared" si="14"/>
        <v>8540</v>
      </c>
    </row>
    <row r="302" spans="1:19" x14ac:dyDescent="0.35">
      <c r="A302" s="9">
        <v>296</v>
      </c>
      <c r="B302" s="6">
        <v>296</v>
      </c>
      <c r="C302" s="7" t="s">
        <v>323</v>
      </c>
      <c r="D302" s="7" t="s">
        <v>112</v>
      </c>
      <c r="E302" s="7" t="s">
        <v>57</v>
      </c>
      <c r="F302" s="7" t="s">
        <v>20</v>
      </c>
      <c r="G302" s="6" t="s">
        <v>17</v>
      </c>
      <c r="H302" s="6" t="s">
        <v>122</v>
      </c>
      <c r="I302" s="6" t="s">
        <v>65</v>
      </c>
      <c r="J302" s="6" t="s">
        <v>66</v>
      </c>
      <c r="K302" s="6">
        <v>11568</v>
      </c>
      <c r="L302" s="6">
        <v>8097.6</v>
      </c>
      <c r="M302" s="7">
        <v>5</v>
      </c>
      <c r="N302" s="23">
        <v>9948.48</v>
      </c>
      <c r="O302" s="8">
        <v>49742.399999999994</v>
      </c>
      <c r="P302" s="40" t="s">
        <v>89</v>
      </c>
      <c r="Q302" s="100">
        <f t="shared" si="12"/>
        <v>8097.6000000000022</v>
      </c>
      <c r="R302" s="100">
        <f t="shared" si="13"/>
        <v>9254.399999999996</v>
      </c>
      <c r="S302" s="100">
        <f t="shared" si="14"/>
        <v>57840</v>
      </c>
    </row>
    <row r="303" spans="1:19" x14ac:dyDescent="0.35">
      <c r="A303" s="9">
        <v>297</v>
      </c>
      <c r="B303" s="6">
        <v>297</v>
      </c>
      <c r="C303" s="7" t="s">
        <v>280</v>
      </c>
      <c r="D303" s="7" t="s">
        <v>95</v>
      </c>
      <c r="E303" s="7" t="s">
        <v>39</v>
      </c>
      <c r="F303" s="7" t="s">
        <v>19</v>
      </c>
      <c r="G303" s="6" t="s">
        <v>17</v>
      </c>
      <c r="H303" s="6" t="s">
        <v>85</v>
      </c>
      <c r="I303" s="6" t="s">
        <v>339</v>
      </c>
      <c r="J303" s="6" t="s">
        <v>86</v>
      </c>
      <c r="K303" s="6">
        <v>6690</v>
      </c>
      <c r="L303" s="6">
        <v>4080.9</v>
      </c>
      <c r="M303" s="7">
        <v>5</v>
      </c>
      <c r="N303" s="23">
        <v>6489.3</v>
      </c>
      <c r="O303" s="8">
        <v>32446.5</v>
      </c>
      <c r="P303" s="40" t="s">
        <v>89</v>
      </c>
      <c r="Q303" s="100">
        <f t="shared" si="12"/>
        <v>1003.4999999999991</v>
      </c>
      <c r="R303" s="100">
        <f t="shared" si="13"/>
        <v>12042</v>
      </c>
      <c r="S303" s="100">
        <f t="shared" si="14"/>
        <v>33450</v>
      </c>
    </row>
    <row r="304" spans="1:19" x14ac:dyDescent="0.35">
      <c r="A304" s="9">
        <v>298</v>
      </c>
      <c r="B304" s="6">
        <v>298</v>
      </c>
      <c r="C304" s="7" t="s">
        <v>229</v>
      </c>
      <c r="D304" s="7" t="s">
        <v>112</v>
      </c>
      <c r="E304" s="7" t="s">
        <v>57</v>
      </c>
      <c r="F304" s="7" t="s">
        <v>21</v>
      </c>
      <c r="G304" s="6" t="s">
        <v>17</v>
      </c>
      <c r="H304" s="6" t="s">
        <v>177</v>
      </c>
      <c r="I304" s="6" t="s">
        <v>65</v>
      </c>
      <c r="J304" s="6" t="s">
        <v>66</v>
      </c>
      <c r="K304" s="6">
        <v>20386</v>
      </c>
      <c r="L304" s="6">
        <v>14270.2</v>
      </c>
      <c r="M304" s="7">
        <v>1</v>
      </c>
      <c r="N304" s="23">
        <v>17939.68</v>
      </c>
      <c r="O304" s="8">
        <v>17939.68</v>
      </c>
      <c r="P304" s="40" t="s">
        <v>130</v>
      </c>
      <c r="Q304" s="100">
        <f t="shared" si="12"/>
        <v>2446.3199999999997</v>
      </c>
      <c r="R304" s="100">
        <f t="shared" si="13"/>
        <v>3669.4799999999996</v>
      </c>
      <c r="S304" s="100">
        <f t="shared" si="14"/>
        <v>20386</v>
      </c>
    </row>
    <row r="305" spans="1:19" x14ac:dyDescent="0.35">
      <c r="A305" s="9">
        <v>299</v>
      </c>
      <c r="B305" s="6">
        <v>299</v>
      </c>
      <c r="C305" s="7" t="s">
        <v>317</v>
      </c>
      <c r="D305" s="7" t="s">
        <v>38</v>
      </c>
      <c r="E305" s="7" t="s">
        <v>71</v>
      </c>
      <c r="F305" s="7" t="s">
        <v>20</v>
      </c>
      <c r="G305" s="6" t="s">
        <v>18</v>
      </c>
      <c r="H305" s="6" t="s">
        <v>96</v>
      </c>
      <c r="I305" s="6" t="s">
        <v>50</v>
      </c>
      <c r="J305" s="6" t="s">
        <v>43</v>
      </c>
      <c r="K305" s="6">
        <v>2135</v>
      </c>
      <c r="L305" s="6">
        <v>1174.25</v>
      </c>
      <c r="M305" s="7">
        <v>8</v>
      </c>
      <c r="N305" s="23">
        <v>1857.45</v>
      </c>
      <c r="O305" s="8">
        <v>14859.6</v>
      </c>
      <c r="P305" s="40" t="s">
        <v>130</v>
      </c>
      <c r="Q305" s="100">
        <f t="shared" si="12"/>
        <v>2220.3999999999996</v>
      </c>
      <c r="R305" s="100">
        <f t="shared" si="13"/>
        <v>5465.6</v>
      </c>
      <c r="S305" s="100">
        <f t="shared" si="14"/>
        <v>17080</v>
      </c>
    </row>
    <row r="306" spans="1:19" x14ac:dyDescent="0.35">
      <c r="A306" s="9">
        <v>300</v>
      </c>
      <c r="B306" s="6">
        <v>300</v>
      </c>
      <c r="C306" s="7" t="s">
        <v>234</v>
      </c>
      <c r="D306" s="7" t="s">
        <v>112</v>
      </c>
      <c r="E306" s="7" t="s">
        <v>71</v>
      </c>
      <c r="F306" s="7" t="s">
        <v>24</v>
      </c>
      <c r="G306" s="6" t="s">
        <v>16</v>
      </c>
      <c r="H306" s="6" t="s">
        <v>91</v>
      </c>
      <c r="I306" s="6" t="s">
        <v>339</v>
      </c>
      <c r="J306" s="6" t="s">
        <v>59</v>
      </c>
      <c r="K306" s="6">
        <v>3263</v>
      </c>
      <c r="L306" s="6">
        <v>2186.21</v>
      </c>
      <c r="M306" s="7">
        <v>8</v>
      </c>
      <c r="N306" s="23">
        <v>3197.74</v>
      </c>
      <c r="O306" s="8">
        <v>25581.919999999998</v>
      </c>
      <c r="P306" s="40" t="s">
        <v>69</v>
      </c>
      <c r="Q306" s="100">
        <f t="shared" si="12"/>
        <v>522.08000000000175</v>
      </c>
      <c r="R306" s="100">
        <f t="shared" si="13"/>
        <v>8092.239999999998</v>
      </c>
      <c r="S306" s="100">
        <f t="shared" si="14"/>
        <v>26104</v>
      </c>
    </row>
    <row r="307" spans="1:19" x14ac:dyDescent="0.35">
      <c r="A307" s="9">
        <v>301</v>
      </c>
      <c r="B307" s="6">
        <v>301</v>
      </c>
      <c r="C307" s="7" t="s">
        <v>144</v>
      </c>
      <c r="D307" s="7" t="s">
        <v>95</v>
      </c>
      <c r="E307" s="7" t="s">
        <v>71</v>
      </c>
      <c r="F307" s="7" t="s">
        <v>24</v>
      </c>
      <c r="G307" s="6" t="s">
        <v>16</v>
      </c>
      <c r="H307" s="6" t="s">
        <v>91</v>
      </c>
      <c r="I307" s="6" t="s">
        <v>339</v>
      </c>
      <c r="J307" s="6" t="s">
        <v>59</v>
      </c>
      <c r="K307" s="6">
        <v>3263</v>
      </c>
      <c r="L307" s="6">
        <v>2186.21</v>
      </c>
      <c r="M307" s="7">
        <v>9</v>
      </c>
      <c r="N307" s="23">
        <v>2969.33</v>
      </c>
      <c r="O307" s="8">
        <v>26723.97</v>
      </c>
      <c r="P307" s="40" t="s">
        <v>46</v>
      </c>
      <c r="Q307" s="100">
        <f t="shared" si="12"/>
        <v>2643.0300000000007</v>
      </c>
      <c r="R307" s="100">
        <f t="shared" si="13"/>
        <v>7048.079999999999</v>
      </c>
      <c r="S307" s="100">
        <f t="shared" si="14"/>
        <v>29367</v>
      </c>
    </row>
    <row r="308" spans="1:19" x14ac:dyDescent="0.35">
      <c r="A308" s="9">
        <v>302</v>
      </c>
      <c r="B308" s="6">
        <v>302</v>
      </c>
      <c r="C308" s="7" t="s">
        <v>273</v>
      </c>
      <c r="D308" s="7" t="s">
        <v>95</v>
      </c>
      <c r="E308" s="7" t="s">
        <v>71</v>
      </c>
      <c r="F308" s="7" t="s">
        <v>19</v>
      </c>
      <c r="G308" s="6" t="s">
        <v>15</v>
      </c>
      <c r="H308" s="6" t="s">
        <v>73</v>
      </c>
      <c r="I308" s="6" t="s">
        <v>50</v>
      </c>
      <c r="J308" s="6" t="s">
        <v>59</v>
      </c>
      <c r="K308" s="6">
        <v>23078</v>
      </c>
      <c r="L308" s="6">
        <v>14769.92</v>
      </c>
      <c r="M308" s="7">
        <v>5</v>
      </c>
      <c r="N308" s="23">
        <v>21000.98</v>
      </c>
      <c r="O308" s="8">
        <v>105004.9</v>
      </c>
      <c r="P308" s="40" t="s">
        <v>54</v>
      </c>
      <c r="Q308" s="100">
        <f t="shared" si="12"/>
        <v>10385.100000000002</v>
      </c>
      <c r="R308" s="100">
        <f t="shared" si="13"/>
        <v>31155.299999999996</v>
      </c>
      <c r="S308" s="100">
        <f t="shared" si="14"/>
        <v>115390</v>
      </c>
    </row>
    <row r="309" spans="1:19" x14ac:dyDescent="0.35">
      <c r="A309" s="9">
        <v>303</v>
      </c>
      <c r="B309" s="6">
        <v>303</v>
      </c>
      <c r="C309" s="7" t="s">
        <v>163</v>
      </c>
      <c r="D309" s="7" t="s">
        <v>112</v>
      </c>
      <c r="E309" s="7" t="s">
        <v>39</v>
      </c>
      <c r="F309" s="7" t="s">
        <v>20</v>
      </c>
      <c r="G309" s="6" t="s">
        <v>17</v>
      </c>
      <c r="H309" s="6" t="s">
        <v>91</v>
      </c>
      <c r="I309" s="6" t="s">
        <v>339</v>
      </c>
      <c r="J309" s="6" t="s">
        <v>59</v>
      </c>
      <c r="K309" s="6">
        <v>3263</v>
      </c>
      <c r="L309" s="6">
        <v>2186.21</v>
      </c>
      <c r="M309" s="7">
        <v>5</v>
      </c>
      <c r="N309" s="23">
        <v>2936.7000000000003</v>
      </c>
      <c r="O309" s="8">
        <v>14683.500000000002</v>
      </c>
      <c r="P309" s="40" t="s">
        <v>69</v>
      </c>
      <c r="Q309" s="100">
        <f t="shared" si="12"/>
        <v>1631.4999999999986</v>
      </c>
      <c r="R309" s="100">
        <f t="shared" si="13"/>
        <v>3752.4500000000012</v>
      </c>
      <c r="S309" s="100">
        <f t="shared" si="14"/>
        <v>16315</v>
      </c>
    </row>
    <row r="310" spans="1:19" x14ac:dyDescent="0.35">
      <c r="A310" s="9">
        <v>304</v>
      </c>
      <c r="B310" s="6">
        <v>304</v>
      </c>
      <c r="C310" s="7" t="s">
        <v>269</v>
      </c>
      <c r="D310" s="7" t="s">
        <v>38</v>
      </c>
      <c r="E310" s="7" t="s">
        <v>57</v>
      </c>
      <c r="F310" s="7" t="s">
        <v>40</v>
      </c>
      <c r="G310" s="6" t="s">
        <v>17</v>
      </c>
      <c r="H310" s="6" t="s">
        <v>117</v>
      </c>
      <c r="I310" s="6" t="s">
        <v>339</v>
      </c>
      <c r="J310" s="6" t="s">
        <v>86</v>
      </c>
      <c r="K310" s="6">
        <v>13223</v>
      </c>
      <c r="L310" s="6">
        <v>8991.64</v>
      </c>
      <c r="M310" s="7">
        <v>3</v>
      </c>
      <c r="N310" s="23">
        <v>11900.7</v>
      </c>
      <c r="O310" s="8">
        <v>35702.100000000006</v>
      </c>
      <c r="P310" s="40" t="s">
        <v>105</v>
      </c>
      <c r="Q310" s="100">
        <f t="shared" si="12"/>
        <v>3966.8999999999978</v>
      </c>
      <c r="R310" s="100">
        <f t="shared" si="13"/>
        <v>8727.1800000000039</v>
      </c>
      <c r="S310" s="100">
        <f t="shared" si="14"/>
        <v>39669</v>
      </c>
    </row>
    <row r="311" spans="1:19" x14ac:dyDescent="0.35">
      <c r="A311" s="9">
        <v>305</v>
      </c>
      <c r="B311" s="6">
        <v>305</v>
      </c>
      <c r="C311" s="7" t="s">
        <v>275</v>
      </c>
      <c r="D311" s="7" t="s">
        <v>56</v>
      </c>
      <c r="E311" s="7" t="s">
        <v>71</v>
      </c>
      <c r="F311" s="7" t="s">
        <v>19</v>
      </c>
      <c r="G311" s="6" t="s">
        <v>17</v>
      </c>
      <c r="H311" s="6" t="s">
        <v>96</v>
      </c>
      <c r="I311" s="6" t="s">
        <v>50</v>
      </c>
      <c r="J311" s="6" t="s">
        <v>43</v>
      </c>
      <c r="K311" s="6">
        <v>2135</v>
      </c>
      <c r="L311" s="6">
        <v>1174.25</v>
      </c>
      <c r="M311" s="7">
        <v>1</v>
      </c>
      <c r="N311" s="23">
        <v>1878.8</v>
      </c>
      <c r="O311" s="8">
        <v>1878.8</v>
      </c>
      <c r="P311" s="40" t="s">
        <v>62</v>
      </c>
      <c r="Q311" s="100">
        <f t="shared" si="12"/>
        <v>256.20000000000005</v>
      </c>
      <c r="R311" s="100">
        <f t="shared" si="13"/>
        <v>704.55</v>
      </c>
      <c r="S311" s="100">
        <f t="shared" si="14"/>
        <v>2135</v>
      </c>
    </row>
    <row r="312" spans="1:19" x14ac:dyDescent="0.35">
      <c r="A312" s="9">
        <v>306</v>
      </c>
      <c r="B312" s="6">
        <v>306</v>
      </c>
      <c r="C312" s="7" t="s">
        <v>324</v>
      </c>
      <c r="D312" s="7" t="s">
        <v>38</v>
      </c>
      <c r="E312" s="7" t="s">
        <v>57</v>
      </c>
      <c r="F312" s="7" t="s">
        <v>40</v>
      </c>
      <c r="G312" s="6" t="s">
        <v>18</v>
      </c>
      <c r="H312" s="6" t="s">
        <v>159</v>
      </c>
      <c r="I312" s="6" t="s">
        <v>65</v>
      </c>
      <c r="J312" s="6" t="s">
        <v>86</v>
      </c>
      <c r="K312" s="6">
        <v>24110</v>
      </c>
      <c r="L312" s="6">
        <v>16153.7</v>
      </c>
      <c r="M312" s="7">
        <v>6</v>
      </c>
      <c r="N312" s="23">
        <v>23627.8</v>
      </c>
      <c r="O312" s="8">
        <v>141766.79999999999</v>
      </c>
      <c r="P312" s="40" t="s">
        <v>82</v>
      </c>
      <c r="Q312" s="100">
        <f t="shared" si="12"/>
        <v>2893.2000000000044</v>
      </c>
      <c r="R312" s="100">
        <f t="shared" si="13"/>
        <v>44844.599999999991</v>
      </c>
      <c r="S312" s="100">
        <f t="shared" si="14"/>
        <v>144660</v>
      </c>
    </row>
    <row r="313" spans="1:19" x14ac:dyDescent="0.35">
      <c r="A313" s="9">
        <v>307</v>
      </c>
      <c r="B313" s="6">
        <v>307</v>
      </c>
      <c r="C313" s="7" t="s">
        <v>287</v>
      </c>
      <c r="D313" s="7" t="s">
        <v>112</v>
      </c>
      <c r="E313" s="7" t="s">
        <v>71</v>
      </c>
      <c r="F313" s="7" t="s">
        <v>20</v>
      </c>
      <c r="G313" s="6" t="s">
        <v>17</v>
      </c>
      <c r="H313" s="6" t="s">
        <v>126</v>
      </c>
      <c r="I313" s="6" t="s">
        <v>50</v>
      </c>
      <c r="J313" s="6" t="s">
        <v>86</v>
      </c>
      <c r="K313" s="6">
        <v>16064</v>
      </c>
      <c r="L313" s="6">
        <v>10762.88</v>
      </c>
      <c r="M313" s="7">
        <v>7</v>
      </c>
      <c r="N313" s="23">
        <v>14136.32</v>
      </c>
      <c r="O313" s="8">
        <v>98954.239999999991</v>
      </c>
      <c r="P313" s="40" t="s">
        <v>46</v>
      </c>
      <c r="Q313" s="100">
        <f t="shared" si="12"/>
        <v>13493.760000000002</v>
      </c>
      <c r="R313" s="100">
        <f t="shared" si="13"/>
        <v>23614.080000000002</v>
      </c>
      <c r="S313" s="100">
        <f t="shared" si="14"/>
        <v>112448</v>
      </c>
    </row>
    <row r="314" spans="1:19" x14ac:dyDescent="0.35">
      <c r="A314" s="9">
        <v>308</v>
      </c>
      <c r="B314" s="6">
        <v>308</v>
      </c>
      <c r="C314" s="7" t="s">
        <v>188</v>
      </c>
      <c r="D314" s="7" t="s">
        <v>56</v>
      </c>
      <c r="E314" s="7" t="s">
        <v>48</v>
      </c>
      <c r="F314" s="7" t="s">
        <v>21</v>
      </c>
      <c r="G314" s="6" t="s">
        <v>17</v>
      </c>
      <c r="H314" s="6" t="s">
        <v>177</v>
      </c>
      <c r="I314" s="6" t="s">
        <v>65</v>
      </c>
      <c r="J314" s="6" t="s">
        <v>66</v>
      </c>
      <c r="K314" s="6">
        <v>20386</v>
      </c>
      <c r="L314" s="6">
        <v>14270.2</v>
      </c>
      <c r="M314" s="7">
        <v>2</v>
      </c>
      <c r="N314" s="23">
        <v>17328.099999999999</v>
      </c>
      <c r="O314" s="8">
        <v>34656.199999999997</v>
      </c>
      <c r="P314" s="40" t="s">
        <v>62</v>
      </c>
      <c r="Q314" s="100">
        <f t="shared" si="12"/>
        <v>6115.8000000000029</v>
      </c>
      <c r="R314" s="100">
        <f t="shared" si="13"/>
        <v>6115.7999999999956</v>
      </c>
      <c r="S314" s="100">
        <f t="shared" si="14"/>
        <v>40772</v>
      </c>
    </row>
    <row r="315" spans="1:19" x14ac:dyDescent="0.35">
      <c r="A315" s="9">
        <v>309</v>
      </c>
      <c r="B315" s="6">
        <v>309</v>
      </c>
      <c r="C315" s="7" t="s">
        <v>278</v>
      </c>
      <c r="D315" s="7" t="s">
        <v>84</v>
      </c>
      <c r="E315" s="7" t="s">
        <v>39</v>
      </c>
      <c r="F315" s="7" t="s">
        <v>72</v>
      </c>
      <c r="G315" s="6" t="s">
        <v>18</v>
      </c>
      <c r="H315" s="6" t="s">
        <v>78</v>
      </c>
      <c r="I315" s="6" t="s">
        <v>339</v>
      </c>
      <c r="J315" s="6" t="s">
        <v>51</v>
      </c>
      <c r="K315" s="6">
        <v>22050</v>
      </c>
      <c r="L315" s="6">
        <v>15435</v>
      </c>
      <c r="M315" s="7">
        <v>1</v>
      </c>
      <c r="N315" s="23">
        <v>19624.5</v>
      </c>
      <c r="O315" s="8">
        <v>19624.5</v>
      </c>
      <c r="P315" s="40" t="s">
        <v>69</v>
      </c>
      <c r="Q315" s="100">
        <f t="shared" si="12"/>
        <v>2425.5</v>
      </c>
      <c r="R315" s="100">
        <f t="shared" si="13"/>
        <v>4189.5</v>
      </c>
      <c r="S315" s="100">
        <f t="shared" si="14"/>
        <v>22050</v>
      </c>
    </row>
    <row r="316" spans="1:19" x14ac:dyDescent="0.35">
      <c r="A316" s="9">
        <v>310</v>
      </c>
      <c r="B316" s="6">
        <v>310</v>
      </c>
      <c r="C316" s="7" t="s">
        <v>186</v>
      </c>
      <c r="D316" s="7" t="s">
        <v>84</v>
      </c>
      <c r="E316" s="7" t="s">
        <v>71</v>
      </c>
      <c r="F316" s="7" t="s">
        <v>40</v>
      </c>
      <c r="G316" s="6" t="s">
        <v>15</v>
      </c>
      <c r="H316" s="6" t="s">
        <v>85</v>
      </c>
      <c r="I316" s="6" t="s">
        <v>339</v>
      </c>
      <c r="J316" s="6" t="s">
        <v>86</v>
      </c>
      <c r="K316" s="6">
        <v>6690</v>
      </c>
      <c r="L316" s="6">
        <v>4080.9</v>
      </c>
      <c r="M316" s="7">
        <v>4</v>
      </c>
      <c r="N316" s="23">
        <v>6021</v>
      </c>
      <c r="O316" s="8">
        <v>24084</v>
      </c>
      <c r="P316" s="40" t="s">
        <v>130</v>
      </c>
      <c r="Q316" s="100">
        <f t="shared" si="12"/>
        <v>2676</v>
      </c>
      <c r="R316" s="100">
        <f t="shared" si="13"/>
        <v>7760.4</v>
      </c>
      <c r="S316" s="100">
        <f t="shared" si="14"/>
        <v>26760</v>
      </c>
    </row>
    <row r="317" spans="1:19" x14ac:dyDescent="0.35">
      <c r="A317" s="9">
        <v>311</v>
      </c>
      <c r="B317" s="6">
        <v>311</v>
      </c>
      <c r="C317" s="7" t="s">
        <v>200</v>
      </c>
      <c r="D317" s="7" t="s">
        <v>56</v>
      </c>
      <c r="E317" s="7" t="s">
        <v>48</v>
      </c>
      <c r="F317" s="7" t="s">
        <v>24</v>
      </c>
      <c r="G317" s="6" t="s">
        <v>15</v>
      </c>
      <c r="H317" s="6" t="s">
        <v>49</v>
      </c>
      <c r="I317" s="6" t="s">
        <v>65</v>
      </c>
      <c r="J317" s="6" t="s">
        <v>43</v>
      </c>
      <c r="K317" s="6">
        <v>19568</v>
      </c>
      <c r="L317" s="6">
        <v>12327.84</v>
      </c>
      <c r="M317" s="7">
        <v>3</v>
      </c>
      <c r="N317" s="23">
        <v>18198.239999999998</v>
      </c>
      <c r="O317" s="8">
        <v>54594.719999999994</v>
      </c>
      <c r="P317" s="40" t="s">
        <v>89</v>
      </c>
      <c r="Q317" s="100">
        <f t="shared" si="12"/>
        <v>4109.2800000000061</v>
      </c>
      <c r="R317" s="100">
        <f t="shared" si="13"/>
        <v>17611.199999999993</v>
      </c>
      <c r="S317" s="100">
        <f t="shared" si="14"/>
        <v>58704</v>
      </c>
    </row>
    <row r="318" spans="1:19" x14ac:dyDescent="0.35">
      <c r="A318" s="9">
        <v>312</v>
      </c>
      <c r="B318" s="6">
        <v>312</v>
      </c>
      <c r="C318" s="7" t="s">
        <v>135</v>
      </c>
      <c r="D318" s="7" t="s">
        <v>38</v>
      </c>
      <c r="E318" s="7" t="s">
        <v>57</v>
      </c>
      <c r="F318" s="7" t="s">
        <v>20</v>
      </c>
      <c r="G318" s="6" t="s">
        <v>16</v>
      </c>
      <c r="H318" s="6" t="s">
        <v>96</v>
      </c>
      <c r="I318" s="6" t="s">
        <v>50</v>
      </c>
      <c r="J318" s="6" t="s">
        <v>43</v>
      </c>
      <c r="K318" s="6">
        <v>2135</v>
      </c>
      <c r="L318" s="6">
        <v>1174.25</v>
      </c>
      <c r="M318" s="7">
        <v>1</v>
      </c>
      <c r="N318" s="23">
        <v>1964.2</v>
      </c>
      <c r="O318" s="8">
        <v>1964.2</v>
      </c>
      <c r="P318" s="40" t="s">
        <v>130</v>
      </c>
      <c r="Q318" s="100">
        <f t="shared" si="12"/>
        <v>170.79999999999995</v>
      </c>
      <c r="R318" s="100">
        <f t="shared" si="13"/>
        <v>789.95</v>
      </c>
      <c r="S318" s="100">
        <f t="shared" si="14"/>
        <v>2135</v>
      </c>
    </row>
    <row r="319" spans="1:19" x14ac:dyDescent="0.35">
      <c r="A319" s="9">
        <v>313</v>
      </c>
      <c r="B319" s="6">
        <v>313</v>
      </c>
      <c r="C319" s="7" t="s">
        <v>210</v>
      </c>
      <c r="D319" s="7" t="s">
        <v>38</v>
      </c>
      <c r="E319" s="7" t="s">
        <v>100</v>
      </c>
      <c r="F319" s="7" t="s">
        <v>72</v>
      </c>
      <c r="G319" s="6" t="s">
        <v>15</v>
      </c>
      <c r="H319" s="6" t="s">
        <v>107</v>
      </c>
      <c r="I319" s="6" t="s">
        <v>42</v>
      </c>
      <c r="J319" s="6" t="s">
        <v>59</v>
      </c>
      <c r="K319" s="6">
        <v>10590</v>
      </c>
      <c r="L319" s="6">
        <v>6671.7</v>
      </c>
      <c r="M319" s="7">
        <v>1</v>
      </c>
      <c r="N319" s="23">
        <v>10484.1</v>
      </c>
      <c r="O319" s="8">
        <v>10484.1</v>
      </c>
      <c r="P319" s="40" t="s">
        <v>46</v>
      </c>
      <c r="Q319" s="100">
        <f t="shared" si="12"/>
        <v>105.89999999999964</v>
      </c>
      <c r="R319" s="100">
        <f t="shared" si="13"/>
        <v>3812.4000000000005</v>
      </c>
      <c r="S319" s="100">
        <f t="shared" si="14"/>
        <v>10590</v>
      </c>
    </row>
    <row r="320" spans="1:19" x14ac:dyDescent="0.35">
      <c r="A320" s="9">
        <v>314</v>
      </c>
      <c r="B320" s="6">
        <v>314</v>
      </c>
      <c r="C320" s="7" t="s">
        <v>225</v>
      </c>
      <c r="D320" s="7" t="s">
        <v>84</v>
      </c>
      <c r="E320" s="7" t="s">
        <v>48</v>
      </c>
      <c r="F320" s="7" t="s">
        <v>23</v>
      </c>
      <c r="G320" s="6" t="s">
        <v>17</v>
      </c>
      <c r="H320" s="6" t="s">
        <v>122</v>
      </c>
      <c r="I320" s="6" t="s">
        <v>65</v>
      </c>
      <c r="J320" s="6" t="s">
        <v>66</v>
      </c>
      <c r="K320" s="6">
        <v>11568</v>
      </c>
      <c r="L320" s="6">
        <v>8097.6</v>
      </c>
      <c r="M320" s="7">
        <v>8</v>
      </c>
      <c r="N320" s="23">
        <v>9948.48</v>
      </c>
      <c r="O320" s="8">
        <v>79587.839999999997</v>
      </c>
      <c r="P320" s="40" t="s">
        <v>54</v>
      </c>
      <c r="Q320" s="100">
        <f t="shared" si="12"/>
        <v>12956.160000000003</v>
      </c>
      <c r="R320" s="100">
        <f t="shared" si="13"/>
        <v>14807.039999999994</v>
      </c>
      <c r="S320" s="100">
        <f t="shared" si="14"/>
        <v>92544</v>
      </c>
    </row>
    <row r="321" spans="1:19" x14ac:dyDescent="0.35">
      <c r="A321" s="9">
        <v>315</v>
      </c>
      <c r="B321" s="6">
        <v>315</v>
      </c>
      <c r="C321" s="7" t="s">
        <v>269</v>
      </c>
      <c r="D321" s="7" t="s">
        <v>38</v>
      </c>
      <c r="E321" s="7" t="s">
        <v>57</v>
      </c>
      <c r="F321" s="7" t="s">
        <v>40</v>
      </c>
      <c r="G321" s="6" t="s">
        <v>16</v>
      </c>
      <c r="H321" s="6" t="s">
        <v>85</v>
      </c>
      <c r="I321" s="6" t="s">
        <v>339</v>
      </c>
      <c r="J321" s="6" t="s">
        <v>86</v>
      </c>
      <c r="K321" s="6">
        <v>6690</v>
      </c>
      <c r="L321" s="6">
        <v>4080.9</v>
      </c>
      <c r="M321" s="7">
        <v>5</v>
      </c>
      <c r="N321" s="23">
        <v>6087.9000000000005</v>
      </c>
      <c r="O321" s="8">
        <v>30439.500000000004</v>
      </c>
      <c r="P321" s="40" t="s">
        <v>105</v>
      </c>
      <c r="Q321" s="100">
        <f t="shared" si="12"/>
        <v>3010.4999999999973</v>
      </c>
      <c r="R321" s="100">
        <f t="shared" si="13"/>
        <v>10035.000000000002</v>
      </c>
      <c r="S321" s="100">
        <f t="shared" si="14"/>
        <v>33450</v>
      </c>
    </row>
    <row r="322" spans="1:19" x14ac:dyDescent="0.35">
      <c r="A322" s="9">
        <v>316</v>
      </c>
      <c r="B322" s="6">
        <v>316</v>
      </c>
      <c r="C322" s="7" t="s">
        <v>286</v>
      </c>
      <c r="D322" s="7" t="s">
        <v>84</v>
      </c>
      <c r="E322" s="7" t="s">
        <v>100</v>
      </c>
      <c r="F322" s="7" t="s">
        <v>21</v>
      </c>
      <c r="G322" s="6" t="s">
        <v>17</v>
      </c>
      <c r="H322" s="6" t="s">
        <v>159</v>
      </c>
      <c r="I322" s="6" t="s">
        <v>65</v>
      </c>
      <c r="J322" s="6" t="s">
        <v>86</v>
      </c>
      <c r="K322" s="6">
        <v>24110</v>
      </c>
      <c r="L322" s="6">
        <v>16153.7</v>
      </c>
      <c r="M322" s="7">
        <v>9</v>
      </c>
      <c r="N322" s="23">
        <v>21457.9</v>
      </c>
      <c r="O322" s="8">
        <v>193121.1</v>
      </c>
      <c r="P322" s="40" t="s">
        <v>105</v>
      </c>
      <c r="Q322" s="100">
        <f t="shared" si="12"/>
        <v>23868.899999999987</v>
      </c>
      <c r="R322" s="100">
        <f t="shared" si="13"/>
        <v>47737.8</v>
      </c>
      <c r="S322" s="100">
        <f t="shared" si="14"/>
        <v>216990</v>
      </c>
    </row>
    <row r="323" spans="1:19" x14ac:dyDescent="0.35">
      <c r="A323" s="9">
        <v>317</v>
      </c>
      <c r="B323" s="6">
        <v>317</v>
      </c>
      <c r="C323" s="7" t="s">
        <v>268</v>
      </c>
      <c r="D323" s="7" t="s">
        <v>56</v>
      </c>
      <c r="E323" s="7" t="s">
        <v>100</v>
      </c>
      <c r="F323" s="7" t="s">
        <v>40</v>
      </c>
      <c r="G323" s="6" t="s">
        <v>16</v>
      </c>
      <c r="H323" s="6" t="s">
        <v>138</v>
      </c>
      <c r="I323" s="6" t="s">
        <v>42</v>
      </c>
      <c r="J323" s="6" t="s">
        <v>51</v>
      </c>
      <c r="K323" s="6">
        <v>12004</v>
      </c>
      <c r="L323" s="6">
        <v>8042.68</v>
      </c>
      <c r="M323" s="7">
        <v>6</v>
      </c>
      <c r="N323" s="23">
        <v>11403.8</v>
      </c>
      <c r="O323" s="8">
        <v>68422.799999999988</v>
      </c>
      <c r="P323" s="40" t="s">
        <v>54</v>
      </c>
      <c r="Q323" s="100">
        <f t="shared" si="12"/>
        <v>3601.2000000000044</v>
      </c>
      <c r="R323" s="100">
        <f t="shared" si="13"/>
        <v>20166.719999999994</v>
      </c>
      <c r="S323" s="100">
        <f t="shared" si="14"/>
        <v>72024</v>
      </c>
    </row>
    <row r="324" spans="1:19" x14ac:dyDescent="0.35">
      <c r="A324" s="9">
        <v>318</v>
      </c>
      <c r="B324" s="6">
        <v>318</v>
      </c>
      <c r="C324" s="7" t="s">
        <v>288</v>
      </c>
      <c r="D324" s="7" t="s">
        <v>56</v>
      </c>
      <c r="E324" s="7" t="s">
        <v>100</v>
      </c>
      <c r="F324" s="7" t="s">
        <v>23</v>
      </c>
      <c r="G324" s="6" t="s">
        <v>18</v>
      </c>
      <c r="H324" s="6" t="s">
        <v>101</v>
      </c>
      <c r="I324" s="6" t="s">
        <v>42</v>
      </c>
      <c r="J324" s="6" t="s">
        <v>74</v>
      </c>
      <c r="K324" s="6">
        <v>4269</v>
      </c>
      <c r="L324" s="6">
        <v>2561.4</v>
      </c>
      <c r="M324" s="7">
        <v>9</v>
      </c>
      <c r="N324" s="23">
        <v>3756.72</v>
      </c>
      <c r="O324" s="8">
        <v>33810.479999999996</v>
      </c>
      <c r="P324" s="40" t="s">
        <v>82</v>
      </c>
      <c r="Q324" s="100">
        <f t="shared" si="12"/>
        <v>4610.5200000000023</v>
      </c>
      <c r="R324" s="100">
        <f t="shared" si="13"/>
        <v>10757.879999999997</v>
      </c>
      <c r="S324" s="100">
        <f t="shared" si="14"/>
        <v>38421</v>
      </c>
    </row>
    <row r="325" spans="1:19" x14ac:dyDescent="0.35">
      <c r="A325" s="9">
        <v>319</v>
      </c>
      <c r="B325" s="6">
        <v>319</v>
      </c>
      <c r="C325" s="7" t="s">
        <v>295</v>
      </c>
      <c r="D325" s="7" t="s">
        <v>112</v>
      </c>
      <c r="E325" s="7" t="s">
        <v>100</v>
      </c>
      <c r="F325" s="7" t="s">
        <v>24</v>
      </c>
      <c r="G325" s="6" t="s">
        <v>17</v>
      </c>
      <c r="H325" s="6" t="s">
        <v>107</v>
      </c>
      <c r="I325" s="6" t="s">
        <v>42</v>
      </c>
      <c r="J325" s="6" t="s">
        <v>59</v>
      </c>
      <c r="K325" s="6">
        <v>10590</v>
      </c>
      <c r="L325" s="6">
        <v>6671.7</v>
      </c>
      <c r="M325" s="7">
        <v>9</v>
      </c>
      <c r="N325" s="23">
        <v>10272.299999999999</v>
      </c>
      <c r="O325" s="8">
        <v>92450.7</v>
      </c>
      <c r="P325" s="40" t="s">
        <v>54</v>
      </c>
      <c r="Q325" s="100">
        <f t="shared" si="12"/>
        <v>2859.3000000000065</v>
      </c>
      <c r="R325" s="100">
        <f t="shared" si="13"/>
        <v>32405.399999999994</v>
      </c>
      <c r="S325" s="100">
        <f t="shared" si="14"/>
        <v>95310</v>
      </c>
    </row>
    <row r="326" spans="1:19" x14ac:dyDescent="0.35">
      <c r="A326" s="9">
        <v>320</v>
      </c>
      <c r="B326" s="6">
        <v>320</v>
      </c>
      <c r="C326" s="7" t="s">
        <v>136</v>
      </c>
      <c r="D326" s="7" t="s">
        <v>84</v>
      </c>
      <c r="E326" s="7" t="s">
        <v>100</v>
      </c>
      <c r="F326" s="7" t="s">
        <v>21</v>
      </c>
      <c r="G326" s="6" t="s">
        <v>16</v>
      </c>
      <c r="H326" s="6" t="s">
        <v>126</v>
      </c>
      <c r="I326" s="6" t="s">
        <v>50</v>
      </c>
      <c r="J326" s="6" t="s">
        <v>86</v>
      </c>
      <c r="K326" s="6">
        <v>16064</v>
      </c>
      <c r="L326" s="6">
        <v>10762.88</v>
      </c>
      <c r="M326" s="7">
        <v>9</v>
      </c>
      <c r="N326" s="23">
        <v>15100.16</v>
      </c>
      <c r="O326" s="8">
        <v>135901.44</v>
      </c>
      <c r="P326" s="40" t="s">
        <v>62</v>
      </c>
      <c r="Q326" s="100">
        <f t="shared" si="12"/>
        <v>8674.5600000000013</v>
      </c>
      <c r="R326" s="100">
        <f t="shared" si="13"/>
        <v>39035.520000000004</v>
      </c>
      <c r="S326" s="100">
        <f t="shared" si="14"/>
        <v>144576</v>
      </c>
    </row>
    <row r="327" spans="1:19" x14ac:dyDescent="0.35">
      <c r="A327" s="9">
        <v>321</v>
      </c>
      <c r="B327" s="6">
        <v>321</v>
      </c>
      <c r="C327" s="7" t="s">
        <v>209</v>
      </c>
      <c r="D327" s="7" t="s">
        <v>56</v>
      </c>
      <c r="E327" s="7" t="s">
        <v>48</v>
      </c>
      <c r="F327" s="7" t="s">
        <v>72</v>
      </c>
      <c r="G327" s="6" t="s">
        <v>16</v>
      </c>
      <c r="H327" s="6" t="s">
        <v>169</v>
      </c>
      <c r="I327" s="6" t="s">
        <v>65</v>
      </c>
      <c r="J327" s="6" t="s">
        <v>43</v>
      </c>
      <c r="K327" s="6">
        <v>9526</v>
      </c>
      <c r="L327" s="6">
        <v>6572.94</v>
      </c>
      <c r="M327" s="7">
        <v>5</v>
      </c>
      <c r="N327" s="23">
        <v>9049.6999999999989</v>
      </c>
      <c r="O327" s="8">
        <v>45248.499999999993</v>
      </c>
      <c r="P327" s="40" t="s">
        <v>54</v>
      </c>
      <c r="Q327" s="100">
        <f t="shared" si="12"/>
        <v>2381.5000000000055</v>
      </c>
      <c r="R327" s="100">
        <f t="shared" si="13"/>
        <v>12383.799999999996</v>
      </c>
      <c r="S327" s="100">
        <f t="shared" si="14"/>
        <v>47630</v>
      </c>
    </row>
    <row r="328" spans="1:19" x14ac:dyDescent="0.35">
      <c r="A328" s="9">
        <v>322</v>
      </c>
      <c r="B328" s="6">
        <v>322</v>
      </c>
      <c r="C328" s="7" t="s">
        <v>238</v>
      </c>
      <c r="D328" s="7" t="s">
        <v>56</v>
      </c>
      <c r="E328" s="7" t="s">
        <v>100</v>
      </c>
      <c r="F328" s="7" t="s">
        <v>72</v>
      </c>
      <c r="G328" s="6" t="s">
        <v>17</v>
      </c>
      <c r="H328" s="6" t="s">
        <v>113</v>
      </c>
      <c r="I328" s="6" t="s">
        <v>65</v>
      </c>
      <c r="J328" s="6" t="s">
        <v>86</v>
      </c>
      <c r="K328" s="6">
        <v>16325</v>
      </c>
      <c r="L328" s="6">
        <v>10611.25</v>
      </c>
      <c r="M328" s="7">
        <v>9</v>
      </c>
      <c r="N328" s="23">
        <v>15672</v>
      </c>
      <c r="O328" s="8">
        <v>141048</v>
      </c>
      <c r="P328" s="40" t="s">
        <v>89</v>
      </c>
      <c r="Q328" s="100">
        <f t="shared" ref="Q328:Q391" si="15">M328*(K328-N328)</f>
        <v>5877</v>
      </c>
      <c r="R328" s="100">
        <f t="shared" ref="R328:R391" si="16">M328*(N328-L328)</f>
        <v>45546.75</v>
      </c>
      <c r="S328" s="100">
        <f t="shared" ref="S328:S391" si="17">K328*M328</f>
        <v>146925</v>
      </c>
    </row>
    <row r="329" spans="1:19" x14ac:dyDescent="0.35">
      <c r="A329" s="9">
        <v>323</v>
      </c>
      <c r="B329" s="6">
        <v>323</v>
      </c>
      <c r="C329" s="7" t="s">
        <v>182</v>
      </c>
      <c r="D329" s="7" t="s">
        <v>112</v>
      </c>
      <c r="E329" s="7" t="s">
        <v>57</v>
      </c>
      <c r="F329" s="7" t="s">
        <v>72</v>
      </c>
      <c r="G329" s="6" t="s">
        <v>17</v>
      </c>
      <c r="H329" s="6" t="s">
        <v>107</v>
      </c>
      <c r="I329" s="6" t="s">
        <v>42</v>
      </c>
      <c r="J329" s="6" t="s">
        <v>59</v>
      </c>
      <c r="K329" s="6">
        <v>10590</v>
      </c>
      <c r="L329" s="6">
        <v>6671.7</v>
      </c>
      <c r="M329" s="7">
        <v>6</v>
      </c>
      <c r="N329" s="23">
        <v>9001.5</v>
      </c>
      <c r="O329" s="8">
        <v>54009</v>
      </c>
      <c r="P329" s="40" t="s">
        <v>105</v>
      </c>
      <c r="Q329" s="100">
        <f t="shared" si="15"/>
        <v>9531</v>
      </c>
      <c r="R329" s="100">
        <f t="shared" si="16"/>
        <v>13978.800000000001</v>
      </c>
      <c r="S329" s="100">
        <f t="shared" si="17"/>
        <v>63540</v>
      </c>
    </row>
    <row r="330" spans="1:19" x14ac:dyDescent="0.35">
      <c r="A330" s="9">
        <v>324</v>
      </c>
      <c r="B330" s="6">
        <v>324</v>
      </c>
      <c r="C330" s="7" t="s">
        <v>257</v>
      </c>
      <c r="D330" s="7" t="s">
        <v>84</v>
      </c>
      <c r="E330" s="7" t="s">
        <v>48</v>
      </c>
      <c r="F330" s="7" t="s">
        <v>21</v>
      </c>
      <c r="G330" s="6" t="s">
        <v>17</v>
      </c>
      <c r="H330" s="6" t="s">
        <v>101</v>
      </c>
      <c r="I330" s="6" t="s">
        <v>42</v>
      </c>
      <c r="J330" s="6" t="s">
        <v>74</v>
      </c>
      <c r="K330" s="6">
        <v>4269</v>
      </c>
      <c r="L330" s="6">
        <v>2561.4</v>
      </c>
      <c r="M330" s="7">
        <v>6</v>
      </c>
      <c r="N330" s="23">
        <v>4055.5499999999997</v>
      </c>
      <c r="O330" s="8">
        <v>24333.3</v>
      </c>
      <c r="P330" s="40" t="s">
        <v>89</v>
      </c>
      <c r="Q330" s="100">
        <f t="shared" si="15"/>
        <v>1280.7000000000016</v>
      </c>
      <c r="R330" s="100">
        <f t="shared" si="16"/>
        <v>8964.8999999999978</v>
      </c>
      <c r="S330" s="100">
        <f t="shared" si="17"/>
        <v>25614</v>
      </c>
    </row>
    <row r="331" spans="1:19" x14ac:dyDescent="0.35">
      <c r="A331" s="9">
        <v>325</v>
      </c>
      <c r="B331" s="6">
        <v>325</v>
      </c>
      <c r="C331" s="7" t="s">
        <v>152</v>
      </c>
      <c r="D331" s="7" t="s">
        <v>95</v>
      </c>
      <c r="E331" s="7" t="s">
        <v>39</v>
      </c>
      <c r="F331" s="7" t="s">
        <v>22</v>
      </c>
      <c r="G331" s="6" t="s">
        <v>17</v>
      </c>
      <c r="H331" s="6" t="s">
        <v>117</v>
      </c>
      <c r="I331" s="6" t="s">
        <v>339</v>
      </c>
      <c r="J331" s="6" t="s">
        <v>86</v>
      </c>
      <c r="K331" s="6">
        <v>13223</v>
      </c>
      <c r="L331" s="6">
        <v>8991.64</v>
      </c>
      <c r="M331" s="7">
        <v>5</v>
      </c>
      <c r="N331" s="23">
        <v>12694.08</v>
      </c>
      <c r="O331" s="8">
        <v>63470.400000000001</v>
      </c>
      <c r="P331" s="40" t="s">
        <v>82</v>
      </c>
      <c r="Q331" s="100">
        <f t="shared" si="15"/>
        <v>2644.6000000000004</v>
      </c>
      <c r="R331" s="100">
        <f t="shared" si="16"/>
        <v>18512.200000000004</v>
      </c>
      <c r="S331" s="100">
        <f t="shared" si="17"/>
        <v>66115</v>
      </c>
    </row>
    <row r="332" spans="1:19" x14ac:dyDescent="0.35">
      <c r="A332" s="9">
        <v>326</v>
      </c>
      <c r="B332" s="6">
        <v>326</v>
      </c>
      <c r="C332" s="7" t="s">
        <v>205</v>
      </c>
      <c r="D332" s="7" t="s">
        <v>112</v>
      </c>
      <c r="E332" s="7" t="s">
        <v>39</v>
      </c>
      <c r="F332" s="7" t="s">
        <v>23</v>
      </c>
      <c r="G332" s="6" t="s">
        <v>18</v>
      </c>
      <c r="H332" s="6" t="s">
        <v>122</v>
      </c>
      <c r="I332" s="6" t="s">
        <v>65</v>
      </c>
      <c r="J332" s="6" t="s">
        <v>66</v>
      </c>
      <c r="K332" s="6">
        <v>11568</v>
      </c>
      <c r="L332" s="6">
        <v>8097.6</v>
      </c>
      <c r="M332" s="7">
        <v>2</v>
      </c>
      <c r="N332" s="23">
        <v>10989.6</v>
      </c>
      <c r="O332" s="8">
        <v>21979.200000000001</v>
      </c>
      <c r="P332" s="40" t="s">
        <v>89</v>
      </c>
      <c r="Q332" s="100">
        <f t="shared" si="15"/>
        <v>1156.7999999999993</v>
      </c>
      <c r="R332" s="100">
        <f t="shared" si="16"/>
        <v>5784</v>
      </c>
      <c r="S332" s="100">
        <f t="shared" si="17"/>
        <v>23136</v>
      </c>
    </row>
    <row r="333" spans="1:19" x14ac:dyDescent="0.35">
      <c r="A333" s="9">
        <v>327</v>
      </c>
      <c r="B333" s="6">
        <v>327</v>
      </c>
      <c r="C333" s="7" t="s">
        <v>210</v>
      </c>
      <c r="D333" s="7" t="s">
        <v>38</v>
      </c>
      <c r="E333" s="7" t="s">
        <v>100</v>
      </c>
      <c r="F333" s="7" t="s">
        <v>72</v>
      </c>
      <c r="G333" s="6" t="s">
        <v>16</v>
      </c>
      <c r="H333" s="6" t="s">
        <v>96</v>
      </c>
      <c r="I333" s="6" t="s">
        <v>50</v>
      </c>
      <c r="J333" s="6" t="s">
        <v>43</v>
      </c>
      <c r="K333" s="6">
        <v>2135</v>
      </c>
      <c r="L333" s="6">
        <v>1174.25</v>
      </c>
      <c r="M333" s="7">
        <v>6</v>
      </c>
      <c r="N333" s="23">
        <v>2049.6</v>
      </c>
      <c r="O333" s="8">
        <v>12297.599999999999</v>
      </c>
      <c r="P333" s="40" t="s">
        <v>69</v>
      </c>
      <c r="Q333" s="100">
        <f t="shared" si="15"/>
        <v>512.40000000000055</v>
      </c>
      <c r="R333" s="100">
        <f t="shared" si="16"/>
        <v>5252.0999999999995</v>
      </c>
      <c r="S333" s="100">
        <f t="shared" si="17"/>
        <v>12810</v>
      </c>
    </row>
    <row r="334" spans="1:19" x14ac:dyDescent="0.35">
      <c r="A334" s="9">
        <v>328</v>
      </c>
      <c r="B334" s="6">
        <v>328</v>
      </c>
      <c r="C334" s="7" t="s">
        <v>232</v>
      </c>
      <c r="D334" s="7" t="s">
        <v>38</v>
      </c>
      <c r="E334" s="7" t="s">
        <v>57</v>
      </c>
      <c r="F334" s="7" t="s">
        <v>20</v>
      </c>
      <c r="G334" s="6" t="s">
        <v>17</v>
      </c>
      <c r="H334" s="6" t="s">
        <v>138</v>
      </c>
      <c r="I334" s="6" t="s">
        <v>42</v>
      </c>
      <c r="J334" s="6" t="s">
        <v>51</v>
      </c>
      <c r="K334" s="6">
        <v>12004</v>
      </c>
      <c r="L334" s="6">
        <v>8042.68</v>
      </c>
      <c r="M334" s="7">
        <v>6</v>
      </c>
      <c r="N334" s="23">
        <v>10683.56</v>
      </c>
      <c r="O334" s="8">
        <v>64101.36</v>
      </c>
      <c r="P334" s="40" t="s">
        <v>46</v>
      </c>
      <c r="Q334" s="100">
        <f t="shared" si="15"/>
        <v>7922.6400000000031</v>
      </c>
      <c r="R334" s="100">
        <f t="shared" si="16"/>
        <v>15845.279999999995</v>
      </c>
      <c r="S334" s="100">
        <f t="shared" si="17"/>
        <v>72024</v>
      </c>
    </row>
    <row r="335" spans="1:19" x14ac:dyDescent="0.35">
      <c r="A335" s="9">
        <v>329</v>
      </c>
      <c r="B335" s="6">
        <v>329</v>
      </c>
      <c r="C335" s="7" t="s">
        <v>182</v>
      </c>
      <c r="D335" s="7" t="s">
        <v>112</v>
      </c>
      <c r="E335" s="7" t="s">
        <v>57</v>
      </c>
      <c r="F335" s="7" t="s">
        <v>72</v>
      </c>
      <c r="G335" s="6" t="s">
        <v>15</v>
      </c>
      <c r="H335" s="6" t="s">
        <v>113</v>
      </c>
      <c r="I335" s="6" t="s">
        <v>65</v>
      </c>
      <c r="J335" s="6" t="s">
        <v>86</v>
      </c>
      <c r="K335" s="6">
        <v>16325</v>
      </c>
      <c r="L335" s="6">
        <v>10611.25</v>
      </c>
      <c r="M335" s="7">
        <v>8</v>
      </c>
      <c r="N335" s="23">
        <v>15835.25</v>
      </c>
      <c r="O335" s="8">
        <v>126682</v>
      </c>
      <c r="P335" s="40" t="s">
        <v>130</v>
      </c>
      <c r="Q335" s="100">
        <f t="shared" si="15"/>
        <v>3918</v>
      </c>
      <c r="R335" s="100">
        <f t="shared" si="16"/>
        <v>41792</v>
      </c>
      <c r="S335" s="100">
        <f t="shared" si="17"/>
        <v>130600</v>
      </c>
    </row>
    <row r="336" spans="1:19" x14ac:dyDescent="0.35">
      <c r="A336" s="9">
        <v>330</v>
      </c>
      <c r="B336" s="6">
        <v>330</v>
      </c>
      <c r="C336" s="7" t="s">
        <v>206</v>
      </c>
      <c r="D336" s="7" t="s">
        <v>95</v>
      </c>
      <c r="E336" s="7" t="s">
        <v>48</v>
      </c>
      <c r="F336" s="7" t="s">
        <v>22</v>
      </c>
      <c r="G336" s="6" t="s">
        <v>17</v>
      </c>
      <c r="H336" s="6" t="s">
        <v>117</v>
      </c>
      <c r="I336" s="6" t="s">
        <v>339</v>
      </c>
      <c r="J336" s="6" t="s">
        <v>86</v>
      </c>
      <c r="K336" s="6">
        <v>13223</v>
      </c>
      <c r="L336" s="6">
        <v>8991.64</v>
      </c>
      <c r="M336" s="7">
        <v>9</v>
      </c>
      <c r="N336" s="23">
        <v>12694.08</v>
      </c>
      <c r="O336" s="8">
        <v>114246.72</v>
      </c>
      <c r="P336" s="40" t="s">
        <v>89</v>
      </c>
      <c r="Q336" s="100">
        <f t="shared" si="15"/>
        <v>4760.2800000000007</v>
      </c>
      <c r="R336" s="100">
        <f t="shared" si="16"/>
        <v>33321.960000000006</v>
      </c>
      <c r="S336" s="100">
        <f t="shared" si="17"/>
        <v>119007</v>
      </c>
    </row>
    <row r="337" spans="1:19" x14ac:dyDescent="0.35">
      <c r="A337" s="9">
        <v>331</v>
      </c>
      <c r="B337" s="6">
        <v>331</v>
      </c>
      <c r="C337" s="7" t="s">
        <v>194</v>
      </c>
      <c r="D337" s="7" t="s">
        <v>112</v>
      </c>
      <c r="E337" s="7" t="s">
        <v>48</v>
      </c>
      <c r="F337" s="7" t="s">
        <v>72</v>
      </c>
      <c r="G337" s="6" t="s">
        <v>15</v>
      </c>
      <c r="H337" s="6" t="s">
        <v>101</v>
      </c>
      <c r="I337" s="6" t="s">
        <v>42</v>
      </c>
      <c r="J337" s="6" t="s">
        <v>74</v>
      </c>
      <c r="K337" s="6">
        <v>4269</v>
      </c>
      <c r="L337" s="6">
        <v>2561.4</v>
      </c>
      <c r="M337" s="7">
        <v>8</v>
      </c>
      <c r="N337" s="23">
        <v>3799.41</v>
      </c>
      <c r="O337" s="8">
        <v>30395.279999999999</v>
      </c>
      <c r="P337" s="40" t="s">
        <v>82</v>
      </c>
      <c r="Q337" s="100">
        <f t="shared" si="15"/>
        <v>3756.7200000000012</v>
      </c>
      <c r="R337" s="100">
        <f t="shared" si="16"/>
        <v>9904.0799999999981</v>
      </c>
      <c r="S337" s="100">
        <f t="shared" si="17"/>
        <v>34152</v>
      </c>
    </row>
    <row r="338" spans="1:19" x14ac:dyDescent="0.35">
      <c r="A338" s="9">
        <v>332</v>
      </c>
      <c r="B338" s="6">
        <v>332</v>
      </c>
      <c r="C338" s="7" t="s">
        <v>188</v>
      </c>
      <c r="D338" s="7" t="s">
        <v>56</v>
      </c>
      <c r="E338" s="7" t="s">
        <v>48</v>
      </c>
      <c r="F338" s="7" t="s">
        <v>21</v>
      </c>
      <c r="G338" s="6" t="s">
        <v>16</v>
      </c>
      <c r="H338" s="6" t="s">
        <v>159</v>
      </c>
      <c r="I338" s="6" t="s">
        <v>65</v>
      </c>
      <c r="J338" s="6" t="s">
        <v>86</v>
      </c>
      <c r="K338" s="6">
        <v>24110</v>
      </c>
      <c r="L338" s="6">
        <v>16153.7</v>
      </c>
      <c r="M338" s="7">
        <v>8</v>
      </c>
      <c r="N338" s="23">
        <v>20493.5</v>
      </c>
      <c r="O338" s="8">
        <v>163948</v>
      </c>
      <c r="P338" s="40" t="s">
        <v>54</v>
      </c>
      <c r="Q338" s="100">
        <f t="shared" si="15"/>
        <v>28932</v>
      </c>
      <c r="R338" s="100">
        <f t="shared" si="16"/>
        <v>34718.399999999994</v>
      </c>
      <c r="S338" s="100">
        <f t="shared" si="17"/>
        <v>192880</v>
      </c>
    </row>
    <row r="339" spans="1:19" x14ac:dyDescent="0.35">
      <c r="A339" s="9">
        <v>333</v>
      </c>
      <c r="B339" s="6">
        <v>333</v>
      </c>
      <c r="C339" s="7" t="s">
        <v>231</v>
      </c>
      <c r="D339" s="7" t="s">
        <v>112</v>
      </c>
      <c r="E339" s="7" t="s">
        <v>39</v>
      </c>
      <c r="F339" s="7" t="s">
        <v>20</v>
      </c>
      <c r="G339" s="6" t="s">
        <v>18</v>
      </c>
      <c r="H339" s="6" t="s">
        <v>148</v>
      </c>
      <c r="I339" s="6" t="s">
        <v>65</v>
      </c>
      <c r="J339" s="6" t="s">
        <v>86</v>
      </c>
      <c r="K339" s="6">
        <v>18971</v>
      </c>
      <c r="L339" s="6">
        <v>11762.02</v>
      </c>
      <c r="M339" s="7">
        <v>9</v>
      </c>
      <c r="N339" s="23">
        <v>16884.189999999999</v>
      </c>
      <c r="O339" s="8">
        <v>151957.71</v>
      </c>
      <c r="P339" s="40" t="s">
        <v>46</v>
      </c>
      <c r="Q339" s="100">
        <f t="shared" si="15"/>
        <v>18781.290000000012</v>
      </c>
      <c r="R339" s="100">
        <f t="shared" si="16"/>
        <v>46099.529999999984</v>
      </c>
      <c r="S339" s="100">
        <f t="shared" si="17"/>
        <v>170739</v>
      </c>
    </row>
    <row r="340" spans="1:19" x14ac:dyDescent="0.35">
      <c r="A340" s="9">
        <v>334</v>
      </c>
      <c r="B340" s="6">
        <v>334</v>
      </c>
      <c r="C340" s="7" t="s">
        <v>279</v>
      </c>
      <c r="D340" s="7" t="s">
        <v>112</v>
      </c>
      <c r="E340" s="7" t="s">
        <v>71</v>
      </c>
      <c r="F340" s="7" t="s">
        <v>72</v>
      </c>
      <c r="G340" s="6" t="s">
        <v>16</v>
      </c>
      <c r="H340" s="6" t="s">
        <v>138</v>
      </c>
      <c r="I340" s="6" t="s">
        <v>42</v>
      </c>
      <c r="J340" s="6" t="s">
        <v>51</v>
      </c>
      <c r="K340" s="6">
        <v>12004</v>
      </c>
      <c r="L340" s="6">
        <v>8042.68</v>
      </c>
      <c r="M340" s="7">
        <v>8</v>
      </c>
      <c r="N340" s="23">
        <v>11763.92</v>
      </c>
      <c r="O340" s="8">
        <v>94111.360000000001</v>
      </c>
      <c r="P340" s="40" t="s">
        <v>82</v>
      </c>
      <c r="Q340" s="100">
        <f t="shared" si="15"/>
        <v>1920.6399999999994</v>
      </c>
      <c r="R340" s="100">
        <f t="shared" si="16"/>
        <v>29769.919999999998</v>
      </c>
      <c r="S340" s="100">
        <f t="shared" si="17"/>
        <v>96032</v>
      </c>
    </row>
    <row r="341" spans="1:19" x14ac:dyDescent="0.35">
      <c r="A341" s="9">
        <v>335</v>
      </c>
      <c r="B341" s="6">
        <v>335</v>
      </c>
      <c r="C341" s="7" t="s">
        <v>77</v>
      </c>
      <c r="D341" s="7" t="s">
        <v>84</v>
      </c>
      <c r="E341" s="7" t="s">
        <v>71</v>
      </c>
      <c r="F341" s="7" t="s">
        <v>24</v>
      </c>
      <c r="G341" s="6" t="s">
        <v>17</v>
      </c>
      <c r="H341" s="6" t="s">
        <v>138</v>
      </c>
      <c r="I341" s="6" t="s">
        <v>42</v>
      </c>
      <c r="J341" s="6" t="s">
        <v>51</v>
      </c>
      <c r="K341" s="6">
        <v>12004</v>
      </c>
      <c r="L341" s="6">
        <v>8042.68</v>
      </c>
      <c r="M341" s="7">
        <v>8</v>
      </c>
      <c r="N341" s="23">
        <v>10803.6</v>
      </c>
      <c r="O341" s="8">
        <v>86428.800000000003</v>
      </c>
      <c r="P341" s="40" t="s">
        <v>82</v>
      </c>
      <c r="Q341" s="100">
        <f t="shared" si="15"/>
        <v>9603.1999999999971</v>
      </c>
      <c r="R341" s="100">
        <f t="shared" si="16"/>
        <v>22087.360000000001</v>
      </c>
      <c r="S341" s="100">
        <f t="shared" si="17"/>
        <v>96032</v>
      </c>
    </row>
    <row r="342" spans="1:19" x14ac:dyDescent="0.35">
      <c r="A342" s="9">
        <v>336</v>
      </c>
      <c r="B342" s="6">
        <v>336</v>
      </c>
      <c r="C342" s="7" t="s">
        <v>162</v>
      </c>
      <c r="D342" s="7" t="s">
        <v>38</v>
      </c>
      <c r="E342" s="7" t="s">
        <v>100</v>
      </c>
      <c r="F342" s="7" t="s">
        <v>22</v>
      </c>
      <c r="G342" s="6" t="s">
        <v>15</v>
      </c>
      <c r="H342" s="6" t="s">
        <v>73</v>
      </c>
      <c r="I342" s="6" t="s">
        <v>50</v>
      </c>
      <c r="J342" s="6" t="s">
        <v>59</v>
      </c>
      <c r="K342" s="6">
        <v>23078</v>
      </c>
      <c r="L342" s="6">
        <v>14769.92</v>
      </c>
      <c r="M342" s="7">
        <v>3</v>
      </c>
      <c r="N342" s="23">
        <v>21462.539999999997</v>
      </c>
      <c r="O342" s="8">
        <v>64387.619999999995</v>
      </c>
      <c r="P342" s="40" t="s">
        <v>130</v>
      </c>
      <c r="Q342" s="100">
        <f t="shared" si="15"/>
        <v>4846.3800000000083</v>
      </c>
      <c r="R342" s="100">
        <f t="shared" si="16"/>
        <v>20077.859999999993</v>
      </c>
      <c r="S342" s="100">
        <f t="shared" si="17"/>
        <v>69234</v>
      </c>
    </row>
    <row r="343" spans="1:19" x14ac:dyDescent="0.35">
      <c r="A343" s="9">
        <v>337</v>
      </c>
      <c r="B343" s="6">
        <v>337</v>
      </c>
      <c r="C343" s="7" t="s">
        <v>324</v>
      </c>
      <c r="D343" s="7" t="s">
        <v>38</v>
      </c>
      <c r="E343" s="7" t="s">
        <v>57</v>
      </c>
      <c r="F343" s="7" t="s">
        <v>40</v>
      </c>
      <c r="G343" s="6" t="s">
        <v>16</v>
      </c>
      <c r="H343" s="6" t="s">
        <v>85</v>
      </c>
      <c r="I343" s="6" t="s">
        <v>339</v>
      </c>
      <c r="J343" s="6" t="s">
        <v>86</v>
      </c>
      <c r="K343" s="6">
        <v>6690</v>
      </c>
      <c r="L343" s="6">
        <v>4080.9</v>
      </c>
      <c r="M343" s="7">
        <v>9</v>
      </c>
      <c r="N343" s="23">
        <v>6489.3</v>
      </c>
      <c r="O343" s="8">
        <v>58403.700000000004</v>
      </c>
      <c r="P343" s="40" t="s">
        <v>82</v>
      </c>
      <c r="Q343" s="100">
        <f t="shared" si="15"/>
        <v>1806.2999999999984</v>
      </c>
      <c r="R343" s="100">
        <f t="shared" si="16"/>
        <v>21675.600000000002</v>
      </c>
      <c r="S343" s="100">
        <f t="shared" si="17"/>
        <v>60210</v>
      </c>
    </row>
    <row r="344" spans="1:19" x14ac:dyDescent="0.35">
      <c r="A344" s="9">
        <v>338</v>
      </c>
      <c r="B344" s="6">
        <v>338</v>
      </c>
      <c r="C344" s="7" t="s">
        <v>206</v>
      </c>
      <c r="D344" s="7" t="s">
        <v>95</v>
      </c>
      <c r="E344" s="7" t="s">
        <v>48</v>
      </c>
      <c r="F344" s="7" t="s">
        <v>22</v>
      </c>
      <c r="G344" s="6" t="s">
        <v>16</v>
      </c>
      <c r="H344" s="6" t="s">
        <v>49</v>
      </c>
      <c r="I344" s="6" t="s">
        <v>65</v>
      </c>
      <c r="J344" s="6" t="s">
        <v>43</v>
      </c>
      <c r="K344" s="6">
        <v>19568</v>
      </c>
      <c r="L344" s="6">
        <v>12327.84</v>
      </c>
      <c r="M344" s="7">
        <v>9</v>
      </c>
      <c r="N344" s="23">
        <v>18589.599999999999</v>
      </c>
      <c r="O344" s="8">
        <v>167306.4</v>
      </c>
      <c r="P344" s="40" t="s">
        <v>89</v>
      </c>
      <c r="Q344" s="100">
        <f t="shared" si="15"/>
        <v>8805.6000000000131</v>
      </c>
      <c r="R344" s="100">
        <f t="shared" si="16"/>
        <v>56355.839999999982</v>
      </c>
      <c r="S344" s="100">
        <f t="shared" si="17"/>
        <v>176112</v>
      </c>
    </row>
    <row r="345" spans="1:19" x14ac:dyDescent="0.35">
      <c r="A345" s="9">
        <v>339</v>
      </c>
      <c r="B345" s="6">
        <v>339</v>
      </c>
      <c r="C345" s="7" t="s">
        <v>254</v>
      </c>
      <c r="D345" s="7" t="s">
        <v>84</v>
      </c>
      <c r="E345" s="7" t="s">
        <v>39</v>
      </c>
      <c r="F345" s="7" t="s">
        <v>72</v>
      </c>
      <c r="G345" s="6" t="s">
        <v>16</v>
      </c>
      <c r="H345" s="6" t="s">
        <v>113</v>
      </c>
      <c r="I345" s="6" t="s">
        <v>65</v>
      </c>
      <c r="J345" s="6" t="s">
        <v>86</v>
      </c>
      <c r="K345" s="6">
        <v>16325</v>
      </c>
      <c r="L345" s="6">
        <v>10611.25</v>
      </c>
      <c r="M345" s="7">
        <v>1</v>
      </c>
      <c r="N345" s="23">
        <v>15508.75</v>
      </c>
      <c r="O345" s="8">
        <v>15508.75</v>
      </c>
      <c r="P345" s="40" t="s">
        <v>62</v>
      </c>
      <c r="Q345" s="100">
        <f t="shared" si="15"/>
        <v>816.25</v>
      </c>
      <c r="R345" s="100">
        <f t="shared" si="16"/>
        <v>4897.5</v>
      </c>
      <c r="S345" s="100">
        <f t="shared" si="17"/>
        <v>16325</v>
      </c>
    </row>
    <row r="346" spans="1:19" x14ac:dyDescent="0.35">
      <c r="A346" s="9">
        <v>340</v>
      </c>
      <c r="B346" s="6">
        <v>340</v>
      </c>
      <c r="C346" s="7" t="s">
        <v>325</v>
      </c>
      <c r="D346" s="7" t="s">
        <v>112</v>
      </c>
      <c r="E346" s="7" t="s">
        <v>39</v>
      </c>
      <c r="F346" s="7" t="s">
        <v>24</v>
      </c>
      <c r="G346" s="6" t="s">
        <v>18</v>
      </c>
      <c r="H346" s="6" t="s">
        <v>177</v>
      </c>
      <c r="I346" s="6" t="s">
        <v>65</v>
      </c>
      <c r="J346" s="6" t="s">
        <v>66</v>
      </c>
      <c r="K346" s="6">
        <v>20386</v>
      </c>
      <c r="L346" s="6">
        <v>14270.2</v>
      </c>
      <c r="M346" s="7">
        <v>9</v>
      </c>
      <c r="N346" s="23">
        <v>18755.120000000003</v>
      </c>
      <c r="O346" s="8">
        <v>168796.08000000002</v>
      </c>
      <c r="P346" s="40" t="s">
        <v>46</v>
      </c>
      <c r="Q346" s="100">
        <f t="shared" si="15"/>
        <v>14677.919999999976</v>
      </c>
      <c r="R346" s="100">
        <f t="shared" si="16"/>
        <v>40364.280000000013</v>
      </c>
      <c r="S346" s="100">
        <f t="shared" si="17"/>
        <v>183474</v>
      </c>
    </row>
    <row r="347" spans="1:19" x14ac:dyDescent="0.35">
      <c r="A347" s="9">
        <v>341</v>
      </c>
      <c r="B347" s="6">
        <v>341</v>
      </c>
      <c r="C347" s="7" t="s">
        <v>233</v>
      </c>
      <c r="D347" s="7" t="s">
        <v>84</v>
      </c>
      <c r="E347" s="7" t="s">
        <v>39</v>
      </c>
      <c r="F347" s="7" t="s">
        <v>20</v>
      </c>
      <c r="G347" s="6" t="s">
        <v>15</v>
      </c>
      <c r="H347" s="6" t="s">
        <v>177</v>
      </c>
      <c r="I347" s="6" t="s">
        <v>65</v>
      </c>
      <c r="J347" s="6" t="s">
        <v>66</v>
      </c>
      <c r="K347" s="6">
        <v>20386</v>
      </c>
      <c r="L347" s="6">
        <v>14270.2</v>
      </c>
      <c r="M347" s="7">
        <v>3</v>
      </c>
      <c r="N347" s="23">
        <v>18143.54</v>
      </c>
      <c r="O347" s="8">
        <v>54430.62</v>
      </c>
      <c r="P347" s="40" t="s">
        <v>82</v>
      </c>
      <c r="Q347" s="100">
        <f t="shared" si="15"/>
        <v>6727.3799999999974</v>
      </c>
      <c r="R347" s="100">
        <f t="shared" si="16"/>
        <v>11620.02</v>
      </c>
      <c r="S347" s="100">
        <f t="shared" si="17"/>
        <v>61158</v>
      </c>
    </row>
    <row r="348" spans="1:19" x14ac:dyDescent="0.35">
      <c r="A348" s="9">
        <v>342</v>
      </c>
      <c r="B348" s="6">
        <v>342</v>
      </c>
      <c r="C348" s="7" t="s">
        <v>187</v>
      </c>
      <c r="D348" s="7" t="s">
        <v>112</v>
      </c>
      <c r="E348" s="7" t="s">
        <v>57</v>
      </c>
      <c r="F348" s="7" t="s">
        <v>20</v>
      </c>
      <c r="G348" s="6" t="s">
        <v>15</v>
      </c>
      <c r="H348" s="6" t="s">
        <v>96</v>
      </c>
      <c r="I348" s="6" t="s">
        <v>50</v>
      </c>
      <c r="J348" s="6" t="s">
        <v>43</v>
      </c>
      <c r="K348" s="6">
        <v>2135</v>
      </c>
      <c r="L348" s="6">
        <v>1174.25</v>
      </c>
      <c r="M348" s="7">
        <v>7</v>
      </c>
      <c r="N348" s="23">
        <v>1836.1</v>
      </c>
      <c r="O348" s="8">
        <v>12852.699999999999</v>
      </c>
      <c r="P348" s="40" t="s">
        <v>46</v>
      </c>
      <c r="Q348" s="100">
        <f t="shared" si="15"/>
        <v>2092.3000000000006</v>
      </c>
      <c r="R348" s="100">
        <f t="shared" si="16"/>
        <v>4632.9499999999989</v>
      </c>
      <c r="S348" s="100">
        <f t="shared" si="17"/>
        <v>14945</v>
      </c>
    </row>
    <row r="349" spans="1:19" x14ac:dyDescent="0.35">
      <c r="A349" s="9">
        <v>343</v>
      </c>
      <c r="B349" s="6">
        <v>343</v>
      </c>
      <c r="C349" s="7" t="s">
        <v>254</v>
      </c>
      <c r="D349" s="7" t="s">
        <v>84</v>
      </c>
      <c r="E349" s="7" t="s">
        <v>39</v>
      </c>
      <c r="F349" s="7" t="s">
        <v>72</v>
      </c>
      <c r="G349" s="6" t="s">
        <v>18</v>
      </c>
      <c r="H349" s="6" t="s">
        <v>177</v>
      </c>
      <c r="I349" s="6" t="s">
        <v>65</v>
      </c>
      <c r="J349" s="6" t="s">
        <v>66</v>
      </c>
      <c r="K349" s="6">
        <v>20386</v>
      </c>
      <c r="L349" s="6">
        <v>14270.2</v>
      </c>
      <c r="M349" s="7">
        <v>5</v>
      </c>
      <c r="N349" s="23">
        <v>19978.28</v>
      </c>
      <c r="O349" s="8">
        <v>99891.4</v>
      </c>
      <c r="P349" s="40" t="s">
        <v>130</v>
      </c>
      <c r="Q349" s="100">
        <f t="shared" si="15"/>
        <v>2038.6000000000058</v>
      </c>
      <c r="R349" s="100">
        <f t="shared" si="16"/>
        <v>28540.399999999991</v>
      </c>
      <c r="S349" s="100">
        <f t="shared" si="17"/>
        <v>101930</v>
      </c>
    </row>
    <row r="350" spans="1:19" x14ac:dyDescent="0.35">
      <c r="A350" s="9">
        <v>344</v>
      </c>
      <c r="B350" s="6">
        <v>344</v>
      </c>
      <c r="C350" s="7" t="s">
        <v>83</v>
      </c>
      <c r="D350" s="7" t="s">
        <v>38</v>
      </c>
      <c r="E350" s="7" t="s">
        <v>48</v>
      </c>
      <c r="F350" s="7" t="s">
        <v>19</v>
      </c>
      <c r="G350" s="6" t="s">
        <v>16</v>
      </c>
      <c r="H350" s="6" t="s">
        <v>73</v>
      </c>
      <c r="I350" s="6" t="s">
        <v>50</v>
      </c>
      <c r="J350" s="6" t="s">
        <v>59</v>
      </c>
      <c r="K350" s="6">
        <v>23078</v>
      </c>
      <c r="L350" s="6">
        <v>14769.92</v>
      </c>
      <c r="M350" s="7">
        <v>5</v>
      </c>
      <c r="N350" s="23">
        <v>22616.44</v>
      </c>
      <c r="O350" s="8">
        <v>113082.2</v>
      </c>
      <c r="P350" s="40" t="s">
        <v>89</v>
      </c>
      <c r="Q350" s="100">
        <f t="shared" si="15"/>
        <v>2307.8000000000065</v>
      </c>
      <c r="R350" s="100">
        <f t="shared" si="16"/>
        <v>39232.599999999991</v>
      </c>
      <c r="S350" s="100">
        <f t="shared" si="17"/>
        <v>115390</v>
      </c>
    </row>
    <row r="351" spans="1:19" x14ac:dyDescent="0.35">
      <c r="A351" s="9">
        <v>345</v>
      </c>
      <c r="B351" s="6">
        <v>345</v>
      </c>
      <c r="C351" s="7" t="s">
        <v>132</v>
      </c>
      <c r="D351" s="7" t="s">
        <v>112</v>
      </c>
      <c r="E351" s="7" t="s">
        <v>100</v>
      </c>
      <c r="F351" s="7" t="s">
        <v>20</v>
      </c>
      <c r="G351" s="6" t="s">
        <v>15</v>
      </c>
      <c r="H351" s="6" t="s">
        <v>107</v>
      </c>
      <c r="I351" s="6" t="s">
        <v>42</v>
      </c>
      <c r="J351" s="6" t="s">
        <v>59</v>
      </c>
      <c r="K351" s="6">
        <v>10590</v>
      </c>
      <c r="L351" s="6">
        <v>6671.7</v>
      </c>
      <c r="M351" s="7">
        <v>2</v>
      </c>
      <c r="N351" s="23">
        <v>9213.2999999999993</v>
      </c>
      <c r="O351" s="8">
        <v>18426.599999999999</v>
      </c>
      <c r="P351" s="40" t="s">
        <v>89</v>
      </c>
      <c r="Q351" s="100">
        <f t="shared" si="15"/>
        <v>2753.4000000000015</v>
      </c>
      <c r="R351" s="100">
        <f t="shared" si="16"/>
        <v>5083.1999999999989</v>
      </c>
      <c r="S351" s="100">
        <f t="shared" si="17"/>
        <v>21180</v>
      </c>
    </row>
    <row r="352" spans="1:19" x14ac:dyDescent="0.35">
      <c r="A352" s="9">
        <v>346</v>
      </c>
      <c r="B352" s="6">
        <v>346</v>
      </c>
      <c r="C352" s="7" t="s">
        <v>287</v>
      </c>
      <c r="D352" s="7" t="s">
        <v>112</v>
      </c>
      <c r="E352" s="7" t="s">
        <v>71</v>
      </c>
      <c r="F352" s="7" t="s">
        <v>20</v>
      </c>
      <c r="G352" s="6" t="s">
        <v>16</v>
      </c>
      <c r="H352" s="6" t="s">
        <v>107</v>
      </c>
      <c r="I352" s="6" t="s">
        <v>42</v>
      </c>
      <c r="J352" s="6" t="s">
        <v>59</v>
      </c>
      <c r="K352" s="6">
        <v>10590</v>
      </c>
      <c r="L352" s="6">
        <v>6671.7</v>
      </c>
      <c r="M352" s="7">
        <v>6</v>
      </c>
      <c r="N352" s="23">
        <v>9213.2999999999993</v>
      </c>
      <c r="O352" s="8">
        <v>55279.799999999996</v>
      </c>
      <c r="P352" s="40" t="s">
        <v>54</v>
      </c>
      <c r="Q352" s="100">
        <f t="shared" si="15"/>
        <v>8260.2000000000044</v>
      </c>
      <c r="R352" s="100">
        <f t="shared" si="16"/>
        <v>15249.599999999997</v>
      </c>
      <c r="S352" s="100">
        <f t="shared" si="17"/>
        <v>63540</v>
      </c>
    </row>
    <row r="353" spans="1:19" x14ac:dyDescent="0.35">
      <c r="A353" s="9">
        <v>347</v>
      </c>
      <c r="B353" s="6">
        <v>347</v>
      </c>
      <c r="C353" s="7" t="s">
        <v>227</v>
      </c>
      <c r="D353" s="7" t="s">
        <v>95</v>
      </c>
      <c r="E353" s="7" t="s">
        <v>48</v>
      </c>
      <c r="F353" s="7" t="s">
        <v>20</v>
      </c>
      <c r="G353" s="6" t="s">
        <v>17</v>
      </c>
      <c r="H353" s="6" t="s">
        <v>96</v>
      </c>
      <c r="I353" s="6" t="s">
        <v>50</v>
      </c>
      <c r="J353" s="6" t="s">
        <v>43</v>
      </c>
      <c r="K353" s="6">
        <v>2135</v>
      </c>
      <c r="L353" s="6">
        <v>1174.25</v>
      </c>
      <c r="M353" s="7">
        <v>3</v>
      </c>
      <c r="N353" s="23">
        <v>2070.9499999999998</v>
      </c>
      <c r="O353" s="8">
        <v>6212.8499999999995</v>
      </c>
      <c r="P353" s="40" t="s">
        <v>46</v>
      </c>
      <c r="Q353" s="100">
        <f t="shared" si="15"/>
        <v>192.15000000000055</v>
      </c>
      <c r="R353" s="100">
        <f t="shared" si="16"/>
        <v>2690.0999999999995</v>
      </c>
      <c r="S353" s="100">
        <f t="shared" si="17"/>
        <v>6405</v>
      </c>
    </row>
    <row r="354" spans="1:19" x14ac:dyDescent="0.35">
      <c r="A354" s="9">
        <v>348</v>
      </c>
      <c r="B354" s="6">
        <v>348</v>
      </c>
      <c r="C354" s="7" t="s">
        <v>277</v>
      </c>
      <c r="D354" s="7" t="s">
        <v>56</v>
      </c>
      <c r="E354" s="7" t="s">
        <v>48</v>
      </c>
      <c r="F354" s="7" t="s">
        <v>23</v>
      </c>
      <c r="G354" s="6" t="s">
        <v>15</v>
      </c>
      <c r="H354" s="6" t="s">
        <v>85</v>
      </c>
      <c r="I354" s="6" t="s">
        <v>339</v>
      </c>
      <c r="J354" s="6" t="s">
        <v>86</v>
      </c>
      <c r="K354" s="6">
        <v>6690</v>
      </c>
      <c r="L354" s="6">
        <v>4080.9</v>
      </c>
      <c r="M354" s="7">
        <v>2</v>
      </c>
      <c r="N354" s="23">
        <v>6556.2</v>
      </c>
      <c r="O354" s="8">
        <v>13112.4</v>
      </c>
      <c r="P354" s="40" t="s">
        <v>105</v>
      </c>
      <c r="Q354" s="100">
        <f t="shared" si="15"/>
        <v>267.60000000000036</v>
      </c>
      <c r="R354" s="100">
        <f t="shared" si="16"/>
        <v>4950.5999999999995</v>
      </c>
      <c r="S354" s="100">
        <f t="shared" si="17"/>
        <v>13380</v>
      </c>
    </row>
    <row r="355" spans="1:19" x14ac:dyDescent="0.35">
      <c r="A355" s="9">
        <v>349</v>
      </c>
      <c r="B355" s="6">
        <v>349</v>
      </c>
      <c r="C355" s="7" t="s">
        <v>253</v>
      </c>
      <c r="D355" s="7" t="s">
        <v>56</v>
      </c>
      <c r="E355" s="7" t="s">
        <v>48</v>
      </c>
      <c r="F355" s="7" t="s">
        <v>21</v>
      </c>
      <c r="G355" s="6" t="s">
        <v>18</v>
      </c>
      <c r="H355" s="6" t="s">
        <v>138</v>
      </c>
      <c r="I355" s="6" t="s">
        <v>42</v>
      </c>
      <c r="J355" s="6" t="s">
        <v>51</v>
      </c>
      <c r="K355" s="6">
        <v>12004</v>
      </c>
      <c r="L355" s="6">
        <v>8042.68</v>
      </c>
      <c r="M355" s="7">
        <v>3</v>
      </c>
      <c r="N355" s="23">
        <v>11523.84</v>
      </c>
      <c r="O355" s="8">
        <v>34571.520000000004</v>
      </c>
      <c r="P355" s="40" t="s">
        <v>89</v>
      </c>
      <c r="Q355" s="100">
        <f t="shared" si="15"/>
        <v>1440.4799999999996</v>
      </c>
      <c r="R355" s="100">
        <f t="shared" si="16"/>
        <v>10443.48</v>
      </c>
      <c r="S355" s="100">
        <f t="shared" si="17"/>
        <v>36012</v>
      </c>
    </row>
    <row r="356" spans="1:19" x14ac:dyDescent="0.35">
      <c r="A356" s="9">
        <v>350</v>
      </c>
      <c r="B356" s="6">
        <v>350</v>
      </c>
      <c r="C356" s="7" t="s">
        <v>136</v>
      </c>
      <c r="D356" s="7" t="s">
        <v>84</v>
      </c>
      <c r="E356" s="7" t="s">
        <v>100</v>
      </c>
      <c r="F356" s="7" t="s">
        <v>21</v>
      </c>
      <c r="G356" s="6" t="s">
        <v>15</v>
      </c>
      <c r="H356" s="6" t="s">
        <v>58</v>
      </c>
      <c r="I356" s="6" t="s">
        <v>42</v>
      </c>
      <c r="J356" s="6" t="s">
        <v>59</v>
      </c>
      <c r="K356" s="6">
        <v>24315</v>
      </c>
      <c r="L356" s="6">
        <v>14589</v>
      </c>
      <c r="M356" s="7">
        <v>3</v>
      </c>
      <c r="N356" s="23">
        <v>20910.900000000001</v>
      </c>
      <c r="O356" s="8">
        <v>62732.700000000004</v>
      </c>
      <c r="P356" s="40" t="s">
        <v>69</v>
      </c>
      <c r="Q356" s="100">
        <f t="shared" si="15"/>
        <v>10212.299999999996</v>
      </c>
      <c r="R356" s="100">
        <f t="shared" si="16"/>
        <v>18965.700000000004</v>
      </c>
      <c r="S356" s="100">
        <f t="shared" si="17"/>
        <v>72945</v>
      </c>
    </row>
    <row r="357" spans="1:19" x14ac:dyDescent="0.35">
      <c r="A357" s="9">
        <v>351</v>
      </c>
      <c r="B357" s="6">
        <v>351</v>
      </c>
      <c r="C357" s="7" t="s">
        <v>271</v>
      </c>
      <c r="D357" s="7" t="s">
        <v>95</v>
      </c>
      <c r="E357" s="7" t="s">
        <v>57</v>
      </c>
      <c r="F357" s="7" t="s">
        <v>20</v>
      </c>
      <c r="G357" s="6" t="s">
        <v>17</v>
      </c>
      <c r="H357" s="6" t="s">
        <v>58</v>
      </c>
      <c r="I357" s="6" t="s">
        <v>42</v>
      </c>
      <c r="J357" s="6" t="s">
        <v>59</v>
      </c>
      <c r="K357" s="6">
        <v>24315</v>
      </c>
      <c r="L357" s="6">
        <v>14589</v>
      </c>
      <c r="M357" s="7">
        <v>1</v>
      </c>
      <c r="N357" s="23">
        <v>21640.35</v>
      </c>
      <c r="O357" s="8">
        <v>21640.35</v>
      </c>
      <c r="P357" s="40" t="s">
        <v>89</v>
      </c>
      <c r="Q357" s="100">
        <f t="shared" si="15"/>
        <v>2674.6500000000015</v>
      </c>
      <c r="R357" s="100">
        <f t="shared" si="16"/>
        <v>7051.3499999999985</v>
      </c>
      <c r="S357" s="100">
        <f t="shared" si="17"/>
        <v>24315</v>
      </c>
    </row>
    <row r="358" spans="1:19" x14ac:dyDescent="0.35">
      <c r="A358" s="9">
        <v>352</v>
      </c>
      <c r="B358" s="6">
        <v>352</v>
      </c>
      <c r="C358" s="7" t="s">
        <v>167</v>
      </c>
      <c r="D358" s="7" t="s">
        <v>56</v>
      </c>
      <c r="E358" s="7" t="s">
        <v>48</v>
      </c>
      <c r="F358" s="7" t="s">
        <v>22</v>
      </c>
      <c r="G358" s="6" t="s">
        <v>16</v>
      </c>
      <c r="H358" s="6" t="s">
        <v>101</v>
      </c>
      <c r="I358" s="6" t="s">
        <v>42</v>
      </c>
      <c r="J358" s="6" t="s">
        <v>74</v>
      </c>
      <c r="K358" s="6">
        <v>4269</v>
      </c>
      <c r="L358" s="6">
        <v>2561.4</v>
      </c>
      <c r="M358" s="7">
        <v>6</v>
      </c>
      <c r="N358" s="23">
        <v>3756.72</v>
      </c>
      <c r="O358" s="8">
        <v>22540.32</v>
      </c>
      <c r="P358" s="40" t="s">
        <v>62</v>
      </c>
      <c r="Q358" s="100">
        <f t="shared" si="15"/>
        <v>3073.6800000000012</v>
      </c>
      <c r="R358" s="100">
        <f t="shared" si="16"/>
        <v>7171.9199999999983</v>
      </c>
      <c r="S358" s="100">
        <f t="shared" si="17"/>
        <v>25614</v>
      </c>
    </row>
    <row r="359" spans="1:19" x14ac:dyDescent="0.35">
      <c r="A359" s="9">
        <v>353</v>
      </c>
      <c r="B359" s="6">
        <v>353</v>
      </c>
      <c r="C359" s="7" t="s">
        <v>324</v>
      </c>
      <c r="D359" s="7" t="s">
        <v>38</v>
      </c>
      <c r="E359" s="7" t="s">
        <v>57</v>
      </c>
      <c r="F359" s="7" t="s">
        <v>40</v>
      </c>
      <c r="G359" s="6" t="s">
        <v>15</v>
      </c>
      <c r="H359" s="6" t="s">
        <v>41</v>
      </c>
      <c r="I359" s="6" t="s">
        <v>42</v>
      </c>
      <c r="J359" s="6" t="s">
        <v>66</v>
      </c>
      <c r="K359" s="6">
        <v>8989</v>
      </c>
      <c r="L359" s="6">
        <v>5663.07</v>
      </c>
      <c r="M359" s="7">
        <v>1</v>
      </c>
      <c r="N359" s="23">
        <v>8899.11</v>
      </c>
      <c r="O359" s="8">
        <v>8899.11</v>
      </c>
      <c r="P359" s="40" t="s">
        <v>105</v>
      </c>
      <c r="Q359" s="100">
        <f t="shared" si="15"/>
        <v>89.889999999999418</v>
      </c>
      <c r="R359" s="100">
        <f t="shared" si="16"/>
        <v>3236.0400000000009</v>
      </c>
      <c r="S359" s="100">
        <f t="shared" si="17"/>
        <v>8989</v>
      </c>
    </row>
    <row r="360" spans="1:19" x14ac:dyDescent="0.35">
      <c r="A360" s="9">
        <v>354</v>
      </c>
      <c r="B360" s="6">
        <v>354</v>
      </c>
      <c r="C360" s="7" t="s">
        <v>268</v>
      </c>
      <c r="D360" s="7" t="s">
        <v>56</v>
      </c>
      <c r="E360" s="7" t="s">
        <v>100</v>
      </c>
      <c r="F360" s="7" t="s">
        <v>40</v>
      </c>
      <c r="G360" s="6" t="s">
        <v>15</v>
      </c>
      <c r="H360" s="6" t="s">
        <v>148</v>
      </c>
      <c r="I360" s="6" t="s">
        <v>65</v>
      </c>
      <c r="J360" s="6" t="s">
        <v>86</v>
      </c>
      <c r="K360" s="6">
        <v>18971</v>
      </c>
      <c r="L360" s="6">
        <v>11762.02</v>
      </c>
      <c r="M360" s="7">
        <v>4</v>
      </c>
      <c r="N360" s="23">
        <v>17643.03</v>
      </c>
      <c r="O360" s="8">
        <v>70572.12</v>
      </c>
      <c r="P360" s="40" t="s">
        <v>69</v>
      </c>
      <c r="Q360" s="100">
        <f t="shared" si="15"/>
        <v>5311.8800000000047</v>
      </c>
      <c r="R360" s="100">
        <f t="shared" si="16"/>
        <v>23524.039999999994</v>
      </c>
      <c r="S360" s="100">
        <f t="shared" si="17"/>
        <v>75884</v>
      </c>
    </row>
    <row r="361" spans="1:19" x14ac:dyDescent="0.35">
      <c r="A361" s="9">
        <v>355</v>
      </c>
      <c r="B361" s="6">
        <v>355</v>
      </c>
      <c r="C361" s="7" t="s">
        <v>131</v>
      </c>
      <c r="D361" s="7" t="s">
        <v>56</v>
      </c>
      <c r="E361" s="7" t="s">
        <v>71</v>
      </c>
      <c r="F361" s="7" t="s">
        <v>20</v>
      </c>
      <c r="G361" s="6" t="s">
        <v>15</v>
      </c>
      <c r="H361" s="6" t="s">
        <v>148</v>
      </c>
      <c r="I361" s="6" t="s">
        <v>65</v>
      </c>
      <c r="J361" s="6" t="s">
        <v>86</v>
      </c>
      <c r="K361" s="6">
        <v>18971</v>
      </c>
      <c r="L361" s="6">
        <v>11762.02</v>
      </c>
      <c r="M361" s="7">
        <v>1</v>
      </c>
      <c r="N361" s="23">
        <v>17643.03</v>
      </c>
      <c r="O361" s="8">
        <v>17643.03</v>
      </c>
      <c r="P361" s="40" t="s">
        <v>46</v>
      </c>
      <c r="Q361" s="100">
        <f t="shared" si="15"/>
        <v>1327.9700000000012</v>
      </c>
      <c r="R361" s="100">
        <f t="shared" si="16"/>
        <v>5881.0099999999984</v>
      </c>
      <c r="S361" s="100">
        <f t="shared" si="17"/>
        <v>18971</v>
      </c>
    </row>
    <row r="362" spans="1:19" x14ac:dyDescent="0.35">
      <c r="A362" s="9">
        <v>356</v>
      </c>
      <c r="B362" s="6">
        <v>356</v>
      </c>
      <c r="C362" s="7" t="s">
        <v>224</v>
      </c>
      <c r="D362" s="7" t="s">
        <v>56</v>
      </c>
      <c r="E362" s="7" t="s">
        <v>71</v>
      </c>
      <c r="F362" s="7" t="s">
        <v>22</v>
      </c>
      <c r="G362" s="6" t="s">
        <v>15</v>
      </c>
      <c r="H362" s="6" t="s">
        <v>101</v>
      </c>
      <c r="I362" s="6" t="s">
        <v>42</v>
      </c>
      <c r="J362" s="6" t="s">
        <v>74</v>
      </c>
      <c r="K362" s="6">
        <v>4269</v>
      </c>
      <c r="L362" s="6">
        <v>2561.4</v>
      </c>
      <c r="M362" s="7">
        <v>2</v>
      </c>
      <c r="N362" s="23">
        <v>4140.93</v>
      </c>
      <c r="O362" s="8">
        <v>8281.86</v>
      </c>
      <c r="P362" s="40" t="s">
        <v>130</v>
      </c>
      <c r="Q362" s="100">
        <f t="shared" si="15"/>
        <v>256.13999999999942</v>
      </c>
      <c r="R362" s="100">
        <f t="shared" si="16"/>
        <v>3159.0600000000004</v>
      </c>
      <c r="S362" s="100">
        <f t="shared" si="17"/>
        <v>8538</v>
      </c>
    </row>
    <row r="363" spans="1:19" x14ac:dyDescent="0.35">
      <c r="A363" s="9">
        <v>357</v>
      </c>
      <c r="B363" s="6">
        <v>357</v>
      </c>
      <c r="C363" s="7" t="s">
        <v>317</v>
      </c>
      <c r="D363" s="7" t="s">
        <v>38</v>
      </c>
      <c r="E363" s="7" t="s">
        <v>71</v>
      </c>
      <c r="F363" s="7" t="s">
        <v>20</v>
      </c>
      <c r="G363" s="6" t="s">
        <v>18</v>
      </c>
      <c r="H363" s="6" t="s">
        <v>64</v>
      </c>
      <c r="I363" s="6" t="s">
        <v>65</v>
      </c>
      <c r="J363" s="6" t="s">
        <v>43</v>
      </c>
      <c r="K363" s="6">
        <v>21670</v>
      </c>
      <c r="L363" s="6">
        <v>15169</v>
      </c>
      <c r="M363" s="7">
        <v>6</v>
      </c>
      <c r="N363" s="23">
        <v>20153.099999999999</v>
      </c>
      <c r="O363" s="8">
        <v>120918.59999999999</v>
      </c>
      <c r="P363" s="40" t="s">
        <v>46</v>
      </c>
      <c r="Q363" s="100">
        <f t="shared" si="15"/>
        <v>9101.4000000000087</v>
      </c>
      <c r="R363" s="100">
        <f t="shared" si="16"/>
        <v>29904.599999999991</v>
      </c>
      <c r="S363" s="100">
        <f t="shared" si="17"/>
        <v>130020</v>
      </c>
    </row>
    <row r="364" spans="1:19" x14ac:dyDescent="0.35">
      <c r="A364" s="9">
        <v>358</v>
      </c>
      <c r="B364" s="6">
        <v>358</v>
      </c>
      <c r="C364" s="7" t="s">
        <v>176</v>
      </c>
      <c r="D364" s="7" t="s">
        <v>38</v>
      </c>
      <c r="E364" s="7" t="s">
        <v>57</v>
      </c>
      <c r="F364" s="7" t="s">
        <v>40</v>
      </c>
      <c r="G364" s="6" t="s">
        <v>17</v>
      </c>
      <c r="H364" s="6" t="s">
        <v>64</v>
      </c>
      <c r="I364" s="6" t="s">
        <v>65</v>
      </c>
      <c r="J364" s="6" t="s">
        <v>43</v>
      </c>
      <c r="K364" s="6">
        <v>21670</v>
      </c>
      <c r="L364" s="6">
        <v>15169</v>
      </c>
      <c r="M364" s="7">
        <v>9</v>
      </c>
      <c r="N364" s="23">
        <v>18636.2</v>
      </c>
      <c r="O364" s="8">
        <v>167725.80000000002</v>
      </c>
      <c r="P364" s="40" t="s">
        <v>62</v>
      </c>
      <c r="Q364" s="100">
        <f t="shared" si="15"/>
        <v>27304.199999999993</v>
      </c>
      <c r="R364" s="100">
        <f t="shared" si="16"/>
        <v>31204.800000000007</v>
      </c>
      <c r="S364" s="100">
        <f t="shared" si="17"/>
        <v>195030</v>
      </c>
    </row>
    <row r="365" spans="1:19" x14ac:dyDescent="0.35">
      <c r="A365" s="9">
        <v>359</v>
      </c>
      <c r="B365" s="6">
        <v>359</v>
      </c>
      <c r="C365" s="7" t="s">
        <v>201</v>
      </c>
      <c r="D365" s="7" t="s">
        <v>112</v>
      </c>
      <c r="E365" s="7" t="s">
        <v>100</v>
      </c>
      <c r="F365" s="7" t="s">
        <v>24</v>
      </c>
      <c r="G365" s="6" t="s">
        <v>15</v>
      </c>
      <c r="H365" s="6" t="s">
        <v>85</v>
      </c>
      <c r="I365" s="6" t="s">
        <v>339</v>
      </c>
      <c r="J365" s="6" t="s">
        <v>86</v>
      </c>
      <c r="K365" s="6">
        <v>6690</v>
      </c>
      <c r="L365" s="6">
        <v>4080.9</v>
      </c>
      <c r="M365" s="7">
        <v>8</v>
      </c>
      <c r="N365" s="23">
        <v>6355.5</v>
      </c>
      <c r="O365" s="8">
        <v>50844</v>
      </c>
      <c r="P365" s="40" t="s">
        <v>69</v>
      </c>
      <c r="Q365" s="100">
        <f t="shared" si="15"/>
        <v>2676</v>
      </c>
      <c r="R365" s="100">
        <f t="shared" si="16"/>
        <v>18196.8</v>
      </c>
      <c r="S365" s="100">
        <f t="shared" si="17"/>
        <v>53520</v>
      </c>
    </row>
    <row r="366" spans="1:19" x14ac:dyDescent="0.35">
      <c r="A366" s="9">
        <v>360</v>
      </c>
      <c r="B366" s="6">
        <v>360</v>
      </c>
      <c r="C366" s="7" t="s">
        <v>55</v>
      </c>
      <c r="D366" s="7" t="s">
        <v>56</v>
      </c>
      <c r="E366" s="7" t="s">
        <v>48</v>
      </c>
      <c r="F366" s="7" t="s">
        <v>40</v>
      </c>
      <c r="G366" s="6" t="s">
        <v>18</v>
      </c>
      <c r="H366" s="6" t="s">
        <v>107</v>
      </c>
      <c r="I366" s="6" t="s">
        <v>42</v>
      </c>
      <c r="J366" s="6" t="s">
        <v>59</v>
      </c>
      <c r="K366" s="6">
        <v>10590</v>
      </c>
      <c r="L366" s="6">
        <v>6671.7</v>
      </c>
      <c r="M366" s="7">
        <v>2</v>
      </c>
      <c r="N366" s="23">
        <v>10484.1</v>
      </c>
      <c r="O366" s="8">
        <v>20968.2</v>
      </c>
      <c r="P366" s="40" t="s">
        <v>54</v>
      </c>
      <c r="Q366" s="100">
        <f t="shared" si="15"/>
        <v>211.79999999999927</v>
      </c>
      <c r="R366" s="100">
        <f t="shared" si="16"/>
        <v>7624.8000000000011</v>
      </c>
      <c r="S366" s="100">
        <f t="shared" si="17"/>
        <v>21180</v>
      </c>
    </row>
    <row r="367" spans="1:19" x14ac:dyDescent="0.35">
      <c r="A367" s="9">
        <v>361</v>
      </c>
      <c r="B367" s="6">
        <v>361</v>
      </c>
      <c r="C367" s="7" t="s">
        <v>191</v>
      </c>
      <c r="D367" s="7" t="s">
        <v>38</v>
      </c>
      <c r="E367" s="7" t="s">
        <v>71</v>
      </c>
      <c r="F367" s="7" t="s">
        <v>72</v>
      </c>
      <c r="G367" s="6" t="s">
        <v>17</v>
      </c>
      <c r="H367" s="6" t="s">
        <v>148</v>
      </c>
      <c r="I367" s="6" t="s">
        <v>65</v>
      </c>
      <c r="J367" s="6" t="s">
        <v>86</v>
      </c>
      <c r="K367" s="6">
        <v>18971</v>
      </c>
      <c r="L367" s="6">
        <v>11762.02</v>
      </c>
      <c r="M367" s="7">
        <v>2</v>
      </c>
      <c r="N367" s="23">
        <v>17453.32</v>
      </c>
      <c r="O367" s="8">
        <v>34906.639999999999</v>
      </c>
      <c r="P367" s="40" t="s">
        <v>89</v>
      </c>
      <c r="Q367" s="100">
        <f t="shared" si="15"/>
        <v>3035.3600000000006</v>
      </c>
      <c r="R367" s="100">
        <f t="shared" si="16"/>
        <v>11382.599999999999</v>
      </c>
      <c r="S367" s="100">
        <f t="shared" si="17"/>
        <v>37942</v>
      </c>
    </row>
    <row r="368" spans="1:19" x14ac:dyDescent="0.35">
      <c r="A368" s="9">
        <v>362</v>
      </c>
      <c r="B368" s="6">
        <v>362</v>
      </c>
      <c r="C368" s="7" t="s">
        <v>116</v>
      </c>
      <c r="D368" s="7" t="s">
        <v>38</v>
      </c>
      <c r="E368" s="7" t="s">
        <v>39</v>
      </c>
      <c r="F368" s="7" t="s">
        <v>72</v>
      </c>
      <c r="G368" s="6" t="s">
        <v>15</v>
      </c>
      <c r="H368" s="6" t="s">
        <v>177</v>
      </c>
      <c r="I368" s="6" t="s">
        <v>65</v>
      </c>
      <c r="J368" s="6" t="s">
        <v>66</v>
      </c>
      <c r="K368" s="6">
        <v>20386</v>
      </c>
      <c r="L368" s="6">
        <v>14270.2</v>
      </c>
      <c r="M368" s="7">
        <v>6</v>
      </c>
      <c r="N368" s="23">
        <v>17531.96</v>
      </c>
      <c r="O368" s="8">
        <v>105191.76</v>
      </c>
      <c r="P368" s="40" t="s">
        <v>46</v>
      </c>
      <c r="Q368" s="100">
        <f t="shared" si="15"/>
        <v>17124.240000000005</v>
      </c>
      <c r="R368" s="100">
        <f t="shared" si="16"/>
        <v>19570.55999999999</v>
      </c>
      <c r="S368" s="100">
        <f t="shared" si="17"/>
        <v>122316</v>
      </c>
    </row>
    <row r="369" spans="1:19" x14ac:dyDescent="0.35">
      <c r="A369" s="9">
        <v>363</v>
      </c>
      <c r="B369" s="6">
        <v>363</v>
      </c>
      <c r="C369" s="7" t="s">
        <v>185</v>
      </c>
      <c r="D369" s="7" t="s">
        <v>95</v>
      </c>
      <c r="E369" s="7" t="s">
        <v>71</v>
      </c>
      <c r="F369" s="7" t="s">
        <v>23</v>
      </c>
      <c r="G369" s="6" t="s">
        <v>15</v>
      </c>
      <c r="H369" s="6" t="s">
        <v>64</v>
      </c>
      <c r="I369" s="6" t="s">
        <v>65</v>
      </c>
      <c r="J369" s="6" t="s">
        <v>43</v>
      </c>
      <c r="K369" s="6">
        <v>21670</v>
      </c>
      <c r="L369" s="6">
        <v>15169</v>
      </c>
      <c r="M369" s="7">
        <v>2</v>
      </c>
      <c r="N369" s="23">
        <v>18852.900000000001</v>
      </c>
      <c r="O369" s="8">
        <v>37705.800000000003</v>
      </c>
      <c r="P369" s="40" t="s">
        <v>89</v>
      </c>
      <c r="Q369" s="100">
        <f t="shared" si="15"/>
        <v>5634.1999999999971</v>
      </c>
      <c r="R369" s="100">
        <f t="shared" si="16"/>
        <v>7367.8000000000029</v>
      </c>
      <c r="S369" s="100">
        <f t="shared" si="17"/>
        <v>43340</v>
      </c>
    </row>
    <row r="370" spans="1:19" x14ac:dyDescent="0.35">
      <c r="A370" s="9">
        <v>364</v>
      </c>
      <c r="B370" s="6">
        <v>364</v>
      </c>
      <c r="C370" s="7" t="s">
        <v>221</v>
      </c>
      <c r="D370" s="7" t="s">
        <v>56</v>
      </c>
      <c r="E370" s="7" t="s">
        <v>48</v>
      </c>
      <c r="F370" s="7" t="s">
        <v>22</v>
      </c>
      <c r="G370" s="6" t="s">
        <v>15</v>
      </c>
      <c r="H370" s="6" t="s">
        <v>58</v>
      </c>
      <c r="I370" s="6" t="s">
        <v>42</v>
      </c>
      <c r="J370" s="6" t="s">
        <v>59</v>
      </c>
      <c r="K370" s="6">
        <v>24315</v>
      </c>
      <c r="L370" s="6">
        <v>14589</v>
      </c>
      <c r="M370" s="7">
        <v>1</v>
      </c>
      <c r="N370" s="23">
        <v>23342.399999999998</v>
      </c>
      <c r="O370" s="8">
        <v>23342.399999999998</v>
      </c>
      <c r="P370" s="40" t="s">
        <v>89</v>
      </c>
      <c r="Q370" s="100">
        <f t="shared" si="15"/>
        <v>972.60000000000218</v>
      </c>
      <c r="R370" s="100">
        <f t="shared" si="16"/>
        <v>8753.3999999999978</v>
      </c>
      <c r="S370" s="100">
        <f t="shared" si="17"/>
        <v>24315</v>
      </c>
    </row>
    <row r="371" spans="1:19" x14ac:dyDescent="0.35">
      <c r="A371" s="9">
        <v>365</v>
      </c>
      <c r="B371" s="6">
        <v>365</v>
      </c>
      <c r="C371" s="7" t="s">
        <v>295</v>
      </c>
      <c r="D371" s="7" t="s">
        <v>112</v>
      </c>
      <c r="E371" s="7" t="s">
        <v>100</v>
      </c>
      <c r="F371" s="7" t="s">
        <v>24</v>
      </c>
      <c r="G371" s="6" t="s">
        <v>18</v>
      </c>
      <c r="H371" s="6" t="s">
        <v>101</v>
      </c>
      <c r="I371" s="6" t="s">
        <v>42</v>
      </c>
      <c r="J371" s="6" t="s">
        <v>74</v>
      </c>
      <c r="K371" s="6">
        <v>4269</v>
      </c>
      <c r="L371" s="6">
        <v>2561.4</v>
      </c>
      <c r="M371" s="7">
        <v>6</v>
      </c>
      <c r="N371" s="23">
        <v>3799.41</v>
      </c>
      <c r="O371" s="8">
        <v>22796.46</v>
      </c>
      <c r="P371" s="40" t="s">
        <v>46</v>
      </c>
      <c r="Q371" s="100">
        <f t="shared" si="15"/>
        <v>2817.5400000000009</v>
      </c>
      <c r="R371" s="100">
        <f t="shared" si="16"/>
        <v>7428.0599999999986</v>
      </c>
      <c r="S371" s="100">
        <f t="shared" si="17"/>
        <v>25614</v>
      </c>
    </row>
    <row r="372" spans="1:19" x14ac:dyDescent="0.35">
      <c r="A372" s="9">
        <v>366</v>
      </c>
      <c r="B372" s="6">
        <v>366</v>
      </c>
      <c r="C372" s="7" t="s">
        <v>258</v>
      </c>
      <c r="D372" s="7" t="s">
        <v>84</v>
      </c>
      <c r="E372" s="7" t="s">
        <v>39</v>
      </c>
      <c r="F372" s="7" t="s">
        <v>19</v>
      </c>
      <c r="G372" s="6" t="s">
        <v>18</v>
      </c>
      <c r="H372" s="6" t="s">
        <v>96</v>
      </c>
      <c r="I372" s="6" t="s">
        <v>50</v>
      </c>
      <c r="J372" s="6" t="s">
        <v>43</v>
      </c>
      <c r="K372" s="6">
        <v>2135</v>
      </c>
      <c r="L372" s="6">
        <v>1174.25</v>
      </c>
      <c r="M372" s="7">
        <v>1</v>
      </c>
      <c r="N372" s="23">
        <v>2070.9499999999998</v>
      </c>
      <c r="O372" s="8">
        <v>2070.9499999999998</v>
      </c>
      <c r="P372" s="40" t="s">
        <v>69</v>
      </c>
      <c r="Q372" s="100">
        <f t="shared" si="15"/>
        <v>64.050000000000182</v>
      </c>
      <c r="R372" s="100">
        <f t="shared" si="16"/>
        <v>896.69999999999982</v>
      </c>
      <c r="S372" s="100">
        <f t="shared" si="17"/>
        <v>2135</v>
      </c>
    </row>
    <row r="373" spans="1:19" x14ac:dyDescent="0.35">
      <c r="A373" s="9">
        <v>367</v>
      </c>
      <c r="B373" s="6">
        <v>367</v>
      </c>
      <c r="C373" s="7" t="s">
        <v>253</v>
      </c>
      <c r="D373" s="7" t="s">
        <v>56</v>
      </c>
      <c r="E373" s="7" t="s">
        <v>48</v>
      </c>
      <c r="F373" s="7" t="s">
        <v>21</v>
      </c>
      <c r="G373" s="6" t="s">
        <v>15</v>
      </c>
      <c r="H373" s="6" t="s">
        <v>126</v>
      </c>
      <c r="I373" s="6" t="s">
        <v>50</v>
      </c>
      <c r="J373" s="6" t="s">
        <v>86</v>
      </c>
      <c r="K373" s="6">
        <v>16064</v>
      </c>
      <c r="L373" s="6">
        <v>10762.88</v>
      </c>
      <c r="M373" s="7">
        <v>9</v>
      </c>
      <c r="N373" s="23">
        <v>15742.72</v>
      </c>
      <c r="O373" s="8">
        <v>141684.47999999998</v>
      </c>
      <c r="P373" s="40" t="s">
        <v>89</v>
      </c>
      <c r="Q373" s="100">
        <f t="shared" si="15"/>
        <v>2891.5200000000059</v>
      </c>
      <c r="R373" s="100">
        <f t="shared" si="16"/>
        <v>44818.559999999998</v>
      </c>
      <c r="S373" s="100">
        <f t="shared" si="17"/>
        <v>144576</v>
      </c>
    </row>
    <row r="374" spans="1:19" x14ac:dyDescent="0.35">
      <c r="A374" s="9">
        <v>368</v>
      </c>
      <c r="B374" s="6">
        <v>368</v>
      </c>
      <c r="C374" s="7" t="s">
        <v>94</v>
      </c>
      <c r="D374" s="7" t="s">
        <v>112</v>
      </c>
      <c r="E374" s="7" t="s">
        <v>39</v>
      </c>
      <c r="F374" s="7" t="s">
        <v>23</v>
      </c>
      <c r="G374" s="6" t="s">
        <v>17</v>
      </c>
      <c r="H374" s="6" t="s">
        <v>117</v>
      </c>
      <c r="I374" s="6" t="s">
        <v>339</v>
      </c>
      <c r="J374" s="6" t="s">
        <v>86</v>
      </c>
      <c r="K374" s="6">
        <v>13223</v>
      </c>
      <c r="L374" s="6">
        <v>8991.64</v>
      </c>
      <c r="M374" s="7">
        <v>9</v>
      </c>
      <c r="N374" s="23">
        <v>11504.01</v>
      </c>
      <c r="O374" s="8">
        <v>103536.09</v>
      </c>
      <c r="P374" s="40" t="s">
        <v>89</v>
      </c>
      <c r="Q374" s="100">
        <f t="shared" si="15"/>
        <v>15470.909999999998</v>
      </c>
      <c r="R374" s="100">
        <f t="shared" si="16"/>
        <v>22611.330000000009</v>
      </c>
      <c r="S374" s="100">
        <f t="shared" si="17"/>
        <v>119007</v>
      </c>
    </row>
    <row r="375" spans="1:19" x14ac:dyDescent="0.35">
      <c r="A375" s="9">
        <v>369</v>
      </c>
      <c r="B375" s="6">
        <v>369</v>
      </c>
      <c r="C375" s="7" t="s">
        <v>315</v>
      </c>
      <c r="D375" s="7" t="s">
        <v>38</v>
      </c>
      <c r="E375" s="7" t="s">
        <v>39</v>
      </c>
      <c r="F375" s="7" t="s">
        <v>22</v>
      </c>
      <c r="G375" s="6" t="s">
        <v>17</v>
      </c>
      <c r="H375" s="6" t="s">
        <v>78</v>
      </c>
      <c r="I375" s="6" t="s">
        <v>339</v>
      </c>
      <c r="J375" s="6" t="s">
        <v>51</v>
      </c>
      <c r="K375" s="6">
        <v>22050</v>
      </c>
      <c r="L375" s="6">
        <v>15435</v>
      </c>
      <c r="M375" s="7">
        <v>3</v>
      </c>
      <c r="N375" s="23">
        <v>20947.5</v>
      </c>
      <c r="O375" s="8">
        <v>62842.5</v>
      </c>
      <c r="P375" s="40" t="s">
        <v>82</v>
      </c>
      <c r="Q375" s="100">
        <f t="shared" si="15"/>
        <v>3307.5</v>
      </c>
      <c r="R375" s="100">
        <f t="shared" si="16"/>
        <v>16537.5</v>
      </c>
      <c r="S375" s="100">
        <f t="shared" si="17"/>
        <v>66150</v>
      </c>
    </row>
    <row r="376" spans="1:19" x14ac:dyDescent="0.35">
      <c r="A376" s="9">
        <v>370</v>
      </c>
      <c r="B376" s="6">
        <v>370</v>
      </c>
      <c r="C376" s="7" t="s">
        <v>203</v>
      </c>
      <c r="D376" s="7" t="s">
        <v>56</v>
      </c>
      <c r="E376" s="7" t="s">
        <v>39</v>
      </c>
      <c r="F376" s="7" t="s">
        <v>20</v>
      </c>
      <c r="G376" s="6" t="s">
        <v>18</v>
      </c>
      <c r="H376" s="6" t="s">
        <v>148</v>
      </c>
      <c r="I376" s="6" t="s">
        <v>65</v>
      </c>
      <c r="J376" s="6" t="s">
        <v>86</v>
      </c>
      <c r="K376" s="6">
        <v>18971</v>
      </c>
      <c r="L376" s="6">
        <v>11762.02</v>
      </c>
      <c r="M376" s="7">
        <v>6</v>
      </c>
      <c r="N376" s="23">
        <v>17643.03</v>
      </c>
      <c r="O376" s="8">
        <v>105858.18</v>
      </c>
      <c r="P376" s="40" t="s">
        <v>82</v>
      </c>
      <c r="Q376" s="100">
        <f t="shared" si="15"/>
        <v>7967.820000000007</v>
      </c>
      <c r="R376" s="100">
        <f t="shared" si="16"/>
        <v>35286.05999999999</v>
      </c>
      <c r="S376" s="100">
        <f t="shared" si="17"/>
        <v>113826</v>
      </c>
    </row>
    <row r="377" spans="1:19" x14ac:dyDescent="0.35">
      <c r="A377" s="9">
        <v>371</v>
      </c>
      <c r="B377" s="6">
        <v>371</v>
      </c>
      <c r="C377" s="7" t="s">
        <v>319</v>
      </c>
      <c r="D377" s="7" t="s">
        <v>95</v>
      </c>
      <c r="E377" s="7" t="s">
        <v>39</v>
      </c>
      <c r="F377" s="7" t="s">
        <v>24</v>
      </c>
      <c r="G377" s="6" t="s">
        <v>15</v>
      </c>
      <c r="H377" s="6" t="s">
        <v>101</v>
      </c>
      <c r="I377" s="6" t="s">
        <v>42</v>
      </c>
      <c r="J377" s="6" t="s">
        <v>74</v>
      </c>
      <c r="K377" s="6">
        <v>4269</v>
      </c>
      <c r="L377" s="6">
        <v>2561.4</v>
      </c>
      <c r="M377" s="7">
        <v>7</v>
      </c>
      <c r="N377" s="23">
        <v>4098.24</v>
      </c>
      <c r="O377" s="8">
        <v>28687.68</v>
      </c>
      <c r="P377" s="40" t="s">
        <v>62</v>
      </c>
      <c r="Q377" s="100">
        <f t="shared" si="15"/>
        <v>1195.3200000000015</v>
      </c>
      <c r="R377" s="100">
        <f t="shared" si="16"/>
        <v>10757.879999999997</v>
      </c>
      <c r="S377" s="100">
        <f t="shared" si="17"/>
        <v>29883</v>
      </c>
    </row>
    <row r="378" spans="1:19" x14ac:dyDescent="0.35">
      <c r="A378" s="9">
        <v>372</v>
      </c>
      <c r="B378" s="6">
        <v>372</v>
      </c>
      <c r="C378" s="7" t="s">
        <v>240</v>
      </c>
      <c r="D378" s="7" t="s">
        <v>84</v>
      </c>
      <c r="E378" s="7" t="s">
        <v>39</v>
      </c>
      <c r="F378" s="7" t="s">
        <v>21</v>
      </c>
      <c r="G378" s="6" t="s">
        <v>17</v>
      </c>
      <c r="H378" s="6" t="s">
        <v>58</v>
      </c>
      <c r="I378" s="6" t="s">
        <v>42</v>
      </c>
      <c r="J378" s="6" t="s">
        <v>59</v>
      </c>
      <c r="K378" s="6">
        <v>24315</v>
      </c>
      <c r="L378" s="6">
        <v>14589</v>
      </c>
      <c r="M378" s="7">
        <v>2</v>
      </c>
      <c r="N378" s="23">
        <v>20910.900000000001</v>
      </c>
      <c r="O378" s="8">
        <v>41821.800000000003</v>
      </c>
      <c r="P378" s="40" t="s">
        <v>105</v>
      </c>
      <c r="Q378" s="100">
        <f t="shared" si="15"/>
        <v>6808.1999999999971</v>
      </c>
      <c r="R378" s="100">
        <f t="shared" si="16"/>
        <v>12643.800000000003</v>
      </c>
      <c r="S378" s="100">
        <f t="shared" si="17"/>
        <v>48630</v>
      </c>
    </row>
    <row r="379" spans="1:19" x14ac:dyDescent="0.35">
      <c r="A379" s="9">
        <v>373</v>
      </c>
      <c r="B379" s="6">
        <v>373</v>
      </c>
      <c r="C379" s="7" t="s">
        <v>224</v>
      </c>
      <c r="D379" s="7" t="s">
        <v>56</v>
      </c>
      <c r="E379" s="7" t="s">
        <v>71</v>
      </c>
      <c r="F379" s="7" t="s">
        <v>22</v>
      </c>
      <c r="G379" s="6" t="s">
        <v>16</v>
      </c>
      <c r="H379" s="6" t="s">
        <v>177</v>
      </c>
      <c r="I379" s="6" t="s">
        <v>65</v>
      </c>
      <c r="J379" s="6" t="s">
        <v>66</v>
      </c>
      <c r="K379" s="6">
        <v>20386</v>
      </c>
      <c r="L379" s="6">
        <v>14270.2</v>
      </c>
      <c r="M379" s="7">
        <v>8</v>
      </c>
      <c r="N379" s="23">
        <v>18143.54</v>
      </c>
      <c r="O379" s="8">
        <v>145148.32</v>
      </c>
      <c r="P379" s="40" t="s">
        <v>62</v>
      </c>
      <c r="Q379" s="100">
        <f t="shared" si="15"/>
        <v>17939.679999999993</v>
      </c>
      <c r="R379" s="100">
        <f t="shared" si="16"/>
        <v>30986.720000000001</v>
      </c>
      <c r="S379" s="100">
        <f t="shared" si="17"/>
        <v>163088</v>
      </c>
    </row>
    <row r="380" spans="1:19" x14ac:dyDescent="0.35">
      <c r="A380" s="9">
        <v>374</v>
      </c>
      <c r="B380" s="6">
        <v>374</v>
      </c>
      <c r="C380" s="7" t="s">
        <v>156</v>
      </c>
      <c r="D380" s="7" t="s">
        <v>112</v>
      </c>
      <c r="E380" s="7" t="s">
        <v>39</v>
      </c>
      <c r="F380" s="7" t="s">
        <v>40</v>
      </c>
      <c r="G380" s="6" t="s">
        <v>16</v>
      </c>
      <c r="H380" s="6" t="s">
        <v>101</v>
      </c>
      <c r="I380" s="6" t="s">
        <v>42</v>
      </c>
      <c r="J380" s="6" t="s">
        <v>74</v>
      </c>
      <c r="K380" s="6">
        <v>4269</v>
      </c>
      <c r="L380" s="6">
        <v>2561.4</v>
      </c>
      <c r="M380" s="7">
        <v>5</v>
      </c>
      <c r="N380" s="23">
        <v>4183.62</v>
      </c>
      <c r="O380" s="8">
        <v>20918.099999999999</v>
      </c>
      <c r="P380" s="40" t="s">
        <v>46</v>
      </c>
      <c r="Q380" s="100">
        <f t="shared" si="15"/>
        <v>426.90000000000055</v>
      </c>
      <c r="R380" s="100">
        <f t="shared" si="16"/>
        <v>8111.0999999999985</v>
      </c>
      <c r="S380" s="100">
        <f t="shared" si="17"/>
        <v>21345</v>
      </c>
    </row>
    <row r="381" spans="1:19" x14ac:dyDescent="0.35">
      <c r="A381" s="9">
        <v>375</v>
      </c>
      <c r="B381" s="6">
        <v>375</v>
      </c>
      <c r="C381" s="7" t="s">
        <v>221</v>
      </c>
      <c r="D381" s="7" t="s">
        <v>56</v>
      </c>
      <c r="E381" s="7" t="s">
        <v>48</v>
      </c>
      <c r="F381" s="7" t="s">
        <v>22</v>
      </c>
      <c r="G381" s="6" t="s">
        <v>16</v>
      </c>
      <c r="H381" s="6" t="s">
        <v>169</v>
      </c>
      <c r="I381" s="6" t="s">
        <v>65</v>
      </c>
      <c r="J381" s="6" t="s">
        <v>43</v>
      </c>
      <c r="K381" s="6">
        <v>9526</v>
      </c>
      <c r="L381" s="6">
        <v>6572.94</v>
      </c>
      <c r="M381" s="7">
        <v>3</v>
      </c>
      <c r="N381" s="23">
        <v>8668.66</v>
      </c>
      <c r="O381" s="8">
        <v>26005.98</v>
      </c>
      <c r="P381" s="40" t="s">
        <v>82</v>
      </c>
      <c r="Q381" s="100">
        <f t="shared" si="15"/>
        <v>2572.0200000000004</v>
      </c>
      <c r="R381" s="100">
        <f t="shared" si="16"/>
        <v>6287.1600000000008</v>
      </c>
      <c r="S381" s="100">
        <f t="shared" si="17"/>
        <v>28578</v>
      </c>
    </row>
    <row r="382" spans="1:19" x14ac:dyDescent="0.35">
      <c r="A382" s="9">
        <v>376</v>
      </c>
      <c r="B382" s="6">
        <v>376</v>
      </c>
      <c r="C382" s="7" t="s">
        <v>318</v>
      </c>
      <c r="D382" s="7" t="s">
        <v>56</v>
      </c>
      <c r="E382" s="7" t="s">
        <v>71</v>
      </c>
      <c r="F382" s="7" t="s">
        <v>72</v>
      </c>
      <c r="G382" s="6" t="s">
        <v>16</v>
      </c>
      <c r="H382" s="6" t="s">
        <v>177</v>
      </c>
      <c r="I382" s="6" t="s">
        <v>65</v>
      </c>
      <c r="J382" s="6" t="s">
        <v>66</v>
      </c>
      <c r="K382" s="6">
        <v>20386</v>
      </c>
      <c r="L382" s="6">
        <v>14270.2</v>
      </c>
      <c r="M382" s="7">
        <v>7</v>
      </c>
      <c r="N382" s="23">
        <v>19570.559999999998</v>
      </c>
      <c r="O382" s="8">
        <v>136993.91999999998</v>
      </c>
      <c r="P382" s="40" t="s">
        <v>69</v>
      </c>
      <c r="Q382" s="100">
        <f t="shared" si="15"/>
        <v>5708.0800000000163</v>
      </c>
      <c r="R382" s="100">
        <f t="shared" si="16"/>
        <v>37102.519999999975</v>
      </c>
      <c r="S382" s="100">
        <f t="shared" si="17"/>
        <v>142702</v>
      </c>
    </row>
    <row r="383" spans="1:19" x14ac:dyDescent="0.35">
      <c r="A383" s="9">
        <v>377</v>
      </c>
      <c r="B383" s="6">
        <v>377</v>
      </c>
      <c r="C383" s="7" t="s">
        <v>268</v>
      </c>
      <c r="D383" s="7" t="s">
        <v>56</v>
      </c>
      <c r="E383" s="7" t="s">
        <v>100</v>
      </c>
      <c r="F383" s="7" t="s">
        <v>40</v>
      </c>
      <c r="G383" s="6" t="s">
        <v>18</v>
      </c>
      <c r="H383" s="6" t="s">
        <v>96</v>
      </c>
      <c r="I383" s="6" t="s">
        <v>50</v>
      </c>
      <c r="J383" s="6" t="s">
        <v>43</v>
      </c>
      <c r="K383" s="6">
        <v>2135</v>
      </c>
      <c r="L383" s="6">
        <v>1174.25</v>
      </c>
      <c r="M383" s="7">
        <v>9</v>
      </c>
      <c r="N383" s="23">
        <v>1985.55</v>
      </c>
      <c r="O383" s="8">
        <v>17869.95</v>
      </c>
      <c r="P383" s="40" t="s">
        <v>54</v>
      </c>
      <c r="Q383" s="100">
        <f t="shared" si="15"/>
        <v>1345.0500000000004</v>
      </c>
      <c r="R383" s="100">
        <f t="shared" si="16"/>
        <v>7301.7</v>
      </c>
      <c r="S383" s="100">
        <f t="shared" si="17"/>
        <v>19215</v>
      </c>
    </row>
    <row r="384" spans="1:19" x14ac:dyDescent="0.35">
      <c r="A384" s="9">
        <v>378</v>
      </c>
      <c r="B384" s="6">
        <v>378</v>
      </c>
      <c r="C384" s="7" t="s">
        <v>325</v>
      </c>
      <c r="D384" s="7" t="s">
        <v>112</v>
      </c>
      <c r="E384" s="7" t="s">
        <v>39</v>
      </c>
      <c r="F384" s="7" t="s">
        <v>24</v>
      </c>
      <c r="G384" s="6" t="s">
        <v>17</v>
      </c>
      <c r="H384" s="6" t="s">
        <v>78</v>
      </c>
      <c r="I384" s="6" t="s">
        <v>339</v>
      </c>
      <c r="J384" s="6" t="s">
        <v>51</v>
      </c>
      <c r="K384" s="6">
        <v>22050</v>
      </c>
      <c r="L384" s="6">
        <v>15435</v>
      </c>
      <c r="M384" s="7">
        <v>1</v>
      </c>
      <c r="N384" s="23">
        <v>18742.5</v>
      </c>
      <c r="O384" s="8">
        <v>18742.5</v>
      </c>
      <c r="P384" s="40" t="s">
        <v>105</v>
      </c>
      <c r="Q384" s="100">
        <f t="shared" si="15"/>
        <v>3307.5</v>
      </c>
      <c r="R384" s="100">
        <f t="shared" si="16"/>
        <v>3307.5</v>
      </c>
      <c r="S384" s="100">
        <f t="shared" si="17"/>
        <v>22050</v>
      </c>
    </row>
    <row r="385" spans="1:19" x14ac:dyDescent="0.35">
      <c r="A385" s="9">
        <v>379</v>
      </c>
      <c r="B385" s="6">
        <v>379</v>
      </c>
      <c r="C385" s="7" t="s">
        <v>235</v>
      </c>
      <c r="D385" s="7" t="s">
        <v>56</v>
      </c>
      <c r="E385" s="7" t="s">
        <v>39</v>
      </c>
      <c r="F385" s="7" t="s">
        <v>21</v>
      </c>
      <c r="G385" s="6" t="s">
        <v>15</v>
      </c>
      <c r="H385" s="6" t="s">
        <v>78</v>
      </c>
      <c r="I385" s="6" t="s">
        <v>339</v>
      </c>
      <c r="J385" s="6" t="s">
        <v>51</v>
      </c>
      <c r="K385" s="6">
        <v>22050</v>
      </c>
      <c r="L385" s="6">
        <v>15435</v>
      </c>
      <c r="M385" s="7">
        <v>1</v>
      </c>
      <c r="N385" s="23">
        <v>21168</v>
      </c>
      <c r="O385" s="8">
        <v>21168</v>
      </c>
      <c r="P385" s="40" t="s">
        <v>69</v>
      </c>
      <c r="Q385" s="100">
        <f t="shared" si="15"/>
        <v>882</v>
      </c>
      <c r="R385" s="100">
        <f t="shared" si="16"/>
        <v>5733</v>
      </c>
      <c r="S385" s="100">
        <f t="shared" si="17"/>
        <v>22050</v>
      </c>
    </row>
    <row r="386" spans="1:19" x14ac:dyDescent="0.35">
      <c r="A386" s="9">
        <v>380</v>
      </c>
      <c r="B386" s="6">
        <v>380</v>
      </c>
      <c r="C386" s="7" t="s">
        <v>189</v>
      </c>
      <c r="D386" s="7" t="s">
        <v>56</v>
      </c>
      <c r="E386" s="7" t="s">
        <v>39</v>
      </c>
      <c r="F386" s="7" t="s">
        <v>22</v>
      </c>
      <c r="G386" s="6" t="s">
        <v>18</v>
      </c>
      <c r="H386" s="6" t="s">
        <v>138</v>
      </c>
      <c r="I386" s="6" t="s">
        <v>42</v>
      </c>
      <c r="J386" s="6" t="s">
        <v>51</v>
      </c>
      <c r="K386" s="6">
        <v>12004</v>
      </c>
      <c r="L386" s="6">
        <v>8042.68</v>
      </c>
      <c r="M386" s="7">
        <v>3</v>
      </c>
      <c r="N386" s="23">
        <v>10203.4</v>
      </c>
      <c r="O386" s="8">
        <v>30610.199999999997</v>
      </c>
      <c r="P386" s="40" t="s">
        <v>46</v>
      </c>
      <c r="Q386" s="100">
        <f t="shared" si="15"/>
        <v>5401.8000000000011</v>
      </c>
      <c r="R386" s="100">
        <f t="shared" si="16"/>
        <v>6482.159999999998</v>
      </c>
      <c r="S386" s="100">
        <f t="shared" si="17"/>
        <v>36012</v>
      </c>
    </row>
    <row r="387" spans="1:19" x14ac:dyDescent="0.35">
      <c r="A387" s="9">
        <v>381</v>
      </c>
      <c r="B387" s="6">
        <v>381</v>
      </c>
      <c r="C387" s="7" t="s">
        <v>116</v>
      </c>
      <c r="D387" s="7" t="s">
        <v>38</v>
      </c>
      <c r="E387" s="7" t="s">
        <v>39</v>
      </c>
      <c r="F387" s="7" t="s">
        <v>72</v>
      </c>
      <c r="G387" s="6" t="s">
        <v>15</v>
      </c>
      <c r="H387" s="6" t="s">
        <v>177</v>
      </c>
      <c r="I387" s="6" t="s">
        <v>65</v>
      </c>
      <c r="J387" s="6" t="s">
        <v>66</v>
      </c>
      <c r="K387" s="6">
        <v>20386</v>
      </c>
      <c r="L387" s="6">
        <v>14270.2</v>
      </c>
      <c r="M387" s="7">
        <v>6</v>
      </c>
      <c r="N387" s="23">
        <v>18347.400000000001</v>
      </c>
      <c r="O387" s="8">
        <v>110084.40000000001</v>
      </c>
      <c r="P387" s="40" t="s">
        <v>130</v>
      </c>
      <c r="Q387" s="100">
        <f t="shared" si="15"/>
        <v>12231.599999999991</v>
      </c>
      <c r="R387" s="100">
        <f t="shared" si="16"/>
        <v>24463.200000000004</v>
      </c>
      <c r="S387" s="100">
        <f t="shared" si="17"/>
        <v>122316</v>
      </c>
    </row>
    <row r="388" spans="1:19" x14ac:dyDescent="0.35">
      <c r="A388" s="9">
        <v>382</v>
      </c>
      <c r="B388" s="6">
        <v>382</v>
      </c>
      <c r="C388" s="7" t="s">
        <v>291</v>
      </c>
      <c r="D388" s="7" t="s">
        <v>112</v>
      </c>
      <c r="E388" s="7" t="s">
        <v>71</v>
      </c>
      <c r="F388" s="7" t="s">
        <v>21</v>
      </c>
      <c r="G388" s="6" t="s">
        <v>18</v>
      </c>
      <c r="H388" s="6" t="s">
        <v>73</v>
      </c>
      <c r="I388" s="6" t="s">
        <v>50</v>
      </c>
      <c r="J388" s="6" t="s">
        <v>59</v>
      </c>
      <c r="K388" s="6">
        <v>23078</v>
      </c>
      <c r="L388" s="6">
        <v>14769.92</v>
      </c>
      <c r="M388" s="7">
        <v>3</v>
      </c>
      <c r="N388" s="23">
        <v>21231.760000000002</v>
      </c>
      <c r="O388" s="8">
        <v>63695.280000000006</v>
      </c>
      <c r="P388" s="40" t="s">
        <v>62</v>
      </c>
      <c r="Q388" s="100">
        <f t="shared" si="15"/>
        <v>5538.7199999999939</v>
      </c>
      <c r="R388" s="100">
        <f t="shared" si="16"/>
        <v>19385.520000000004</v>
      </c>
      <c r="S388" s="100">
        <f t="shared" si="17"/>
        <v>69234</v>
      </c>
    </row>
    <row r="389" spans="1:19" x14ac:dyDescent="0.35">
      <c r="A389" s="9">
        <v>383</v>
      </c>
      <c r="B389" s="6">
        <v>383</v>
      </c>
      <c r="C389" s="7" t="s">
        <v>206</v>
      </c>
      <c r="D389" s="7" t="s">
        <v>95</v>
      </c>
      <c r="E389" s="7" t="s">
        <v>48</v>
      </c>
      <c r="F389" s="7" t="s">
        <v>22</v>
      </c>
      <c r="G389" s="6" t="s">
        <v>17</v>
      </c>
      <c r="H389" s="6" t="s">
        <v>73</v>
      </c>
      <c r="I389" s="6" t="s">
        <v>50</v>
      </c>
      <c r="J389" s="6" t="s">
        <v>59</v>
      </c>
      <c r="K389" s="6">
        <v>23078</v>
      </c>
      <c r="L389" s="6">
        <v>14769.92</v>
      </c>
      <c r="M389" s="7">
        <v>4</v>
      </c>
      <c r="N389" s="23">
        <v>20770.2</v>
      </c>
      <c r="O389" s="8">
        <v>83080.800000000003</v>
      </c>
      <c r="P389" s="40" t="s">
        <v>46</v>
      </c>
      <c r="Q389" s="100">
        <f t="shared" si="15"/>
        <v>9231.1999999999971</v>
      </c>
      <c r="R389" s="100">
        <f t="shared" si="16"/>
        <v>24001.120000000003</v>
      </c>
      <c r="S389" s="100">
        <f t="shared" si="17"/>
        <v>92312</v>
      </c>
    </row>
    <row r="390" spans="1:19" x14ac:dyDescent="0.35">
      <c r="A390" s="9">
        <v>384</v>
      </c>
      <c r="B390" s="6">
        <v>384</v>
      </c>
      <c r="C390" s="7" t="s">
        <v>230</v>
      </c>
      <c r="D390" s="7" t="s">
        <v>84</v>
      </c>
      <c r="E390" s="7" t="s">
        <v>48</v>
      </c>
      <c r="F390" s="7" t="s">
        <v>20</v>
      </c>
      <c r="G390" s="6" t="s">
        <v>15</v>
      </c>
      <c r="H390" s="6" t="s">
        <v>148</v>
      </c>
      <c r="I390" s="6" t="s">
        <v>65</v>
      </c>
      <c r="J390" s="6" t="s">
        <v>86</v>
      </c>
      <c r="K390" s="6">
        <v>18971</v>
      </c>
      <c r="L390" s="6">
        <v>11762.02</v>
      </c>
      <c r="M390" s="7">
        <v>1</v>
      </c>
      <c r="N390" s="23">
        <v>18591.579999999998</v>
      </c>
      <c r="O390" s="8">
        <v>18591.579999999998</v>
      </c>
      <c r="P390" s="40" t="s">
        <v>105</v>
      </c>
      <c r="Q390" s="100">
        <f t="shared" si="15"/>
        <v>379.42000000000189</v>
      </c>
      <c r="R390" s="100">
        <f t="shared" si="16"/>
        <v>6829.5599999999977</v>
      </c>
      <c r="S390" s="100">
        <f t="shared" si="17"/>
        <v>18971</v>
      </c>
    </row>
    <row r="391" spans="1:19" x14ac:dyDescent="0.35">
      <c r="A391" s="9">
        <v>385</v>
      </c>
      <c r="B391" s="6">
        <v>385</v>
      </c>
      <c r="C391" s="7" t="s">
        <v>226</v>
      </c>
      <c r="D391" s="7" t="s">
        <v>38</v>
      </c>
      <c r="E391" s="7" t="s">
        <v>39</v>
      </c>
      <c r="F391" s="7" t="s">
        <v>40</v>
      </c>
      <c r="G391" s="6" t="s">
        <v>18</v>
      </c>
      <c r="H391" s="6" t="s">
        <v>41</v>
      </c>
      <c r="I391" s="6" t="s">
        <v>42</v>
      </c>
      <c r="J391" s="6" t="s">
        <v>66</v>
      </c>
      <c r="K391" s="6">
        <v>8989</v>
      </c>
      <c r="L391" s="6">
        <v>5663.07</v>
      </c>
      <c r="M391" s="7">
        <v>1</v>
      </c>
      <c r="N391" s="23">
        <v>8269.880000000001</v>
      </c>
      <c r="O391" s="8">
        <v>8269.880000000001</v>
      </c>
      <c r="P391" s="40" t="s">
        <v>89</v>
      </c>
      <c r="Q391" s="100">
        <f t="shared" si="15"/>
        <v>719.11999999999898</v>
      </c>
      <c r="R391" s="100">
        <f t="shared" si="16"/>
        <v>2606.8100000000013</v>
      </c>
      <c r="S391" s="100">
        <f t="shared" si="17"/>
        <v>8989</v>
      </c>
    </row>
    <row r="392" spans="1:19" x14ac:dyDescent="0.35">
      <c r="A392" s="9">
        <v>386</v>
      </c>
      <c r="B392" s="6">
        <v>386</v>
      </c>
      <c r="C392" s="7" t="s">
        <v>251</v>
      </c>
      <c r="D392" s="7" t="s">
        <v>56</v>
      </c>
      <c r="E392" s="7" t="s">
        <v>48</v>
      </c>
      <c r="F392" s="7" t="s">
        <v>20</v>
      </c>
      <c r="G392" s="6" t="s">
        <v>15</v>
      </c>
      <c r="H392" s="6" t="s">
        <v>58</v>
      </c>
      <c r="I392" s="6" t="s">
        <v>42</v>
      </c>
      <c r="J392" s="6" t="s">
        <v>59</v>
      </c>
      <c r="K392" s="6">
        <v>24315</v>
      </c>
      <c r="L392" s="6">
        <v>14589</v>
      </c>
      <c r="M392" s="7">
        <v>8</v>
      </c>
      <c r="N392" s="23">
        <v>21883.5</v>
      </c>
      <c r="O392" s="8">
        <v>175068</v>
      </c>
      <c r="P392" s="40" t="s">
        <v>62</v>
      </c>
      <c r="Q392" s="100">
        <f t="shared" ref="Q392:Q455" si="18">M392*(K392-N392)</f>
        <v>19452</v>
      </c>
      <c r="R392" s="100">
        <f t="shared" ref="R392:R455" si="19">M392*(N392-L392)</f>
        <v>58356</v>
      </c>
      <c r="S392" s="100">
        <f t="shared" ref="S392:S455" si="20">K392*M392</f>
        <v>194520</v>
      </c>
    </row>
    <row r="393" spans="1:19" x14ac:dyDescent="0.35">
      <c r="A393" s="9">
        <v>387</v>
      </c>
      <c r="B393" s="6">
        <v>387</v>
      </c>
      <c r="C393" s="7" t="s">
        <v>293</v>
      </c>
      <c r="D393" s="7" t="s">
        <v>112</v>
      </c>
      <c r="E393" s="7" t="s">
        <v>71</v>
      </c>
      <c r="F393" s="7" t="s">
        <v>22</v>
      </c>
      <c r="G393" s="6" t="s">
        <v>15</v>
      </c>
      <c r="H393" s="6" t="s">
        <v>101</v>
      </c>
      <c r="I393" s="6" t="s">
        <v>42</v>
      </c>
      <c r="J393" s="6" t="s">
        <v>74</v>
      </c>
      <c r="K393" s="6">
        <v>4269</v>
      </c>
      <c r="L393" s="6">
        <v>2561.4</v>
      </c>
      <c r="M393" s="7">
        <v>9</v>
      </c>
      <c r="N393" s="23">
        <v>3884.79</v>
      </c>
      <c r="O393" s="8">
        <v>34963.11</v>
      </c>
      <c r="P393" s="40" t="s">
        <v>89</v>
      </c>
      <c r="Q393" s="100">
        <f t="shared" si="18"/>
        <v>3457.8900000000003</v>
      </c>
      <c r="R393" s="100">
        <f t="shared" si="19"/>
        <v>11910.509999999998</v>
      </c>
      <c r="S393" s="100">
        <f t="shared" si="20"/>
        <v>38421</v>
      </c>
    </row>
    <row r="394" spans="1:19" x14ac:dyDescent="0.35">
      <c r="A394" s="9">
        <v>388</v>
      </c>
      <c r="B394" s="6">
        <v>388</v>
      </c>
      <c r="C394" s="7" t="s">
        <v>236</v>
      </c>
      <c r="D394" s="7" t="s">
        <v>112</v>
      </c>
      <c r="E394" s="7" t="s">
        <v>71</v>
      </c>
      <c r="F394" s="7" t="s">
        <v>21</v>
      </c>
      <c r="G394" s="6" t="s">
        <v>18</v>
      </c>
      <c r="H394" s="6" t="s">
        <v>148</v>
      </c>
      <c r="I394" s="6" t="s">
        <v>65</v>
      </c>
      <c r="J394" s="6" t="s">
        <v>86</v>
      </c>
      <c r="K394" s="6">
        <v>18971</v>
      </c>
      <c r="L394" s="6">
        <v>11762.02</v>
      </c>
      <c r="M394" s="7">
        <v>2</v>
      </c>
      <c r="N394" s="23">
        <v>18591.579999999998</v>
      </c>
      <c r="O394" s="8">
        <v>37183.159999999996</v>
      </c>
      <c r="P394" s="40" t="s">
        <v>69</v>
      </c>
      <c r="Q394" s="100">
        <f t="shared" si="18"/>
        <v>758.84000000000378</v>
      </c>
      <c r="R394" s="100">
        <f t="shared" si="19"/>
        <v>13659.119999999995</v>
      </c>
      <c r="S394" s="100">
        <f t="shared" si="20"/>
        <v>37942</v>
      </c>
    </row>
    <row r="395" spans="1:19" x14ac:dyDescent="0.35">
      <c r="A395" s="9">
        <v>389</v>
      </c>
      <c r="B395" s="6">
        <v>389</v>
      </c>
      <c r="C395" s="7" t="s">
        <v>280</v>
      </c>
      <c r="D395" s="7" t="s">
        <v>95</v>
      </c>
      <c r="E395" s="7" t="s">
        <v>39</v>
      </c>
      <c r="F395" s="7" t="s">
        <v>19</v>
      </c>
      <c r="G395" s="6" t="s">
        <v>16</v>
      </c>
      <c r="H395" s="6" t="s">
        <v>117</v>
      </c>
      <c r="I395" s="6" t="s">
        <v>339</v>
      </c>
      <c r="J395" s="6" t="s">
        <v>86</v>
      </c>
      <c r="K395" s="6">
        <v>13223</v>
      </c>
      <c r="L395" s="6">
        <v>8991.64</v>
      </c>
      <c r="M395" s="7">
        <v>3</v>
      </c>
      <c r="N395" s="23">
        <v>12297.39</v>
      </c>
      <c r="O395" s="8">
        <v>36892.17</v>
      </c>
      <c r="P395" s="40" t="s">
        <v>69</v>
      </c>
      <c r="Q395" s="100">
        <f t="shared" si="18"/>
        <v>2776.8300000000017</v>
      </c>
      <c r="R395" s="100">
        <f t="shared" si="19"/>
        <v>9917.25</v>
      </c>
      <c r="S395" s="100">
        <f t="shared" si="20"/>
        <v>39669</v>
      </c>
    </row>
    <row r="396" spans="1:19" x14ac:dyDescent="0.35">
      <c r="A396" s="9">
        <v>390</v>
      </c>
      <c r="B396" s="6">
        <v>390</v>
      </c>
      <c r="C396" s="7" t="s">
        <v>247</v>
      </c>
      <c r="D396" s="7" t="s">
        <v>56</v>
      </c>
      <c r="E396" s="7" t="s">
        <v>48</v>
      </c>
      <c r="F396" s="7" t="s">
        <v>22</v>
      </c>
      <c r="G396" s="6" t="s">
        <v>15</v>
      </c>
      <c r="H396" s="6" t="s">
        <v>91</v>
      </c>
      <c r="I396" s="6" t="s">
        <v>339</v>
      </c>
      <c r="J396" s="6" t="s">
        <v>59</v>
      </c>
      <c r="K396" s="6">
        <v>3263</v>
      </c>
      <c r="L396" s="6">
        <v>2186.21</v>
      </c>
      <c r="M396" s="7">
        <v>9</v>
      </c>
      <c r="N396" s="23">
        <v>3197.74</v>
      </c>
      <c r="O396" s="8">
        <v>28779.659999999996</v>
      </c>
      <c r="P396" s="40" t="s">
        <v>62</v>
      </c>
      <c r="Q396" s="100">
        <f t="shared" si="18"/>
        <v>587.34000000000196</v>
      </c>
      <c r="R396" s="100">
        <f t="shared" si="19"/>
        <v>9103.7699999999968</v>
      </c>
      <c r="S396" s="100">
        <f t="shared" si="20"/>
        <v>29367</v>
      </c>
    </row>
    <row r="397" spans="1:19" x14ac:dyDescent="0.35">
      <c r="A397" s="9">
        <v>391</v>
      </c>
      <c r="B397" s="6">
        <v>391</v>
      </c>
      <c r="C397" s="7" t="s">
        <v>146</v>
      </c>
      <c r="D397" s="7" t="s">
        <v>56</v>
      </c>
      <c r="E397" s="7" t="s">
        <v>71</v>
      </c>
      <c r="F397" s="7" t="s">
        <v>19</v>
      </c>
      <c r="G397" s="6" t="s">
        <v>18</v>
      </c>
      <c r="H397" s="6" t="s">
        <v>73</v>
      </c>
      <c r="I397" s="6" t="s">
        <v>50</v>
      </c>
      <c r="J397" s="6" t="s">
        <v>59</v>
      </c>
      <c r="K397" s="6">
        <v>23078</v>
      </c>
      <c r="L397" s="6">
        <v>14769.92</v>
      </c>
      <c r="M397" s="7">
        <v>3</v>
      </c>
      <c r="N397" s="23">
        <v>19847.079999999998</v>
      </c>
      <c r="O397" s="8">
        <v>59541.239999999991</v>
      </c>
      <c r="P397" s="40" t="s">
        <v>46</v>
      </c>
      <c r="Q397" s="100">
        <f t="shared" si="18"/>
        <v>9692.7600000000057</v>
      </c>
      <c r="R397" s="100">
        <f t="shared" si="19"/>
        <v>15231.479999999994</v>
      </c>
      <c r="S397" s="100">
        <f t="shared" si="20"/>
        <v>69234</v>
      </c>
    </row>
    <row r="398" spans="1:19" x14ac:dyDescent="0.35">
      <c r="A398" s="9">
        <v>392</v>
      </c>
      <c r="B398" s="6">
        <v>392</v>
      </c>
      <c r="C398" s="7" t="s">
        <v>303</v>
      </c>
      <c r="D398" s="7" t="s">
        <v>112</v>
      </c>
      <c r="E398" s="7" t="s">
        <v>48</v>
      </c>
      <c r="F398" s="7" t="s">
        <v>19</v>
      </c>
      <c r="G398" s="6" t="s">
        <v>16</v>
      </c>
      <c r="H398" s="6" t="s">
        <v>64</v>
      </c>
      <c r="I398" s="6" t="s">
        <v>65</v>
      </c>
      <c r="J398" s="6" t="s">
        <v>43</v>
      </c>
      <c r="K398" s="6">
        <v>21670</v>
      </c>
      <c r="L398" s="6">
        <v>15169</v>
      </c>
      <c r="M398" s="7">
        <v>7</v>
      </c>
      <c r="N398" s="23">
        <v>21236.6</v>
      </c>
      <c r="O398" s="8">
        <v>148656.19999999998</v>
      </c>
      <c r="P398" s="40" t="s">
        <v>69</v>
      </c>
      <c r="Q398" s="100">
        <f t="shared" si="18"/>
        <v>3033.8000000000102</v>
      </c>
      <c r="R398" s="100">
        <f t="shared" si="19"/>
        <v>42473.19999999999</v>
      </c>
      <c r="S398" s="100">
        <f t="shared" si="20"/>
        <v>151690</v>
      </c>
    </row>
    <row r="399" spans="1:19" x14ac:dyDescent="0.35">
      <c r="A399" s="9">
        <v>393</v>
      </c>
      <c r="B399" s="6">
        <v>393</v>
      </c>
      <c r="C399" s="7" t="s">
        <v>134</v>
      </c>
      <c r="D399" s="7" t="s">
        <v>112</v>
      </c>
      <c r="E399" s="7" t="s">
        <v>48</v>
      </c>
      <c r="F399" s="7" t="s">
        <v>23</v>
      </c>
      <c r="G399" s="6" t="s">
        <v>15</v>
      </c>
      <c r="H399" s="6" t="s">
        <v>41</v>
      </c>
      <c r="I399" s="6" t="s">
        <v>42</v>
      </c>
      <c r="J399" s="6" t="s">
        <v>66</v>
      </c>
      <c r="K399" s="6">
        <v>8989</v>
      </c>
      <c r="L399" s="6">
        <v>5663.07</v>
      </c>
      <c r="M399" s="7">
        <v>2</v>
      </c>
      <c r="N399" s="23">
        <v>8809.2199999999993</v>
      </c>
      <c r="O399" s="8">
        <v>17618.439999999999</v>
      </c>
      <c r="P399" s="40" t="s">
        <v>69</v>
      </c>
      <c r="Q399" s="100">
        <f t="shared" si="18"/>
        <v>359.56000000000131</v>
      </c>
      <c r="R399" s="100">
        <f t="shared" si="19"/>
        <v>6292.2999999999993</v>
      </c>
      <c r="S399" s="100">
        <f t="shared" si="20"/>
        <v>17978</v>
      </c>
    </row>
    <row r="400" spans="1:19" x14ac:dyDescent="0.35">
      <c r="A400" s="9">
        <v>394</v>
      </c>
      <c r="B400" s="6">
        <v>394</v>
      </c>
      <c r="C400" s="7" t="s">
        <v>129</v>
      </c>
      <c r="D400" s="7" t="s">
        <v>56</v>
      </c>
      <c r="E400" s="7" t="s">
        <v>57</v>
      </c>
      <c r="F400" s="7" t="s">
        <v>23</v>
      </c>
      <c r="G400" s="6" t="s">
        <v>17</v>
      </c>
      <c r="H400" s="6" t="s">
        <v>78</v>
      </c>
      <c r="I400" s="6" t="s">
        <v>339</v>
      </c>
      <c r="J400" s="6" t="s">
        <v>51</v>
      </c>
      <c r="K400" s="6">
        <v>22050</v>
      </c>
      <c r="L400" s="6">
        <v>15435</v>
      </c>
      <c r="M400" s="7">
        <v>8</v>
      </c>
      <c r="N400" s="23">
        <v>19183.5</v>
      </c>
      <c r="O400" s="8">
        <v>153468</v>
      </c>
      <c r="P400" s="40" t="s">
        <v>54</v>
      </c>
      <c r="Q400" s="100">
        <f t="shared" si="18"/>
        <v>22932</v>
      </c>
      <c r="R400" s="100">
        <f t="shared" si="19"/>
        <v>29988</v>
      </c>
      <c r="S400" s="100">
        <f t="shared" si="20"/>
        <v>176400</v>
      </c>
    </row>
    <row r="401" spans="1:19" x14ac:dyDescent="0.35">
      <c r="A401" s="9">
        <v>395</v>
      </c>
      <c r="B401" s="6">
        <v>395</v>
      </c>
      <c r="C401" s="7" t="s">
        <v>238</v>
      </c>
      <c r="D401" s="7" t="s">
        <v>56</v>
      </c>
      <c r="E401" s="7" t="s">
        <v>100</v>
      </c>
      <c r="F401" s="7" t="s">
        <v>72</v>
      </c>
      <c r="G401" s="6" t="s">
        <v>15</v>
      </c>
      <c r="H401" s="6" t="s">
        <v>177</v>
      </c>
      <c r="I401" s="6" t="s">
        <v>65</v>
      </c>
      <c r="J401" s="6" t="s">
        <v>66</v>
      </c>
      <c r="K401" s="6">
        <v>20386</v>
      </c>
      <c r="L401" s="6">
        <v>14270.2</v>
      </c>
      <c r="M401" s="7">
        <v>9</v>
      </c>
      <c r="N401" s="23">
        <v>19366.7</v>
      </c>
      <c r="O401" s="8">
        <v>174300.30000000002</v>
      </c>
      <c r="P401" s="40" t="s">
        <v>130</v>
      </c>
      <c r="Q401" s="100">
        <f t="shared" si="18"/>
        <v>9173.6999999999935</v>
      </c>
      <c r="R401" s="100">
        <f t="shared" si="19"/>
        <v>45868.5</v>
      </c>
      <c r="S401" s="100">
        <f t="shared" si="20"/>
        <v>183474</v>
      </c>
    </row>
    <row r="402" spans="1:19" x14ac:dyDescent="0.35">
      <c r="A402" s="9">
        <v>396</v>
      </c>
      <c r="B402" s="6">
        <v>396</v>
      </c>
      <c r="C402" s="7" t="s">
        <v>209</v>
      </c>
      <c r="D402" s="7" t="s">
        <v>56</v>
      </c>
      <c r="E402" s="7" t="s">
        <v>48</v>
      </c>
      <c r="F402" s="7" t="s">
        <v>72</v>
      </c>
      <c r="G402" s="6" t="s">
        <v>15</v>
      </c>
      <c r="H402" s="6" t="s">
        <v>85</v>
      </c>
      <c r="I402" s="6" t="s">
        <v>339</v>
      </c>
      <c r="J402" s="6" t="s">
        <v>86</v>
      </c>
      <c r="K402" s="6">
        <v>6690</v>
      </c>
      <c r="L402" s="6">
        <v>4080.9</v>
      </c>
      <c r="M402" s="7">
        <v>4</v>
      </c>
      <c r="N402" s="23">
        <v>5753.4</v>
      </c>
      <c r="O402" s="8">
        <v>23013.599999999999</v>
      </c>
      <c r="P402" s="40" t="s">
        <v>54</v>
      </c>
      <c r="Q402" s="100">
        <f t="shared" si="18"/>
        <v>3746.4000000000015</v>
      </c>
      <c r="R402" s="100">
        <f t="shared" si="19"/>
        <v>6689.9999999999982</v>
      </c>
      <c r="S402" s="100">
        <f t="shared" si="20"/>
        <v>26760</v>
      </c>
    </row>
    <row r="403" spans="1:19" x14ac:dyDescent="0.35">
      <c r="A403" s="9">
        <v>397</v>
      </c>
      <c r="B403" s="6">
        <v>397</v>
      </c>
      <c r="C403" s="7" t="s">
        <v>228</v>
      </c>
      <c r="D403" s="7" t="s">
        <v>84</v>
      </c>
      <c r="E403" s="7" t="s">
        <v>39</v>
      </c>
      <c r="F403" s="7" t="s">
        <v>20</v>
      </c>
      <c r="G403" s="6" t="s">
        <v>15</v>
      </c>
      <c r="H403" s="6" t="s">
        <v>107</v>
      </c>
      <c r="I403" s="6" t="s">
        <v>42</v>
      </c>
      <c r="J403" s="6" t="s">
        <v>59</v>
      </c>
      <c r="K403" s="6">
        <v>10590</v>
      </c>
      <c r="L403" s="6">
        <v>6671.7</v>
      </c>
      <c r="M403" s="7">
        <v>3</v>
      </c>
      <c r="N403" s="23">
        <v>10166.4</v>
      </c>
      <c r="O403" s="8">
        <v>30499.199999999997</v>
      </c>
      <c r="P403" s="40" t="s">
        <v>105</v>
      </c>
      <c r="Q403" s="100">
        <f t="shared" si="18"/>
        <v>1270.8000000000011</v>
      </c>
      <c r="R403" s="100">
        <f t="shared" si="19"/>
        <v>10484.099999999999</v>
      </c>
      <c r="S403" s="100">
        <f t="shared" si="20"/>
        <v>31770</v>
      </c>
    </row>
    <row r="404" spans="1:19" x14ac:dyDescent="0.35">
      <c r="A404" s="9">
        <v>398</v>
      </c>
      <c r="B404" s="6">
        <v>398</v>
      </c>
      <c r="C404" s="7" t="s">
        <v>262</v>
      </c>
      <c r="D404" s="7" t="s">
        <v>56</v>
      </c>
      <c r="E404" s="7" t="s">
        <v>39</v>
      </c>
      <c r="F404" s="7" t="s">
        <v>20</v>
      </c>
      <c r="G404" s="6" t="s">
        <v>18</v>
      </c>
      <c r="H404" s="6" t="s">
        <v>113</v>
      </c>
      <c r="I404" s="6" t="s">
        <v>65</v>
      </c>
      <c r="J404" s="6" t="s">
        <v>86</v>
      </c>
      <c r="K404" s="6">
        <v>16325</v>
      </c>
      <c r="L404" s="6">
        <v>10611.25</v>
      </c>
      <c r="M404" s="7">
        <v>4</v>
      </c>
      <c r="N404" s="23">
        <v>15672</v>
      </c>
      <c r="O404" s="8">
        <v>62688</v>
      </c>
      <c r="P404" s="40" t="s">
        <v>62</v>
      </c>
      <c r="Q404" s="100">
        <f t="shared" si="18"/>
        <v>2612</v>
      </c>
      <c r="R404" s="100">
        <f t="shared" si="19"/>
        <v>20243</v>
      </c>
      <c r="S404" s="100">
        <f t="shared" si="20"/>
        <v>65300</v>
      </c>
    </row>
    <row r="405" spans="1:19" x14ac:dyDescent="0.35">
      <c r="A405" s="9">
        <v>399</v>
      </c>
      <c r="B405" s="6">
        <v>399</v>
      </c>
      <c r="C405" s="7" t="s">
        <v>263</v>
      </c>
      <c r="D405" s="7" t="s">
        <v>56</v>
      </c>
      <c r="E405" s="7" t="s">
        <v>57</v>
      </c>
      <c r="F405" s="7" t="s">
        <v>19</v>
      </c>
      <c r="G405" s="6" t="s">
        <v>18</v>
      </c>
      <c r="H405" s="6" t="s">
        <v>49</v>
      </c>
      <c r="I405" s="6" t="s">
        <v>65</v>
      </c>
      <c r="J405" s="6" t="s">
        <v>43</v>
      </c>
      <c r="K405" s="6">
        <v>19568</v>
      </c>
      <c r="L405" s="6">
        <v>12327.84</v>
      </c>
      <c r="M405" s="7">
        <v>5</v>
      </c>
      <c r="N405" s="23">
        <v>18002.560000000001</v>
      </c>
      <c r="O405" s="8">
        <v>90012.800000000003</v>
      </c>
      <c r="P405" s="40" t="s">
        <v>54</v>
      </c>
      <c r="Q405" s="100">
        <f t="shared" si="18"/>
        <v>7827.1999999999935</v>
      </c>
      <c r="R405" s="100">
        <f t="shared" si="19"/>
        <v>28373.600000000006</v>
      </c>
      <c r="S405" s="100">
        <f t="shared" si="20"/>
        <v>97840</v>
      </c>
    </row>
    <row r="406" spans="1:19" x14ac:dyDescent="0.35">
      <c r="A406" s="9">
        <v>400</v>
      </c>
      <c r="B406" s="6">
        <v>400</v>
      </c>
      <c r="C406" s="7" t="s">
        <v>307</v>
      </c>
      <c r="D406" s="7" t="s">
        <v>56</v>
      </c>
      <c r="E406" s="7" t="s">
        <v>57</v>
      </c>
      <c r="F406" s="7" t="s">
        <v>40</v>
      </c>
      <c r="G406" s="6" t="s">
        <v>15</v>
      </c>
      <c r="H406" s="6" t="s">
        <v>169</v>
      </c>
      <c r="I406" s="6" t="s">
        <v>65</v>
      </c>
      <c r="J406" s="6" t="s">
        <v>43</v>
      </c>
      <c r="K406" s="6">
        <v>9526</v>
      </c>
      <c r="L406" s="6">
        <v>6572.94</v>
      </c>
      <c r="M406" s="7">
        <v>6</v>
      </c>
      <c r="N406" s="23">
        <v>8763.92</v>
      </c>
      <c r="O406" s="8">
        <v>52583.520000000004</v>
      </c>
      <c r="P406" s="40" t="s">
        <v>89</v>
      </c>
      <c r="Q406" s="100">
        <f t="shared" si="18"/>
        <v>4572.4799999999996</v>
      </c>
      <c r="R406" s="100">
        <f t="shared" si="19"/>
        <v>13145.880000000003</v>
      </c>
      <c r="S406" s="100">
        <f t="shared" si="20"/>
        <v>57156</v>
      </c>
    </row>
    <row r="407" spans="1:19" x14ac:dyDescent="0.35">
      <c r="A407" s="9">
        <v>401</v>
      </c>
      <c r="B407" s="6">
        <v>401</v>
      </c>
      <c r="C407" s="7" t="s">
        <v>208</v>
      </c>
      <c r="D407" s="7" t="s">
        <v>95</v>
      </c>
      <c r="E407" s="7" t="s">
        <v>48</v>
      </c>
      <c r="F407" s="7" t="s">
        <v>19</v>
      </c>
      <c r="G407" s="6" t="s">
        <v>18</v>
      </c>
      <c r="H407" s="6" t="s">
        <v>148</v>
      </c>
      <c r="I407" s="6" t="s">
        <v>65</v>
      </c>
      <c r="J407" s="6" t="s">
        <v>86</v>
      </c>
      <c r="K407" s="6">
        <v>18971</v>
      </c>
      <c r="L407" s="6">
        <v>11762.02</v>
      </c>
      <c r="M407" s="7">
        <v>6</v>
      </c>
      <c r="N407" s="23">
        <v>17263.61</v>
      </c>
      <c r="O407" s="8">
        <v>103581.66</v>
      </c>
      <c r="P407" s="40" t="s">
        <v>62</v>
      </c>
      <c r="Q407" s="100">
        <f t="shared" si="18"/>
        <v>10244.339999999997</v>
      </c>
      <c r="R407" s="100">
        <f t="shared" si="19"/>
        <v>33009.54</v>
      </c>
      <c r="S407" s="100">
        <f t="shared" si="20"/>
        <v>113826</v>
      </c>
    </row>
    <row r="408" spans="1:19" x14ac:dyDescent="0.35">
      <c r="A408" s="9">
        <v>402</v>
      </c>
      <c r="B408" s="6">
        <v>402</v>
      </c>
      <c r="C408" s="7" t="s">
        <v>289</v>
      </c>
      <c r="D408" s="7" t="s">
        <v>95</v>
      </c>
      <c r="E408" s="7" t="s">
        <v>71</v>
      </c>
      <c r="F408" s="7" t="s">
        <v>22</v>
      </c>
      <c r="G408" s="6" t="s">
        <v>16</v>
      </c>
      <c r="H408" s="6" t="s">
        <v>64</v>
      </c>
      <c r="I408" s="6" t="s">
        <v>65</v>
      </c>
      <c r="J408" s="6" t="s">
        <v>43</v>
      </c>
      <c r="K408" s="6">
        <v>21670</v>
      </c>
      <c r="L408" s="6">
        <v>15169</v>
      </c>
      <c r="M408" s="7">
        <v>9</v>
      </c>
      <c r="N408" s="23">
        <v>20803.2</v>
      </c>
      <c r="O408" s="8">
        <v>187228.80000000002</v>
      </c>
      <c r="P408" s="40" t="s">
        <v>62</v>
      </c>
      <c r="Q408" s="100">
        <f t="shared" si="18"/>
        <v>7801.1999999999935</v>
      </c>
      <c r="R408" s="100">
        <f t="shared" si="19"/>
        <v>50707.8</v>
      </c>
      <c r="S408" s="100">
        <f t="shared" si="20"/>
        <v>195030</v>
      </c>
    </row>
    <row r="409" spans="1:19" x14ac:dyDescent="0.35">
      <c r="A409" s="9">
        <v>403</v>
      </c>
      <c r="B409" s="6">
        <v>403</v>
      </c>
      <c r="C409" s="7" t="s">
        <v>271</v>
      </c>
      <c r="D409" s="7" t="s">
        <v>95</v>
      </c>
      <c r="E409" s="7" t="s">
        <v>57</v>
      </c>
      <c r="F409" s="7" t="s">
        <v>20</v>
      </c>
      <c r="G409" s="6" t="s">
        <v>17</v>
      </c>
      <c r="H409" s="6" t="s">
        <v>169</v>
      </c>
      <c r="I409" s="6" t="s">
        <v>65</v>
      </c>
      <c r="J409" s="6" t="s">
        <v>43</v>
      </c>
      <c r="K409" s="6">
        <v>9526</v>
      </c>
      <c r="L409" s="6">
        <v>6572.94</v>
      </c>
      <c r="M409" s="7">
        <v>3</v>
      </c>
      <c r="N409" s="23">
        <v>8097.0999999999995</v>
      </c>
      <c r="O409" s="8">
        <v>24291.3</v>
      </c>
      <c r="P409" s="40" t="s">
        <v>130</v>
      </c>
      <c r="Q409" s="100">
        <f t="shared" si="18"/>
        <v>4286.7000000000016</v>
      </c>
      <c r="R409" s="100">
        <f t="shared" si="19"/>
        <v>4572.4799999999996</v>
      </c>
      <c r="S409" s="100">
        <f t="shared" si="20"/>
        <v>28578</v>
      </c>
    </row>
    <row r="410" spans="1:19" x14ac:dyDescent="0.35">
      <c r="A410" s="9">
        <v>404</v>
      </c>
      <c r="B410" s="6">
        <v>404</v>
      </c>
      <c r="C410" s="7" t="s">
        <v>55</v>
      </c>
      <c r="D410" s="7" t="s">
        <v>56</v>
      </c>
      <c r="E410" s="7" t="s">
        <v>48</v>
      </c>
      <c r="F410" s="7" t="s">
        <v>40</v>
      </c>
      <c r="G410" s="6" t="s">
        <v>17</v>
      </c>
      <c r="H410" s="6" t="s">
        <v>91</v>
      </c>
      <c r="I410" s="6" t="s">
        <v>339</v>
      </c>
      <c r="J410" s="6" t="s">
        <v>59</v>
      </c>
      <c r="K410" s="6">
        <v>3263</v>
      </c>
      <c r="L410" s="6">
        <v>2186.21</v>
      </c>
      <c r="M410" s="7">
        <v>8</v>
      </c>
      <c r="N410" s="23">
        <v>3230.37</v>
      </c>
      <c r="O410" s="8">
        <v>25842.959999999999</v>
      </c>
      <c r="P410" s="40" t="s">
        <v>105</v>
      </c>
      <c r="Q410" s="100">
        <f t="shared" si="18"/>
        <v>261.04000000000087</v>
      </c>
      <c r="R410" s="100">
        <f t="shared" si="19"/>
        <v>8353.2799999999988</v>
      </c>
      <c r="S410" s="100">
        <f t="shared" si="20"/>
        <v>26104</v>
      </c>
    </row>
    <row r="411" spans="1:19" x14ac:dyDescent="0.35">
      <c r="A411" s="9">
        <v>405</v>
      </c>
      <c r="B411" s="6">
        <v>405</v>
      </c>
      <c r="C411" s="7" t="s">
        <v>254</v>
      </c>
      <c r="D411" s="7" t="s">
        <v>84</v>
      </c>
      <c r="E411" s="7" t="s">
        <v>39</v>
      </c>
      <c r="F411" s="7" t="s">
        <v>72</v>
      </c>
      <c r="G411" s="6" t="s">
        <v>16</v>
      </c>
      <c r="H411" s="6" t="s">
        <v>78</v>
      </c>
      <c r="I411" s="6" t="s">
        <v>339</v>
      </c>
      <c r="J411" s="6" t="s">
        <v>51</v>
      </c>
      <c r="K411" s="6">
        <v>22050</v>
      </c>
      <c r="L411" s="6">
        <v>15435</v>
      </c>
      <c r="M411" s="7">
        <v>5</v>
      </c>
      <c r="N411" s="23">
        <v>21829.5</v>
      </c>
      <c r="O411" s="8">
        <v>109147.5</v>
      </c>
      <c r="P411" s="40" t="s">
        <v>105</v>
      </c>
      <c r="Q411" s="100">
        <f t="shared" si="18"/>
        <v>1102.5</v>
      </c>
      <c r="R411" s="100">
        <f t="shared" si="19"/>
        <v>31972.5</v>
      </c>
      <c r="S411" s="100">
        <f t="shared" si="20"/>
        <v>110250</v>
      </c>
    </row>
    <row r="412" spans="1:19" x14ac:dyDescent="0.35">
      <c r="A412" s="9">
        <v>406</v>
      </c>
      <c r="B412" s="6">
        <v>406</v>
      </c>
      <c r="C412" s="7" t="s">
        <v>282</v>
      </c>
      <c r="D412" s="7" t="s">
        <v>84</v>
      </c>
      <c r="E412" s="7" t="s">
        <v>48</v>
      </c>
      <c r="F412" s="7" t="s">
        <v>19</v>
      </c>
      <c r="G412" s="6" t="s">
        <v>15</v>
      </c>
      <c r="H412" s="6" t="s">
        <v>169</v>
      </c>
      <c r="I412" s="6" t="s">
        <v>65</v>
      </c>
      <c r="J412" s="6" t="s">
        <v>43</v>
      </c>
      <c r="K412" s="6">
        <v>9526</v>
      </c>
      <c r="L412" s="6">
        <v>6572.94</v>
      </c>
      <c r="M412" s="7">
        <v>9</v>
      </c>
      <c r="N412" s="23">
        <v>8954.4399999999987</v>
      </c>
      <c r="O412" s="8">
        <v>80589.959999999992</v>
      </c>
      <c r="P412" s="40" t="s">
        <v>46</v>
      </c>
      <c r="Q412" s="100">
        <f t="shared" si="18"/>
        <v>5144.0400000000118</v>
      </c>
      <c r="R412" s="100">
        <f t="shared" si="19"/>
        <v>21433.499999999993</v>
      </c>
      <c r="S412" s="100">
        <f t="shared" si="20"/>
        <v>85734</v>
      </c>
    </row>
    <row r="413" spans="1:19" x14ac:dyDescent="0.35">
      <c r="A413" s="9">
        <v>407</v>
      </c>
      <c r="B413" s="6">
        <v>407</v>
      </c>
      <c r="C413" s="7" t="s">
        <v>172</v>
      </c>
      <c r="D413" s="7" t="s">
        <v>112</v>
      </c>
      <c r="E413" s="7" t="s">
        <v>39</v>
      </c>
      <c r="F413" s="7" t="s">
        <v>22</v>
      </c>
      <c r="G413" s="6" t="s">
        <v>15</v>
      </c>
      <c r="H413" s="6" t="s">
        <v>78</v>
      </c>
      <c r="I413" s="6" t="s">
        <v>339</v>
      </c>
      <c r="J413" s="6" t="s">
        <v>51</v>
      </c>
      <c r="K413" s="6">
        <v>22050</v>
      </c>
      <c r="L413" s="6">
        <v>15435</v>
      </c>
      <c r="M413" s="7">
        <v>4</v>
      </c>
      <c r="N413" s="23">
        <v>19624.5</v>
      </c>
      <c r="O413" s="8">
        <v>78498</v>
      </c>
      <c r="P413" s="40" t="s">
        <v>82</v>
      </c>
      <c r="Q413" s="100">
        <f t="shared" si="18"/>
        <v>9702</v>
      </c>
      <c r="R413" s="100">
        <f t="shared" si="19"/>
        <v>16758</v>
      </c>
      <c r="S413" s="100">
        <f t="shared" si="20"/>
        <v>88200</v>
      </c>
    </row>
    <row r="414" spans="1:19" x14ac:dyDescent="0.35">
      <c r="A414" s="9">
        <v>408</v>
      </c>
      <c r="B414" s="6">
        <v>408</v>
      </c>
      <c r="C414" s="7" t="s">
        <v>252</v>
      </c>
      <c r="D414" s="7" t="s">
        <v>38</v>
      </c>
      <c r="E414" s="7" t="s">
        <v>71</v>
      </c>
      <c r="F414" s="7" t="s">
        <v>23</v>
      </c>
      <c r="G414" s="6" t="s">
        <v>16</v>
      </c>
      <c r="H414" s="6" t="s">
        <v>177</v>
      </c>
      <c r="I414" s="6" t="s">
        <v>65</v>
      </c>
      <c r="J414" s="6" t="s">
        <v>66</v>
      </c>
      <c r="K414" s="6">
        <v>20386</v>
      </c>
      <c r="L414" s="6">
        <v>14270.2</v>
      </c>
      <c r="M414" s="7">
        <v>3</v>
      </c>
      <c r="N414" s="23">
        <v>18755.120000000003</v>
      </c>
      <c r="O414" s="8">
        <v>56265.360000000008</v>
      </c>
      <c r="P414" s="40" t="s">
        <v>69</v>
      </c>
      <c r="Q414" s="100">
        <f t="shared" si="18"/>
        <v>4892.6399999999921</v>
      </c>
      <c r="R414" s="100">
        <f t="shared" si="19"/>
        <v>13454.760000000006</v>
      </c>
      <c r="S414" s="100">
        <f t="shared" si="20"/>
        <v>61158</v>
      </c>
    </row>
    <row r="415" spans="1:19" x14ac:dyDescent="0.35">
      <c r="A415" s="9">
        <v>409</v>
      </c>
      <c r="B415" s="6">
        <v>409</v>
      </c>
      <c r="C415" s="7" t="s">
        <v>172</v>
      </c>
      <c r="D415" s="7" t="s">
        <v>112</v>
      </c>
      <c r="E415" s="7" t="s">
        <v>39</v>
      </c>
      <c r="F415" s="7" t="s">
        <v>22</v>
      </c>
      <c r="G415" s="6" t="s">
        <v>18</v>
      </c>
      <c r="H415" s="6" t="s">
        <v>117</v>
      </c>
      <c r="I415" s="6" t="s">
        <v>339</v>
      </c>
      <c r="J415" s="6" t="s">
        <v>86</v>
      </c>
      <c r="K415" s="6">
        <v>13223</v>
      </c>
      <c r="L415" s="6">
        <v>8991.64</v>
      </c>
      <c r="M415" s="7">
        <v>5</v>
      </c>
      <c r="N415" s="23">
        <v>12826.31</v>
      </c>
      <c r="O415" s="8">
        <v>64131.549999999996</v>
      </c>
      <c r="P415" s="40" t="s">
        <v>46</v>
      </c>
      <c r="Q415" s="100">
        <f t="shared" si="18"/>
        <v>1983.4500000000025</v>
      </c>
      <c r="R415" s="100">
        <f t="shared" si="19"/>
        <v>19173.349999999999</v>
      </c>
      <c r="S415" s="100">
        <f t="shared" si="20"/>
        <v>66115</v>
      </c>
    </row>
    <row r="416" spans="1:19" x14ac:dyDescent="0.35">
      <c r="A416" s="9">
        <v>410</v>
      </c>
      <c r="B416" s="6">
        <v>410</v>
      </c>
      <c r="C416" s="7" t="s">
        <v>278</v>
      </c>
      <c r="D416" s="7" t="s">
        <v>84</v>
      </c>
      <c r="E416" s="7" t="s">
        <v>39</v>
      </c>
      <c r="F416" s="7" t="s">
        <v>72</v>
      </c>
      <c r="G416" s="6" t="s">
        <v>16</v>
      </c>
      <c r="H416" s="6" t="s">
        <v>41</v>
      </c>
      <c r="I416" s="6" t="s">
        <v>42</v>
      </c>
      <c r="J416" s="6" t="s">
        <v>66</v>
      </c>
      <c r="K416" s="6">
        <v>8989</v>
      </c>
      <c r="L416" s="6">
        <v>5663.07</v>
      </c>
      <c r="M416" s="7">
        <v>4</v>
      </c>
      <c r="N416" s="23">
        <v>8629.44</v>
      </c>
      <c r="O416" s="8">
        <v>34517.760000000002</v>
      </c>
      <c r="P416" s="40" t="s">
        <v>130</v>
      </c>
      <c r="Q416" s="100">
        <f t="shared" si="18"/>
        <v>1438.239999999998</v>
      </c>
      <c r="R416" s="100">
        <f t="shared" si="19"/>
        <v>11865.480000000003</v>
      </c>
      <c r="S416" s="100">
        <f t="shared" si="20"/>
        <v>35956</v>
      </c>
    </row>
    <row r="417" spans="1:19" x14ac:dyDescent="0.35">
      <c r="A417" s="9">
        <v>411</v>
      </c>
      <c r="B417" s="6">
        <v>411</v>
      </c>
      <c r="C417" s="7" t="s">
        <v>277</v>
      </c>
      <c r="D417" s="7" t="s">
        <v>56</v>
      </c>
      <c r="E417" s="7" t="s">
        <v>48</v>
      </c>
      <c r="F417" s="7" t="s">
        <v>23</v>
      </c>
      <c r="G417" s="6" t="s">
        <v>17</v>
      </c>
      <c r="H417" s="6" t="s">
        <v>113</v>
      </c>
      <c r="I417" s="6" t="s">
        <v>65</v>
      </c>
      <c r="J417" s="6" t="s">
        <v>86</v>
      </c>
      <c r="K417" s="6">
        <v>16325</v>
      </c>
      <c r="L417" s="6">
        <v>10611.25</v>
      </c>
      <c r="M417" s="7">
        <v>2</v>
      </c>
      <c r="N417" s="23">
        <v>15508.75</v>
      </c>
      <c r="O417" s="8">
        <v>31017.5</v>
      </c>
      <c r="P417" s="40" t="s">
        <v>130</v>
      </c>
      <c r="Q417" s="100">
        <f t="shared" si="18"/>
        <v>1632.5</v>
      </c>
      <c r="R417" s="100">
        <f t="shared" si="19"/>
        <v>9795</v>
      </c>
      <c r="S417" s="100">
        <f t="shared" si="20"/>
        <v>32650</v>
      </c>
    </row>
    <row r="418" spans="1:19" x14ac:dyDescent="0.35">
      <c r="A418" s="9">
        <v>412</v>
      </c>
      <c r="B418" s="6">
        <v>412</v>
      </c>
      <c r="C418" s="7" t="s">
        <v>125</v>
      </c>
      <c r="D418" s="7" t="s">
        <v>84</v>
      </c>
      <c r="E418" s="7" t="s">
        <v>39</v>
      </c>
      <c r="F418" s="7" t="s">
        <v>23</v>
      </c>
      <c r="G418" s="6" t="s">
        <v>15</v>
      </c>
      <c r="H418" s="6" t="s">
        <v>49</v>
      </c>
      <c r="I418" s="6" t="s">
        <v>65</v>
      </c>
      <c r="J418" s="6" t="s">
        <v>43</v>
      </c>
      <c r="K418" s="6">
        <v>19568</v>
      </c>
      <c r="L418" s="6">
        <v>12327.84</v>
      </c>
      <c r="M418" s="7">
        <v>9</v>
      </c>
      <c r="N418" s="23">
        <v>17024.16</v>
      </c>
      <c r="O418" s="8">
        <v>153217.44</v>
      </c>
      <c r="P418" s="40" t="s">
        <v>46</v>
      </c>
      <c r="Q418" s="100">
        <f t="shared" si="18"/>
        <v>22894.560000000001</v>
      </c>
      <c r="R418" s="100">
        <f t="shared" si="19"/>
        <v>42266.879999999997</v>
      </c>
      <c r="S418" s="100">
        <f t="shared" si="20"/>
        <v>176112</v>
      </c>
    </row>
    <row r="419" spans="1:19" x14ac:dyDescent="0.35">
      <c r="A419" s="9">
        <v>413</v>
      </c>
      <c r="B419" s="6">
        <v>413</v>
      </c>
      <c r="C419" s="7" t="s">
        <v>318</v>
      </c>
      <c r="D419" s="7" t="s">
        <v>56</v>
      </c>
      <c r="E419" s="7" t="s">
        <v>71</v>
      </c>
      <c r="F419" s="7" t="s">
        <v>72</v>
      </c>
      <c r="G419" s="6" t="s">
        <v>15</v>
      </c>
      <c r="H419" s="6" t="s">
        <v>148</v>
      </c>
      <c r="I419" s="6" t="s">
        <v>65</v>
      </c>
      <c r="J419" s="6" t="s">
        <v>86</v>
      </c>
      <c r="K419" s="6">
        <v>18971</v>
      </c>
      <c r="L419" s="6">
        <v>11762.02</v>
      </c>
      <c r="M419" s="7">
        <v>5</v>
      </c>
      <c r="N419" s="23">
        <v>18212.16</v>
      </c>
      <c r="O419" s="8">
        <v>91060.800000000003</v>
      </c>
      <c r="P419" s="40" t="s">
        <v>82</v>
      </c>
      <c r="Q419" s="100">
        <f t="shared" si="18"/>
        <v>3794.2000000000007</v>
      </c>
      <c r="R419" s="100">
        <f t="shared" si="19"/>
        <v>32250.699999999997</v>
      </c>
      <c r="S419" s="100">
        <f t="shared" si="20"/>
        <v>94855</v>
      </c>
    </row>
    <row r="420" spans="1:19" x14ac:dyDescent="0.35">
      <c r="A420" s="9">
        <v>414</v>
      </c>
      <c r="B420" s="6">
        <v>414</v>
      </c>
      <c r="C420" s="7" t="s">
        <v>199</v>
      </c>
      <c r="D420" s="7" t="s">
        <v>84</v>
      </c>
      <c r="E420" s="7" t="s">
        <v>57</v>
      </c>
      <c r="F420" s="7" t="s">
        <v>19</v>
      </c>
      <c r="G420" s="6" t="s">
        <v>15</v>
      </c>
      <c r="H420" s="6" t="s">
        <v>78</v>
      </c>
      <c r="I420" s="6" t="s">
        <v>339</v>
      </c>
      <c r="J420" s="6" t="s">
        <v>51</v>
      </c>
      <c r="K420" s="6">
        <v>22050</v>
      </c>
      <c r="L420" s="6">
        <v>15435</v>
      </c>
      <c r="M420" s="7">
        <v>2</v>
      </c>
      <c r="N420" s="23">
        <v>19183.5</v>
      </c>
      <c r="O420" s="8">
        <v>38367</v>
      </c>
      <c r="P420" s="40" t="s">
        <v>46</v>
      </c>
      <c r="Q420" s="100">
        <f t="shared" si="18"/>
        <v>5733</v>
      </c>
      <c r="R420" s="100">
        <f t="shared" si="19"/>
        <v>7497</v>
      </c>
      <c r="S420" s="100">
        <f t="shared" si="20"/>
        <v>44100</v>
      </c>
    </row>
    <row r="421" spans="1:19" x14ac:dyDescent="0.35">
      <c r="A421" s="9">
        <v>415</v>
      </c>
      <c r="B421" s="6">
        <v>415</v>
      </c>
      <c r="C421" s="7" t="s">
        <v>247</v>
      </c>
      <c r="D421" s="7" t="s">
        <v>56</v>
      </c>
      <c r="E421" s="7" t="s">
        <v>48</v>
      </c>
      <c r="F421" s="7" t="s">
        <v>22</v>
      </c>
      <c r="G421" s="6" t="s">
        <v>18</v>
      </c>
      <c r="H421" s="6" t="s">
        <v>148</v>
      </c>
      <c r="I421" s="6" t="s">
        <v>65</v>
      </c>
      <c r="J421" s="6" t="s">
        <v>86</v>
      </c>
      <c r="K421" s="6">
        <v>18971</v>
      </c>
      <c r="L421" s="6">
        <v>11762.02</v>
      </c>
      <c r="M421" s="7">
        <v>1</v>
      </c>
      <c r="N421" s="23">
        <v>18401.87</v>
      </c>
      <c r="O421" s="8">
        <v>18401.87</v>
      </c>
      <c r="P421" s="40" t="s">
        <v>54</v>
      </c>
      <c r="Q421" s="100">
        <f t="shared" si="18"/>
        <v>569.13000000000102</v>
      </c>
      <c r="R421" s="100">
        <f t="shared" si="19"/>
        <v>6639.8499999999985</v>
      </c>
      <c r="S421" s="100">
        <f t="shared" si="20"/>
        <v>18971</v>
      </c>
    </row>
    <row r="422" spans="1:19" x14ac:dyDescent="0.35">
      <c r="A422" s="9">
        <v>416</v>
      </c>
      <c r="B422" s="6">
        <v>416</v>
      </c>
      <c r="C422" s="7" t="s">
        <v>291</v>
      </c>
      <c r="D422" s="7" t="s">
        <v>112</v>
      </c>
      <c r="E422" s="7" t="s">
        <v>71</v>
      </c>
      <c r="F422" s="7" t="s">
        <v>21</v>
      </c>
      <c r="G422" s="6" t="s">
        <v>15</v>
      </c>
      <c r="H422" s="6" t="s">
        <v>126</v>
      </c>
      <c r="I422" s="6" t="s">
        <v>50</v>
      </c>
      <c r="J422" s="6" t="s">
        <v>86</v>
      </c>
      <c r="K422" s="6">
        <v>16064</v>
      </c>
      <c r="L422" s="6">
        <v>10762.88</v>
      </c>
      <c r="M422" s="7">
        <v>6</v>
      </c>
      <c r="N422" s="23">
        <v>15260.8</v>
      </c>
      <c r="O422" s="8">
        <v>91564.799999999988</v>
      </c>
      <c r="P422" s="40" t="s">
        <v>130</v>
      </c>
      <c r="Q422" s="100">
        <f t="shared" si="18"/>
        <v>4819.2000000000044</v>
      </c>
      <c r="R422" s="100">
        <f t="shared" si="19"/>
        <v>26987.52</v>
      </c>
      <c r="S422" s="100">
        <f t="shared" si="20"/>
        <v>96384</v>
      </c>
    </row>
    <row r="423" spans="1:19" x14ac:dyDescent="0.35">
      <c r="A423" s="9">
        <v>417</v>
      </c>
      <c r="B423" s="6">
        <v>417</v>
      </c>
      <c r="C423" s="7" t="s">
        <v>116</v>
      </c>
      <c r="D423" s="7" t="s">
        <v>38</v>
      </c>
      <c r="E423" s="7" t="s">
        <v>39</v>
      </c>
      <c r="F423" s="7" t="s">
        <v>72</v>
      </c>
      <c r="G423" s="6" t="s">
        <v>17</v>
      </c>
      <c r="H423" s="6" t="s">
        <v>64</v>
      </c>
      <c r="I423" s="6" t="s">
        <v>65</v>
      </c>
      <c r="J423" s="6" t="s">
        <v>43</v>
      </c>
      <c r="K423" s="6">
        <v>21670</v>
      </c>
      <c r="L423" s="6">
        <v>15169</v>
      </c>
      <c r="M423" s="7">
        <v>4</v>
      </c>
      <c r="N423" s="23">
        <v>21453.3</v>
      </c>
      <c r="O423" s="8">
        <v>85813.2</v>
      </c>
      <c r="P423" s="40" t="s">
        <v>62</v>
      </c>
      <c r="Q423" s="100">
        <f t="shared" si="18"/>
        <v>866.80000000000291</v>
      </c>
      <c r="R423" s="100">
        <f t="shared" si="19"/>
        <v>25137.199999999997</v>
      </c>
      <c r="S423" s="100">
        <f t="shared" si="20"/>
        <v>86680</v>
      </c>
    </row>
    <row r="424" spans="1:19" x14ac:dyDescent="0.35">
      <c r="A424" s="9">
        <v>418</v>
      </c>
      <c r="B424" s="6">
        <v>418</v>
      </c>
      <c r="C424" s="7" t="s">
        <v>202</v>
      </c>
      <c r="D424" s="7" t="s">
        <v>56</v>
      </c>
      <c r="E424" s="7" t="s">
        <v>48</v>
      </c>
      <c r="F424" s="7" t="s">
        <v>24</v>
      </c>
      <c r="G424" s="6" t="s">
        <v>18</v>
      </c>
      <c r="H424" s="6" t="s">
        <v>177</v>
      </c>
      <c r="I424" s="6" t="s">
        <v>65</v>
      </c>
      <c r="J424" s="6" t="s">
        <v>66</v>
      </c>
      <c r="K424" s="6">
        <v>20386</v>
      </c>
      <c r="L424" s="6">
        <v>14270.2</v>
      </c>
      <c r="M424" s="7">
        <v>8</v>
      </c>
      <c r="N424" s="23">
        <v>19366.7</v>
      </c>
      <c r="O424" s="8">
        <v>154933.6</v>
      </c>
      <c r="P424" s="40" t="s">
        <v>62</v>
      </c>
      <c r="Q424" s="100">
        <f t="shared" si="18"/>
        <v>8154.3999999999942</v>
      </c>
      <c r="R424" s="100">
        <f t="shared" si="19"/>
        <v>40772</v>
      </c>
      <c r="S424" s="100">
        <f t="shared" si="20"/>
        <v>163088</v>
      </c>
    </row>
    <row r="425" spans="1:19" x14ac:dyDescent="0.35">
      <c r="A425" s="9">
        <v>419</v>
      </c>
      <c r="B425" s="6">
        <v>419</v>
      </c>
      <c r="C425" s="7" t="s">
        <v>55</v>
      </c>
      <c r="D425" s="7" t="s">
        <v>56</v>
      </c>
      <c r="E425" s="7" t="s">
        <v>48</v>
      </c>
      <c r="F425" s="7" t="s">
        <v>40</v>
      </c>
      <c r="G425" s="6" t="s">
        <v>15</v>
      </c>
      <c r="H425" s="6" t="s">
        <v>113</v>
      </c>
      <c r="I425" s="6" t="s">
        <v>65</v>
      </c>
      <c r="J425" s="6" t="s">
        <v>86</v>
      </c>
      <c r="K425" s="6">
        <v>16325</v>
      </c>
      <c r="L425" s="6">
        <v>10611.25</v>
      </c>
      <c r="M425" s="7">
        <v>8</v>
      </c>
      <c r="N425" s="23">
        <v>15835.25</v>
      </c>
      <c r="O425" s="8">
        <v>126682</v>
      </c>
      <c r="P425" s="40" t="s">
        <v>105</v>
      </c>
      <c r="Q425" s="100">
        <f t="shared" si="18"/>
        <v>3918</v>
      </c>
      <c r="R425" s="100">
        <f t="shared" si="19"/>
        <v>41792</v>
      </c>
      <c r="S425" s="100">
        <f t="shared" si="20"/>
        <v>130600</v>
      </c>
    </row>
    <row r="426" spans="1:19" x14ac:dyDescent="0.35">
      <c r="A426" s="9">
        <v>420</v>
      </c>
      <c r="B426" s="6">
        <v>420</v>
      </c>
      <c r="C426" s="7" t="s">
        <v>207</v>
      </c>
      <c r="D426" s="7" t="s">
        <v>56</v>
      </c>
      <c r="E426" s="7" t="s">
        <v>100</v>
      </c>
      <c r="F426" s="7" t="s">
        <v>23</v>
      </c>
      <c r="G426" s="6" t="s">
        <v>16</v>
      </c>
      <c r="H426" s="6" t="s">
        <v>107</v>
      </c>
      <c r="I426" s="6" t="s">
        <v>42</v>
      </c>
      <c r="J426" s="6" t="s">
        <v>59</v>
      </c>
      <c r="K426" s="6">
        <v>10590</v>
      </c>
      <c r="L426" s="6">
        <v>6671.7</v>
      </c>
      <c r="M426" s="7">
        <v>9</v>
      </c>
      <c r="N426" s="23">
        <v>10060.5</v>
      </c>
      <c r="O426" s="8">
        <v>90544.5</v>
      </c>
      <c r="P426" s="40" t="s">
        <v>46</v>
      </c>
      <c r="Q426" s="100">
        <f t="shared" si="18"/>
        <v>4765.5</v>
      </c>
      <c r="R426" s="100">
        <f t="shared" si="19"/>
        <v>30499.200000000001</v>
      </c>
      <c r="S426" s="100">
        <f t="shared" si="20"/>
        <v>95310</v>
      </c>
    </row>
    <row r="427" spans="1:19" x14ac:dyDescent="0.35">
      <c r="A427" s="9">
        <v>421</v>
      </c>
      <c r="B427" s="6">
        <v>421</v>
      </c>
      <c r="C427" s="7" t="s">
        <v>284</v>
      </c>
      <c r="D427" s="7" t="s">
        <v>112</v>
      </c>
      <c r="E427" s="7" t="s">
        <v>100</v>
      </c>
      <c r="F427" s="7" t="s">
        <v>21</v>
      </c>
      <c r="G427" s="6" t="s">
        <v>16</v>
      </c>
      <c r="H427" s="6" t="s">
        <v>117</v>
      </c>
      <c r="I427" s="6" t="s">
        <v>339</v>
      </c>
      <c r="J427" s="6" t="s">
        <v>86</v>
      </c>
      <c r="K427" s="6">
        <v>13223</v>
      </c>
      <c r="L427" s="6">
        <v>8991.64</v>
      </c>
      <c r="M427" s="7">
        <v>2</v>
      </c>
      <c r="N427" s="23">
        <v>12826.31</v>
      </c>
      <c r="O427" s="8">
        <v>25652.62</v>
      </c>
      <c r="P427" s="40" t="s">
        <v>62</v>
      </c>
      <c r="Q427" s="100">
        <f t="shared" si="18"/>
        <v>793.38000000000102</v>
      </c>
      <c r="R427" s="100">
        <f t="shared" si="19"/>
        <v>7669.34</v>
      </c>
      <c r="S427" s="100">
        <f t="shared" si="20"/>
        <v>26446</v>
      </c>
    </row>
    <row r="428" spans="1:19" x14ac:dyDescent="0.35">
      <c r="A428" s="9">
        <v>422</v>
      </c>
      <c r="B428" s="6">
        <v>422</v>
      </c>
      <c r="C428" s="7" t="s">
        <v>215</v>
      </c>
      <c r="D428" s="7" t="s">
        <v>95</v>
      </c>
      <c r="E428" s="7" t="s">
        <v>39</v>
      </c>
      <c r="F428" s="7" t="s">
        <v>40</v>
      </c>
      <c r="G428" s="6" t="s">
        <v>18</v>
      </c>
      <c r="H428" s="6" t="s">
        <v>78</v>
      </c>
      <c r="I428" s="6" t="s">
        <v>339</v>
      </c>
      <c r="J428" s="6" t="s">
        <v>51</v>
      </c>
      <c r="K428" s="6">
        <v>22050</v>
      </c>
      <c r="L428" s="6">
        <v>15435</v>
      </c>
      <c r="M428" s="7">
        <v>3</v>
      </c>
      <c r="N428" s="23">
        <v>18963</v>
      </c>
      <c r="O428" s="8">
        <v>56889</v>
      </c>
      <c r="P428" s="40" t="s">
        <v>46</v>
      </c>
      <c r="Q428" s="100">
        <f t="shared" si="18"/>
        <v>9261</v>
      </c>
      <c r="R428" s="100">
        <f t="shared" si="19"/>
        <v>10584</v>
      </c>
      <c r="S428" s="100">
        <f t="shared" si="20"/>
        <v>66150</v>
      </c>
    </row>
    <row r="429" spans="1:19" x14ac:dyDescent="0.35">
      <c r="A429" s="9">
        <v>423</v>
      </c>
      <c r="B429" s="6">
        <v>423</v>
      </c>
      <c r="C429" s="7" t="s">
        <v>285</v>
      </c>
      <c r="D429" s="7" t="s">
        <v>56</v>
      </c>
      <c r="E429" s="7" t="s">
        <v>48</v>
      </c>
      <c r="F429" s="7" t="s">
        <v>24</v>
      </c>
      <c r="G429" s="6" t="s">
        <v>18</v>
      </c>
      <c r="H429" s="6" t="s">
        <v>64</v>
      </c>
      <c r="I429" s="6" t="s">
        <v>65</v>
      </c>
      <c r="J429" s="6" t="s">
        <v>43</v>
      </c>
      <c r="K429" s="6">
        <v>21670</v>
      </c>
      <c r="L429" s="6">
        <v>15169</v>
      </c>
      <c r="M429" s="7">
        <v>2</v>
      </c>
      <c r="N429" s="23">
        <v>20369.8</v>
      </c>
      <c r="O429" s="8">
        <v>40739.599999999999</v>
      </c>
      <c r="P429" s="40" t="s">
        <v>82</v>
      </c>
      <c r="Q429" s="100">
        <f t="shared" si="18"/>
        <v>2600.4000000000015</v>
      </c>
      <c r="R429" s="100">
        <f t="shared" si="19"/>
        <v>10401.599999999999</v>
      </c>
      <c r="S429" s="100">
        <f t="shared" si="20"/>
        <v>43340</v>
      </c>
    </row>
    <row r="430" spans="1:19" x14ac:dyDescent="0.35">
      <c r="A430" s="9">
        <v>424</v>
      </c>
      <c r="B430" s="6">
        <v>424</v>
      </c>
      <c r="C430" s="7" t="s">
        <v>270</v>
      </c>
      <c r="D430" s="7" t="s">
        <v>95</v>
      </c>
      <c r="E430" s="7" t="s">
        <v>57</v>
      </c>
      <c r="F430" s="7" t="s">
        <v>23</v>
      </c>
      <c r="G430" s="6" t="s">
        <v>18</v>
      </c>
      <c r="H430" s="6" t="s">
        <v>107</v>
      </c>
      <c r="I430" s="6" t="s">
        <v>42</v>
      </c>
      <c r="J430" s="6" t="s">
        <v>59</v>
      </c>
      <c r="K430" s="6">
        <v>10590</v>
      </c>
      <c r="L430" s="6">
        <v>6671.7</v>
      </c>
      <c r="M430" s="7">
        <v>7</v>
      </c>
      <c r="N430" s="23">
        <v>9001.5</v>
      </c>
      <c r="O430" s="8">
        <v>63010.5</v>
      </c>
      <c r="P430" s="40" t="s">
        <v>69</v>
      </c>
      <c r="Q430" s="100">
        <f t="shared" si="18"/>
        <v>11119.5</v>
      </c>
      <c r="R430" s="100">
        <f t="shared" si="19"/>
        <v>16308.600000000002</v>
      </c>
      <c r="S430" s="100">
        <f t="shared" si="20"/>
        <v>74130</v>
      </c>
    </row>
    <row r="431" spans="1:19" x14ac:dyDescent="0.35">
      <c r="A431" s="9">
        <v>425</v>
      </c>
      <c r="B431" s="6">
        <v>425</v>
      </c>
      <c r="C431" s="7" t="s">
        <v>208</v>
      </c>
      <c r="D431" s="7" t="s">
        <v>95</v>
      </c>
      <c r="E431" s="7" t="s">
        <v>48</v>
      </c>
      <c r="F431" s="7" t="s">
        <v>19</v>
      </c>
      <c r="G431" s="6" t="s">
        <v>15</v>
      </c>
      <c r="H431" s="6" t="s">
        <v>122</v>
      </c>
      <c r="I431" s="6" t="s">
        <v>65</v>
      </c>
      <c r="J431" s="6" t="s">
        <v>66</v>
      </c>
      <c r="K431" s="6">
        <v>11568</v>
      </c>
      <c r="L431" s="6">
        <v>8097.6</v>
      </c>
      <c r="M431" s="7">
        <v>4</v>
      </c>
      <c r="N431" s="23">
        <v>10989.6</v>
      </c>
      <c r="O431" s="8">
        <v>43958.400000000001</v>
      </c>
      <c r="P431" s="40" t="s">
        <v>46</v>
      </c>
      <c r="Q431" s="100">
        <f t="shared" si="18"/>
        <v>2313.5999999999985</v>
      </c>
      <c r="R431" s="100">
        <f t="shared" si="19"/>
        <v>11568</v>
      </c>
      <c r="S431" s="100">
        <f t="shared" si="20"/>
        <v>46272</v>
      </c>
    </row>
    <row r="432" spans="1:19" x14ac:dyDescent="0.35">
      <c r="A432" s="9">
        <v>426</v>
      </c>
      <c r="B432" s="6">
        <v>426</v>
      </c>
      <c r="C432" s="7" t="s">
        <v>280</v>
      </c>
      <c r="D432" s="7" t="s">
        <v>95</v>
      </c>
      <c r="E432" s="7" t="s">
        <v>39</v>
      </c>
      <c r="F432" s="7" t="s">
        <v>19</v>
      </c>
      <c r="G432" s="6" t="s">
        <v>15</v>
      </c>
      <c r="H432" s="6" t="s">
        <v>138</v>
      </c>
      <c r="I432" s="6" t="s">
        <v>42</v>
      </c>
      <c r="J432" s="6" t="s">
        <v>51</v>
      </c>
      <c r="K432" s="6">
        <v>12004</v>
      </c>
      <c r="L432" s="6">
        <v>8042.68</v>
      </c>
      <c r="M432" s="7">
        <v>9</v>
      </c>
      <c r="N432" s="23">
        <v>11643.88</v>
      </c>
      <c r="O432" s="8">
        <v>104794.92</v>
      </c>
      <c r="P432" s="40" t="s">
        <v>130</v>
      </c>
      <c r="Q432" s="100">
        <f t="shared" si="18"/>
        <v>3241.0800000000072</v>
      </c>
      <c r="R432" s="100">
        <f t="shared" si="19"/>
        <v>32410.799999999988</v>
      </c>
      <c r="S432" s="100">
        <f t="shared" si="20"/>
        <v>108036</v>
      </c>
    </row>
    <row r="433" spans="1:19" x14ac:dyDescent="0.35">
      <c r="A433" s="9">
        <v>427</v>
      </c>
      <c r="B433" s="6">
        <v>427</v>
      </c>
      <c r="C433" s="7" t="s">
        <v>313</v>
      </c>
      <c r="D433" s="7" t="s">
        <v>112</v>
      </c>
      <c r="E433" s="7" t="s">
        <v>57</v>
      </c>
      <c r="F433" s="7" t="s">
        <v>72</v>
      </c>
      <c r="G433" s="6" t="s">
        <v>17</v>
      </c>
      <c r="H433" s="6" t="s">
        <v>58</v>
      </c>
      <c r="I433" s="6" t="s">
        <v>42</v>
      </c>
      <c r="J433" s="6" t="s">
        <v>59</v>
      </c>
      <c r="K433" s="6">
        <v>24315</v>
      </c>
      <c r="L433" s="6">
        <v>14589</v>
      </c>
      <c r="M433" s="7">
        <v>1</v>
      </c>
      <c r="N433" s="23">
        <v>21397.200000000001</v>
      </c>
      <c r="O433" s="8">
        <v>21397.200000000001</v>
      </c>
      <c r="P433" s="40" t="s">
        <v>89</v>
      </c>
      <c r="Q433" s="100">
        <f t="shared" si="18"/>
        <v>2917.7999999999993</v>
      </c>
      <c r="R433" s="100">
        <f t="shared" si="19"/>
        <v>6808.2000000000007</v>
      </c>
      <c r="S433" s="100">
        <f t="shared" si="20"/>
        <v>24315</v>
      </c>
    </row>
    <row r="434" spans="1:19" x14ac:dyDescent="0.35">
      <c r="A434" s="9">
        <v>428</v>
      </c>
      <c r="B434" s="6">
        <v>428</v>
      </c>
      <c r="C434" s="7" t="s">
        <v>145</v>
      </c>
      <c r="D434" s="7" t="s">
        <v>95</v>
      </c>
      <c r="E434" s="7" t="s">
        <v>48</v>
      </c>
      <c r="F434" s="7" t="s">
        <v>21</v>
      </c>
      <c r="G434" s="6" t="s">
        <v>17</v>
      </c>
      <c r="H434" s="6" t="s">
        <v>113</v>
      </c>
      <c r="I434" s="6" t="s">
        <v>65</v>
      </c>
      <c r="J434" s="6" t="s">
        <v>86</v>
      </c>
      <c r="K434" s="6">
        <v>16325</v>
      </c>
      <c r="L434" s="6">
        <v>10611.25</v>
      </c>
      <c r="M434" s="7">
        <v>3</v>
      </c>
      <c r="N434" s="23">
        <v>15998.5</v>
      </c>
      <c r="O434" s="8">
        <v>47995.5</v>
      </c>
      <c r="P434" s="40" t="s">
        <v>130</v>
      </c>
      <c r="Q434" s="100">
        <f t="shared" si="18"/>
        <v>979.5</v>
      </c>
      <c r="R434" s="100">
        <f t="shared" si="19"/>
        <v>16161.75</v>
      </c>
      <c r="S434" s="100">
        <f t="shared" si="20"/>
        <v>48975</v>
      </c>
    </row>
    <row r="435" spans="1:19" x14ac:dyDescent="0.35">
      <c r="A435" s="9">
        <v>429</v>
      </c>
      <c r="B435" s="6">
        <v>429</v>
      </c>
      <c r="C435" s="7" t="s">
        <v>120</v>
      </c>
      <c r="D435" s="7" t="s">
        <v>84</v>
      </c>
      <c r="E435" s="7" t="s">
        <v>48</v>
      </c>
      <c r="F435" s="7" t="s">
        <v>72</v>
      </c>
      <c r="G435" s="6" t="s">
        <v>15</v>
      </c>
      <c r="H435" s="6" t="s">
        <v>41</v>
      </c>
      <c r="I435" s="6" t="s">
        <v>42</v>
      </c>
      <c r="J435" s="6" t="s">
        <v>66</v>
      </c>
      <c r="K435" s="6">
        <v>8989</v>
      </c>
      <c r="L435" s="6">
        <v>5663.07</v>
      </c>
      <c r="M435" s="7">
        <v>4</v>
      </c>
      <c r="N435" s="23">
        <v>7730.54</v>
      </c>
      <c r="O435" s="8">
        <v>30922.16</v>
      </c>
      <c r="P435" s="40" t="s">
        <v>46</v>
      </c>
      <c r="Q435" s="100">
        <f t="shared" si="18"/>
        <v>5033.84</v>
      </c>
      <c r="R435" s="100">
        <f t="shared" si="19"/>
        <v>8269.880000000001</v>
      </c>
      <c r="S435" s="100">
        <f t="shared" si="20"/>
        <v>35956</v>
      </c>
    </row>
    <row r="436" spans="1:19" x14ac:dyDescent="0.35">
      <c r="A436" s="9">
        <v>430</v>
      </c>
      <c r="B436" s="6">
        <v>430</v>
      </c>
      <c r="C436" s="7" t="s">
        <v>83</v>
      </c>
      <c r="D436" s="7" t="s">
        <v>38</v>
      </c>
      <c r="E436" s="7" t="s">
        <v>48</v>
      </c>
      <c r="F436" s="7" t="s">
        <v>19</v>
      </c>
      <c r="G436" s="6" t="s">
        <v>18</v>
      </c>
      <c r="H436" s="6" t="s">
        <v>64</v>
      </c>
      <c r="I436" s="6" t="s">
        <v>65</v>
      </c>
      <c r="J436" s="6" t="s">
        <v>43</v>
      </c>
      <c r="K436" s="6">
        <v>21670</v>
      </c>
      <c r="L436" s="6">
        <v>15169</v>
      </c>
      <c r="M436" s="7">
        <v>3</v>
      </c>
      <c r="N436" s="23">
        <v>21453.3</v>
      </c>
      <c r="O436" s="8">
        <v>64359.899999999994</v>
      </c>
      <c r="P436" s="40" t="s">
        <v>69</v>
      </c>
      <c r="Q436" s="100">
        <f t="shared" si="18"/>
        <v>650.10000000000218</v>
      </c>
      <c r="R436" s="100">
        <f t="shared" si="19"/>
        <v>18852.899999999998</v>
      </c>
      <c r="S436" s="100">
        <f t="shared" si="20"/>
        <v>65010</v>
      </c>
    </row>
    <row r="437" spans="1:19" x14ac:dyDescent="0.35">
      <c r="A437" s="9">
        <v>431</v>
      </c>
      <c r="B437" s="6">
        <v>431</v>
      </c>
      <c r="C437" s="7" t="s">
        <v>184</v>
      </c>
      <c r="D437" s="7" t="s">
        <v>95</v>
      </c>
      <c r="E437" s="7" t="s">
        <v>48</v>
      </c>
      <c r="F437" s="7" t="s">
        <v>20</v>
      </c>
      <c r="G437" s="6" t="s">
        <v>18</v>
      </c>
      <c r="H437" s="6" t="s">
        <v>117</v>
      </c>
      <c r="I437" s="6" t="s">
        <v>339</v>
      </c>
      <c r="J437" s="6" t="s">
        <v>86</v>
      </c>
      <c r="K437" s="6">
        <v>13223</v>
      </c>
      <c r="L437" s="6">
        <v>8991.64</v>
      </c>
      <c r="M437" s="7">
        <v>1</v>
      </c>
      <c r="N437" s="23">
        <v>11504.01</v>
      </c>
      <c r="O437" s="8">
        <v>11504.01</v>
      </c>
      <c r="P437" s="40" t="s">
        <v>89</v>
      </c>
      <c r="Q437" s="100">
        <f t="shared" si="18"/>
        <v>1718.9899999999998</v>
      </c>
      <c r="R437" s="100">
        <f t="shared" si="19"/>
        <v>2512.3700000000008</v>
      </c>
      <c r="S437" s="100">
        <f t="shared" si="20"/>
        <v>13223</v>
      </c>
    </row>
    <row r="438" spans="1:19" x14ac:dyDescent="0.35">
      <c r="A438" s="9">
        <v>432</v>
      </c>
      <c r="B438" s="6">
        <v>432</v>
      </c>
      <c r="C438" s="7" t="s">
        <v>133</v>
      </c>
      <c r="D438" s="7" t="s">
        <v>95</v>
      </c>
      <c r="E438" s="7" t="s">
        <v>39</v>
      </c>
      <c r="F438" s="7" t="s">
        <v>72</v>
      </c>
      <c r="G438" s="6" t="s">
        <v>15</v>
      </c>
      <c r="H438" s="6" t="s">
        <v>117</v>
      </c>
      <c r="I438" s="6" t="s">
        <v>339</v>
      </c>
      <c r="J438" s="6" t="s">
        <v>86</v>
      </c>
      <c r="K438" s="6">
        <v>13223</v>
      </c>
      <c r="L438" s="6">
        <v>8991.64</v>
      </c>
      <c r="M438" s="7">
        <v>8</v>
      </c>
      <c r="N438" s="23">
        <v>12958.539999999999</v>
      </c>
      <c r="O438" s="8">
        <v>103668.31999999999</v>
      </c>
      <c r="P438" s="40" t="s">
        <v>89</v>
      </c>
      <c r="Q438" s="100">
        <f t="shared" si="18"/>
        <v>2115.6800000000076</v>
      </c>
      <c r="R438" s="100">
        <f t="shared" si="19"/>
        <v>31735.199999999997</v>
      </c>
      <c r="S438" s="100">
        <f t="shared" si="20"/>
        <v>105784</v>
      </c>
    </row>
    <row r="439" spans="1:19" x14ac:dyDescent="0.35">
      <c r="A439" s="9">
        <v>433</v>
      </c>
      <c r="B439" s="6">
        <v>433</v>
      </c>
      <c r="C439" s="7" t="s">
        <v>325</v>
      </c>
      <c r="D439" s="7" t="s">
        <v>112</v>
      </c>
      <c r="E439" s="7" t="s">
        <v>39</v>
      </c>
      <c r="F439" s="7" t="s">
        <v>24</v>
      </c>
      <c r="G439" s="6" t="s">
        <v>18</v>
      </c>
      <c r="H439" s="6" t="s">
        <v>91</v>
      </c>
      <c r="I439" s="6" t="s">
        <v>339</v>
      </c>
      <c r="J439" s="6" t="s">
        <v>59</v>
      </c>
      <c r="K439" s="6">
        <v>3263</v>
      </c>
      <c r="L439" s="6">
        <v>2186.21</v>
      </c>
      <c r="M439" s="7">
        <v>3</v>
      </c>
      <c r="N439" s="23">
        <v>2969.33</v>
      </c>
      <c r="O439" s="8">
        <v>8907.99</v>
      </c>
      <c r="P439" s="40" t="s">
        <v>46</v>
      </c>
      <c r="Q439" s="100">
        <f t="shared" si="18"/>
        <v>881.01000000000022</v>
      </c>
      <c r="R439" s="100">
        <f t="shared" si="19"/>
        <v>2349.3599999999997</v>
      </c>
      <c r="S439" s="100">
        <f t="shared" si="20"/>
        <v>9789</v>
      </c>
    </row>
    <row r="440" spans="1:19" x14ac:dyDescent="0.35">
      <c r="A440" s="9">
        <v>434</v>
      </c>
      <c r="B440" s="6">
        <v>434</v>
      </c>
      <c r="C440" s="7" t="s">
        <v>290</v>
      </c>
      <c r="D440" s="7" t="s">
        <v>56</v>
      </c>
      <c r="E440" s="7" t="s">
        <v>39</v>
      </c>
      <c r="F440" s="7" t="s">
        <v>21</v>
      </c>
      <c r="G440" s="6" t="s">
        <v>17</v>
      </c>
      <c r="H440" s="6" t="s">
        <v>41</v>
      </c>
      <c r="I440" s="6" t="s">
        <v>42</v>
      </c>
      <c r="J440" s="6" t="s">
        <v>66</v>
      </c>
      <c r="K440" s="6">
        <v>8989</v>
      </c>
      <c r="L440" s="6">
        <v>5663.07</v>
      </c>
      <c r="M440" s="7">
        <v>9</v>
      </c>
      <c r="N440" s="23">
        <v>8179.9900000000007</v>
      </c>
      <c r="O440" s="8">
        <v>73619.91</v>
      </c>
      <c r="P440" s="40" t="s">
        <v>69</v>
      </c>
      <c r="Q440" s="100">
        <f t="shared" si="18"/>
        <v>7281.0899999999938</v>
      </c>
      <c r="R440" s="100">
        <f t="shared" si="19"/>
        <v>22652.28000000001</v>
      </c>
      <c r="S440" s="100">
        <f t="shared" si="20"/>
        <v>80901</v>
      </c>
    </row>
    <row r="441" spans="1:19" x14ac:dyDescent="0.35">
      <c r="A441" s="9">
        <v>435</v>
      </c>
      <c r="B441" s="6">
        <v>435</v>
      </c>
      <c r="C441" s="7" t="s">
        <v>106</v>
      </c>
      <c r="D441" s="7" t="s">
        <v>56</v>
      </c>
      <c r="E441" s="7" t="s">
        <v>48</v>
      </c>
      <c r="F441" s="7" t="s">
        <v>40</v>
      </c>
      <c r="G441" s="6" t="s">
        <v>18</v>
      </c>
      <c r="H441" s="6" t="s">
        <v>148</v>
      </c>
      <c r="I441" s="6" t="s">
        <v>65</v>
      </c>
      <c r="J441" s="6" t="s">
        <v>86</v>
      </c>
      <c r="K441" s="6">
        <v>18971</v>
      </c>
      <c r="L441" s="6">
        <v>11762.02</v>
      </c>
      <c r="M441" s="7">
        <v>6</v>
      </c>
      <c r="N441" s="23">
        <v>16125.35</v>
      </c>
      <c r="O441" s="8">
        <v>96752.1</v>
      </c>
      <c r="P441" s="40" t="s">
        <v>89</v>
      </c>
      <c r="Q441" s="100">
        <f t="shared" si="18"/>
        <v>17073.899999999998</v>
      </c>
      <c r="R441" s="100">
        <f t="shared" si="19"/>
        <v>26179.98</v>
      </c>
      <c r="S441" s="100">
        <f t="shared" si="20"/>
        <v>113826</v>
      </c>
    </row>
    <row r="442" spans="1:19" x14ac:dyDescent="0.35">
      <c r="A442" s="9">
        <v>436</v>
      </c>
      <c r="B442" s="6">
        <v>436</v>
      </c>
      <c r="C442" s="7" t="s">
        <v>244</v>
      </c>
      <c r="D442" s="7" t="s">
        <v>84</v>
      </c>
      <c r="E442" s="7" t="s">
        <v>39</v>
      </c>
      <c r="F442" s="7" t="s">
        <v>24</v>
      </c>
      <c r="G442" s="6" t="s">
        <v>17</v>
      </c>
      <c r="H442" s="6" t="s">
        <v>169</v>
      </c>
      <c r="I442" s="6" t="s">
        <v>65</v>
      </c>
      <c r="J442" s="6" t="s">
        <v>43</v>
      </c>
      <c r="K442" s="6">
        <v>9526</v>
      </c>
      <c r="L442" s="6">
        <v>6572.94</v>
      </c>
      <c r="M442" s="7">
        <v>8</v>
      </c>
      <c r="N442" s="23">
        <v>8859.18</v>
      </c>
      <c r="O442" s="8">
        <v>70873.440000000002</v>
      </c>
      <c r="P442" s="40" t="s">
        <v>62</v>
      </c>
      <c r="Q442" s="100">
        <f t="shared" si="18"/>
        <v>5334.5599999999977</v>
      </c>
      <c r="R442" s="100">
        <f t="shared" si="19"/>
        <v>18289.920000000006</v>
      </c>
      <c r="S442" s="100">
        <f t="shared" si="20"/>
        <v>76208</v>
      </c>
    </row>
    <row r="443" spans="1:19" x14ac:dyDescent="0.35">
      <c r="A443" s="9">
        <v>437</v>
      </c>
      <c r="B443" s="6">
        <v>437</v>
      </c>
      <c r="C443" s="7" t="s">
        <v>289</v>
      </c>
      <c r="D443" s="7" t="s">
        <v>95</v>
      </c>
      <c r="E443" s="7" t="s">
        <v>71</v>
      </c>
      <c r="F443" s="7" t="s">
        <v>22</v>
      </c>
      <c r="G443" s="6" t="s">
        <v>17</v>
      </c>
      <c r="H443" s="6" t="s">
        <v>117</v>
      </c>
      <c r="I443" s="6" t="s">
        <v>339</v>
      </c>
      <c r="J443" s="6" t="s">
        <v>86</v>
      </c>
      <c r="K443" s="6">
        <v>13223</v>
      </c>
      <c r="L443" s="6">
        <v>8991.64</v>
      </c>
      <c r="M443" s="7">
        <v>4</v>
      </c>
      <c r="N443" s="23">
        <v>12165.16</v>
      </c>
      <c r="O443" s="8">
        <v>48660.639999999999</v>
      </c>
      <c r="P443" s="40" t="s">
        <v>105</v>
      </c>
      <c r="Q443" s="100">
        <f t="shared" si="18"/>
        <v>4231.3600000000006</v>
      </c>
      <c r="R443" s="100">
        <f t="shared" si="19"/>
        <v>12694.080000000002</v>
      </c>
      <c r="S443" s="100">
        <f t="shared" si="20"/>
        <v>52892</v>
      </c>
    </row>
    <row r="444" spans="1:19" x14ac:dyDescent="0.35">
      <c r="A444" s="9">
        <v>438</v>
      </c>
      <c r="B444" s="6">
        <v>438</v>
      </c>
      <c r="C444" s="7" t="s">
        <v>320</v>
      </c>
      <c r="D444" s="7" t="s">
        <v>112</v>
      </c>
      <c r="E444" s="7" t="s">
        <v>100</v>
      </c>
      <c r="F444" s="7" t="s">
        <v>19</v>
      </c>
      <c r="G444" s="6" t="s">
        <v>17</v>
      </c>
      <c r="H444" s="6" t="s">
        <v>64</v>
      </c>
      <c r="I444" s="6" t="s">
        <v>65</v>
      </c>
      <c r="J444" s="6" t="s">
        <v>43</v>
      </c>
      <c r="K444" s="6">
        <v>21670</v>
      </c>
      <c r="L444" s="6">
        <v>15169</v>
      </c>
      <c r="M444" s="7">
        <v>9</v>
      </c>
      <c r="N444" s="23">
        <v>20803.2</v>
      </c>
      <c r="O444" s="8">
        <v>187228.80000000002</v>
      </c>
      <c r="P444" s="40" t="s">
        <v>82</v>
      </c>
      <c r="Q444" s="100">
        <f t="shared" si="18"/>
        <v>7801.1999999999935</v>
      </c>
      <c r="R444" s="100">
        <f t="shared" si="19"/>
        <v>50707.8</v>
      </c>
      <c r="S444" s="100">
        <f t="shared" si="20"/>
        <v>195030</v>
      </c>
    </row>
    <row r="445" spans="1:19" x14ac:dyDescent="0.35">
      <c r="A445" s="9">
        <v>439</v>
      </c>
      <c r="B445" s="6">
        <v>439</v>
      </c>
      <c r="C445" s="7" t="s">
        <v>201</v>
      </c>
      <c r="D445" s="7" t="s">
        <v>112</v>
      </c>
      <c r="E445" s="7" t="s">
        <v>100</v>
      </c>
      <c r="F445" s="7" t="s">
        <v>24</v>
      </c>
      <c r="G445" s="6" t="s">
        <v>15</v>
      </c>
      <c r="H445" s="6" t="s">
        <v>78</v>
      </c>
      <c r="I445" s="6" t="s">
        <v>339</v>
      </c>
      <c r="J445" s="6" t="s">
        <v>51</v>
      </c>
      <c r="K445" s="6">
        <v>22050</v>
      </c>
      <c r="L445" s="6">
        <v>15435</v>
      </c>
      <c r="M445" s="7">
        <v>8</v>
      </c>
      <c r="N445" s="23">
        <v>19624.5</v>
      </c>
      <c r="O445" s="8">
        <v>156996</v>
      </c>
      <c r="P445" s="40" t="s">
        <v>69</v>
      </c>
      <c r="Q445" s="100">
        <f t="shared" si="18"/>
        <v>19404</v>
      </c>
      <c r="R445" s="100">
        <f t="shared" si="19"/>
        <v>33516</v>
      </c>
      <c r="S445" s="100">
        <f t="shared" si="20"/>
        <v>176400</v>
      </c>
    </row>
    <row r="446" spans="1:19" x14ac:dyDescent="0.35">
      <c r="A446" s="9">
        <v>440</v>
      </c>
      <c r="B446" s="6">
        <v>440</v>
      </c>
      <c r="C446" s="7" t="s">
        <v>265</v>
      </c>
      <c r="D446" s="7" t="s">
        <v>84</v>
      </c>
      <c r="E446" s="7" t="s">
        <v>39</v>
      </c>
      <c r="F446" s="7" t="s">
        <v>24</v>
      </c>
      <c r="G446" s="6" t="s">
        <v>18</v>
      </c>
      <c r="H446" s="6" t="s">
        <v>96</v>
      </c>
      <c r="I446" s="6" t="s">
        <v>50</v>
      </c>
      <c r="J446" s="6" t="s">
        <v>43</v>
      </c>
      <c r="K446" s="6">
        <v>2135</v>
      </c>
      <c r="L446" s="6">
        <v>1174.25</v>
      </c>
      <c r="M446" s="7">
        <v>7</v>
      </c>
      <c r="N446" s="23">
        <v>2006.8999999999999</v>
      </c>
      <c r="O446" s="8">
        <v>14048.3</v>
      </c>
      <c r="P446" s="40" t="s">
        <v>105</v>
      </c>
      <c r="Q446" s="100">
        <f t="shared" si="18"/>
        <v>896.70000000000095</v>
      </c>
      <c r="R446" s="100">
        <f t="shared" si="19"/>
        <v>5828.5499999999993</v>
      </c>
      <c r="S446" s="100">
        <f t="shared" si="20"/>
        <v>14945</v>
      </c>
    </row>
    <row r="447" spans="1:19" x14ac:dyDescent="0.35">
      <c r="A447" s="9">
        <v>441</v>
      </c>
      <c r="B447" s="6">
        <v>441</v>
      </c>
      <c r="C447" s="7" t="s">
        <v>240</v>
      </c>
      <c r="D447" s="7" t="s">
        <v>84</v>
      </c>
      <c r="E447" s="7" t="s">
        <v>39</v>
      </c>
      <c r="F447" s="7" t="s">
        <v>21</v>
      </c>
      <c r="G447" s="6" t="s">
        <v>18</v>
      </c>
      <c r="H447" s="6" t="s">
        <v>85</v>
      </c>
      <c r="I447" s="6" t="s">
        <v>339</v>
      </c>
      <c r="J447" s="6" t="s">
        <v>86</v>
      </c>
      <c r="K447" s="6">
        <v>6690</v>
      </c>
      <c r="L447" s="6">
        <v>4080.9</v>
      </c>
      <c r="M447" s="7">
        <v>4</v>
      </c>
      <c r="N447" s="23">
        <v>6556.2</v>
      </c>
      <c r="O447" s="8">
        <v>26224.799999999999</v>
      </c>
      <c r="P447" s="40" t="s">
        <v>130</v>
      </c>
      <c r="Q447" s="100">
        <f t="shared" si="18"/>
        <v>535.20000000000073</v>
      </c>
      <c r="R447" s="100">
        <f t="shared" si="19"/>
        <v>9901.1999999999989</v>
      </c>
      <c r="S447" s="100">
        <f t="shared" si="20"/>
        <v>26760</v>
      </c>
    </row>
    <row r="448" spans="1:19" x14ac:dyDescent="0.35">
      <c r="A448" s="9">
        <v>442</v>
      </c>
      <c r="B448" s="6">
        <v>442</v>
      </c>
      <c r="C448" s="7" t="s">
        <v>308</v>
      </c>
      <c r="D448" s="7" t="s">
        <v>38</v>
      </c>
      <c r="E448" s="7" t="s">
        <v>39</v>
      </c>
      <c r="F448" s="7" t="s">
        <v>20</v>
      </c>
      <c r="G448" s="6" t="s">
        <v>16</v>
      </c>
      <c r="H448" s="6" t="s">
        <v>159</v>
      </c>
      <c r="I448" s="6" t="s">
        <v>65</v>
      </c>
      <c r="J448" s="6" t="s">
        <v>86</v>
      </c>
      <c r="K448" s="6">
        <v>24110</v>
      </c>
      <c r="L448" s="6">
        <v>16153.7</v>
      </c>
      <c r="M448" s="7">
        <v>4</v>
      </c>
      <c r="N448" s="23">
        <v>23868.9</v>
      </c>
      <c r="O448" s="8">
        <v>95475.6</v>
      </c>
      <c r="P448" s="40" t="s">
        <v>69</v>
      </c>
      <c r="Q448" s="100">
        <f t="shared" si="18"/>
        <v>964.39999999999418</v>
      </c>
      <c r="R448" s="100">
        <f t="shared" si="19"/>
        <v>30860.800000000003</v>
      </c>
      <c r="S448" s="100">
        <f t="shared" si="20"/>
        <v>96440</v>
      </c>
    </row>
    <row r="449" spans="1:19" x14ac:dyDescent="0.35">
      <c r="A449" s="9">
        <v>443</v>
      </c>
      <c r="B449" s="6">
        <v>443</v>
      </c>
      <c r="C449" s="7" t="s">
        <v>125</v>
      </c>
      <c r="D449" s="7" t="s">
        <v>84</v>
      </c>
      <c r="E449" s="7" t="s">
        <v>39</v>
      </c>
      <c r="F449" s="7" t="s">
        <v>23</v>
      </c>
      <c r="G449" s="6" t="s">
        <v>15</v>
      </c>
      <c r="H449" s="6" t="s">
        <v>138</v>
      </c>
      <c r="I449" s="6" t="s">
        <v>42</v>
      </c>
      <c r="J449" s="6" t="s">
        <v>51</v>
      </c>
      <c r="K449" s="6">
        <v>12004</v>
      </c>
      <c r="L449" s="6">
        <v>8042.68</v>
      </c>
      <c r="M449" s="7">
        <v>4</v>
      </c>
      <c r="N449" s="23">
        <v>10203.4</v>
      </c>
      <c r="O449" s="8">
        <v>40813.599999999999</v>
      </c>
      <c r="P449" s="40" t="s">
        <v>69</v>
      </c>
      <c r="Q449" s="100">
        <f t="shared" si="18"/>
        <v>7202.4000000000015</v>
      </c>
      <c r="R449" s="100">
        <f t="shared" si="19"/>
        <v>8642.8799999999974</v>
      </c>
      <c r="S449" s="100">
        <f t="shared" si="20"/>
        <v>48016</v>
      </c>
    </row>
    <row r="450" spans="1:19" x14ac:dyDescent="0.35">
      <c r="A450" s="9">
        <v>444</v>
      </c>
      <c r="B450" s="6">
        <v>444</v>
      </c>
      <c r="C450" s="7" t="s">
        <v>285</v>
      </c>
      <c r="D450" s="7" t="s">
        <v>56</v>
      </c>
      <c r="E450" s="7" t="s">
        <v>48</v>
      </c>
      <c r="F450" s="7" t="s">
        <v>24</v>
      </c>
      <c r="G450" s="6" t="s">
        <v>17</v>
      </c>
      <c r="H450" s="6" t="s">
        <v>41</v>
      </c>
      <c r="I450" s="6" t="s">
        <v>42</v>
      </c>
      <c r="J450" s="6" t="s">
        <v>66</v>
      </c>
      <c r="K450" s="6">
        <v>8989</v>
      </c>
      <c r="L450" s="6">
        <v>5663.07</v>
      </c>
      <c r="M450" s="7">
        <v>4</v>
      </c>
      <c r="N450" s="23">
        <v>8899.11</v>
      </c>
      <c r="O450" s="8">
        <v>35596.44</v>
      </c>
      <c r="P450" s="40" t="s">
        <v>89</v>
      </c>
      <c r="Q450" s="100">
        <f t="shared" si="18"/>
        <v>359.55999999999767</v>
      </c>
      <c r="R450" s="100">
        <f t="shared" si="19"/>
        <v>12944.160000000003</v>
      </c>
      <c r="S450" s="100">
        <f t="shared" si="20"/>
        <v>35956</v>
      </c>
    </row>
    <row r="451" spans="1:19" x14ac:dyDescent="0.35">
      <c r="A451" s="9">
        <v>445</v>
      </c>
      <c r="B451" s="6">
        <v>445</v>
      </c>
      <c r="C451" s="7" t="s">
        <v>244</v>
      </c>
      <c r="D451" s="7" t="s">
        <v>84</v>
      </c>
      <c r="E451" s="7" t="s">
        <v>39</v>
      </c>
      <c r="F451" s="7" t="s">
        <v>24</v>
      </c>
      <c r="G451" s="6" t="s">
        <v>16</v>
      </c>
      <c r="H451" s="6" t="s">
        <v>113</v>
      </c>
      <c r="I451" s="6" t="s">
        <v>65</v>
      </c>
      <c r="J451" s="6" t="s">
        <v>86</v>
      </c>
      <c r="K451" s="6">
        <v>16325</v>
      </c>
      <c r="L451" s="6">
        <v>10611.25</v>
      </c>
      <c r="M451" s="7">
        <v>1</v>
      </c>
      <c r="N451" s="23">
        <v>15835.25</v>
      </c>
      <c r="O451" s="8">
        <v>15835.25</v>
      </c>
      <c r="P451" s="40" t="s">
        <v>89</v>
      </c>
      <c r="Q451" s="100">
        <f t="shared" si="18"/>
        <v>489.75</v>
      </c>
      <c r="R451" s="100">
        <f t="shared" si="19"/>
        <v>5224</v>
      </c>
      <c r="S451" s="100">
        <f t="shared" si="20"/>
        <v>16325</v>
      </c>
    </row>
    <row r="452" spans="1:19" x14ac:dyDescent="0.35">
      <c r="A452" s="9">
        <v>446</v>
      </c>
      <c r="B452" s="6">
        <v>446</v>
      </c>
      <c r="C452" s="7" t="s">
        <v>318</v>
      </c>
      <c r="D452" s="7" t="s">
        <v>56</v>
      </c>
      <c r="E452" s="7" t="s">
        <v>71</v>
      </c>
      <c r="F452" s="7" t="s">
        <v>72</v>
      </c>
      <c r="G452" s="6" t="s">
        <v>17</v>
      </c>
      <c r="H452" s="6" t="s">
        <v>64</v>
      </c>
      <c r="I452" s="6" t="s">
        <v>65</v>
      </c>
      <c r="J452" s="6" t="s">
        <v>43</v>
      </c>
      <c r="K452" s="6">
        <v>21670</v>
      </c>
      <c r="L452" s="6">
        <v>15169</v>
      </c>
      <c r="M452" s="7">
        <v>8</v>
      </c>
      <c r="N452" s="23">
        <v>19719.7</v>
      </c>
      <c r="O452" s="8">
        <v>157757.6</v>
      </c>
      <c r="P452" s="40" t="s">
        <v>62</v>
      </c>
      <c r="Q452" s="100">
        <f t="shared" si="18"/>
        <v>15602.399999999994</v>
      </c>
      <c r="R452" s="100">
        <f t="shared" si="19"/>
        <v>36405.600000000006</v>
      </c>
      <c r="S452" s="100">
        <f t="shared" si="20"/>
        <v>173360</v>
      </c>
    </row>
    <row r="453" spans="1:19" x14ac:dyDescent="0.35">
      <c r="A453" s="9">
        <v>447</v>
      </c>
      <c r="B453" s="6">
        <v>447</v>
      </c>
      <c r="C453" s="7" t="s">
        <v>175</v>
      </c>
      <c r="D453" s="7" t="s">
        <v>112</v>
      </c>
      <c r="E453" s="7" t="s">
        <v>100</v>
      </c>
      <c r="F453" s="7" t="s">
        <v>23</v>
      </c>
      <c r="G453" s="6" t="s">
        <v>18</v>
      </c>
      <c r="H453" s="6" t="s">
        <v>159</v>
      </c>
      <c r="I453" s="6" t="s">
        <v>65</v>
      </c>
      <c r="J453" s="6" t="s">
        <v>86</v>
      </c>
      <c r="K453" s="6">
        <v>24110</v>
      </c>
      <c r="L453" s="6">
        <v>16153.7</v>
      </c>
      <c r="M453" s="7">
        <v>8</v>
      </c>
      <c r="N453" s="23">
        <v>21457.9</v>
      </c>
      <c r="O453" s="8">
        <v>171663.2</v>
      </c>
      <c r="P453" s="40" t="s">
        <v>46</v>
      </c>
      <c r="Q453" s="100">
        <f t="shared" si="18"/>
        <v>21216.799999999988</v>
      </c>
      <c r="R453" s="100">
        <f t="shared" si="19"/>
        <v>42433.600000000006</v>
      </c>
      <c r="S453" s="100">
        <f t="shared" si="20"/>
        <v>192880</v>
      </c>
    </row>
    <row r="454" spans="1:19" x14ac:dyDescent="0.35">
      <c r="A454" s="9">
        <v>448</v>
      </c>
      <c r="B454" s="6">
        <v>448</v>
      </c>
      <c r="C454" s="7" t="s">
        <v>278</v>
      </c>
      <c r="D454" s="7" t="s">
        <v>84</v>
      </c>
      <c r="E454" s="7" t="s">
        <v>39</v>
      </c>
      <c r="F454" s="7" t="s">
        <v>72</v>
      </c>
      <c r="G454" s="6" t="s">
        <v>15</v>
      </c>
      <c r="H454" s="6" t="s">
        <v>49</v>
      </c>
      <c r="I454" s="6" t="s">
        <v>65</v>
      </c>
      <c r="J454" s="6" t="s">
        <v>43</v>
      </c>
      <c r="K454" s="6">
        <v>19568</v>
      </c>
      <c r="L454" s="6">
        <v>12327.84</v>
      </c>
      <c r="M454" s="7">
        <v>1</v>
      </c>
      <c r="N454" s="23">
        <v>17611.2</v>
      </c>
      <c r="O454" s="8">
        <v>17611.2</v>
      </c>
      <c r="P454" s="40" t="s">
        <v>105</v>
      </c>
      <c r="Q454" s="100">
        <f t="shared" si="18"/>
        <v>1956.7999999999993</v>
      </c>
      <c r="R454" s="100">
        <f t="shared" si="19"/>
        <v>5283.3600000000006</v>
      </c>
      <c r="S454" s="100">
        <f t="shared" si="20"/>
        <v>19568</v>
      </c>
    </row>
    <row r="455" spans="1:19" x14ac:dyDescent="0.35">
      <c r="A455" s="9">
        <v>449</v>
      </c>
      <c r="B455" s="6">
        <v>449</v>
      </c>
      <c r="C455" s="7" t="s">
        <v>256</v>
      </c>
      <c r="D455" s="7" t="s">
        <v>38</v>
      </c>
      <c r="E455" s="7" t="s">
        <v>57</v>
      </c>
      <c r="F455" s="7" t="s">
        <v>19</v>
      </c>
      <c r="G455" s="6" t="s">
        <v>16</v>
      </c>
      <c r="H455" s="6" t="s">
        <v>58</v>
      </c>
      <c r="I455" s="6" t="s">
        <v>42</v>
      </c>
      <c r="J455" s="6" t="s">
        <v>59</v>
      </c>
      <c r="K455" s="6">
        <v>24315</v>
      </c>
      <c r="L455" s="6">
        <v>14589</v>
      </c>
      <c r="M455" s="7">
        <v>5</v>
      </c>
      <c r="N455" s="23">
        <v>22369.8</v>
      </c>
      <c r="O455" s="8">
        <v>111849</v>
      </c>
      <c r="P455" s="40" t="s">
        <v>54</v>
      </c>
      <c r="Q455" s="100">
        <f t="shared" si="18"/>
        <v>9726.0000000000036</v>
      </c>
      <c r="R455" s="100">
        <f t="shared" si="19"/>
        <v>38904</v>
      </c>
      <c r="S455" s="100">
        <f t="shared" si="20"/>
        <v>121575</v>
      </c>
    </row>
    <row r="456" spans="1:19" x14ac:dyDescent="0.35">
      <c r="A456" s="9">
        <v>450</v>
      </c>
      <c r="B456" s="6">
        <v>450</v>
      </c>
      <c r="C456" s="7" t="s">
        <v>219</v>
      </c>
      <c r="D456" s="7" t="s">
        <v>84</v>
      </c>
      <c r="E456" s="7" t="s">
        <v>48</v>
      </c>
      <c r="F456" s="7" t="s">
        <v>21</v>
      </c>
      <c r="G456" s="6" t="s">
        <v>16</v>
      </c>
      <c r="H456" s="6" t="s">
        <v>78</v>
      </c>
      <c r="I456" s="6" t="s">
        <v>339</v>
      </c>
      <c r="J456" s="6" t="s">
        <v>51</v>
      </c>
      <c r="K456" s="6">
        <v>22050</v>
      </c>
      <c r="L456" s="6">
        <v>15435</v>
      </c>
      <c r="M456" s="7">
        <v>3</v>
      </c>
      <c r="N456" s="23">
        <v>18742.5</v>
      </c>
      <c r="O456" s="8">
        <v>56227.5</v>
      </c>
      <c r="P456" s="40" t="s">
        <v>69</v>
      </c>
      <c r="Q456" s="100">
        <f t="shared" ref="Q456:Q519" si="21">M456*(K456-N456)</f>
        <v>9922.5</v>
      </c>
      <c r="R456" s="100">
        <f t="shared" ref="R456:R519" si="22">M456*(N456-L456)</f>
        <v>9922.5</v>
      </c>
      <c r="S456" s="100">
        <f t="shared" ref="S456:S519" si="23">K456*M456</f>
        <v>66150</v>
      </c>
    </row>
    <row r="457" spans="1:19" x14ac:dyDescent="0.35">
      <c r="A457" s="9">
        <v>451</v>
      </c>
      <c r="B457" s="6">
        <v>451</v>
      </c>
      <c r="C457" s="7" t="s">
        <v>298</v>
      </c>
      <c r="D457" s="7" t="s">
        <v>84</v>
      </c>
      <c r="E457" s="7" t="s">
        <v>71</v>
      </c>
      <c r="F457" s="7" t="s">
        <v>19</v>
      </c>
      <c r="G457" s="6" t="s">
        <v>17</v>
      </c>
      <c r="H457" s="6" t="s">
        <v>85</v>
      </c>
      <c r="I457" s="6" t="s">
        <v>339</v>
      </c>
      <c r="J457" s="6" t="s">
        <v>86</v>
      </c>
      <c r="K457" s="6">
        <v>6690</v>
      </c>
      <c r="L457" s="6">
        <v>4080.9</v>
      </c>
      <c r="M457" s="7">
        <v>4</v>
      </c>
      <c r="N457" s="23">
        <v>5820.3</v>
      </c>
      <c r="O457" s="8">
        <v>23281.200000000001</v>
      </c>
      <c r="P457" s="40" t="s">
        <v>62</v>
      </c>
      <c r="Q457" s="100">
        <f t="shared" si="21"/>
        <v>3478.7999999999993</v>
      </c>
      <c r="R457" s="100">
        <f t="shared" si="22"/>
        <v>6957.6</v>
      </c>
      <c r="S457" s="100">
        <f t="shared" si="23"/>
        <v>26760</v>
      </c>
    </row>
    <row r="458" spans="1:19" x14ac:dyDescent="0.35">
      <c r="A458" s="9">
        <v>452</v>
      </c>
      <c r="B458" s="6">
        <v>452</v>
      </c>
      <c r="C458" s="7" t="s">
        <v>168</v>
      </c>
      <c r="D458" s="7" t="s">
        <v>38</v>
      </c>
      <c r="E458" s="7" t="s">
        <v>71</v>
      </c>
      <c r="F458" s="7" t="s">
        <v>21</v>
      </c>
      <c r="G458" s="6" t="s">
        <v>18</v>
      </c>
      <c r="H458" s="6" t="s">
        <v>41</v>
      </c>
      <c r="I458" s="6" t="s">
        <v>42</v>
      </c>
      <c r="J458" s="6" t="s">
        <v>66</v>
      </c>
      <c r="K458" s="6">
        <v>8989</v>
      </c>
      <c r="L458" s="6">
        <v>5663.07</v>
      </c>
      <c r="M458" s="7">
        <v>2</v>
      </c>
      <c r="N458" s="23">
        <v>7640.65</v>
      </c>
      <c r="O458" s="8">
        <v>15281.3</v>
      </c>
      <c r="P458" s="40" t="s">
        <v>89</v>
      </c>
      <c r="Q458" s="100">
        <f t="shared" si="21"/>
        <v>2696.7000000000007</v>
      </c>
      <c r="R458" s="100">
        <f t="shared" si="22"/>
        <v>3955.16</v>
      </c>
      <c r="S458" s="100">
        <f t="shared" si="23"/>
        <v>17978</v>
      </c>
    </row>
    <row r="459" spans="1:19" x14ac:dyDescent="0.35">
      <c r="A459" s="9">
        <v>453</v>
      </c>
      <c r="B459" s="6">
        <v>453</v>
      </c>
      <c r="C459" s="7" t="s">
        <v>120</v>
      </c>
      <c r="D459" s="7" t="s">
        <v>84</v>
      </c>
      <c r="E459" s="7" t="s">
        <v>48</v>
      </c>
      <c r="F459" s="7" t="s">
        <v>72</v>
      </c>
      <c r="G459" s="6" t="s">
        <v>17</v>
      </c>
      <c r="H459" s="6" t="s">
        <v>138</v>
      </c>
      <c r="I459" s="6" t="s">
        <v>42</v>
      </c>
      <c r="J459" s="6" t="s">
        <v>51</v>
      </c>
      <c r="K459" s="6">
        <v>12004</v>
      </c>
      <c r="L459" s="6">
        <v>8042.68</v>
      </c>
      <c r="M459" s="7">
        <v>8</v>
      </c>
      <c r="N459" s="23">
        <v>10563.52</v>
      </c>
      <c r="O459" s="8">
        <v>84508.160000000003</v>
      </c>
      <c r="P459" s="40" t="s">
        <v>69</v>
      </c>
      <c r="Q459" s="100">
        <f t="shared" si="21"/>
        <v>11523.839999999997</v>
      </c>
      <c r="R459" s="100">
        <f t="shared" si="22"/>
        <v>20166.72</v>
      </c>
      <c r="S459" s="100">
        <f t="shared" si="23"/>
        <v>96032</v>
      </c>
    </row>
    <row r="460" spans="1:19" x14ac:dyDescent="0.35">
      <c r="A460" s="9">
        <v>454</v>
      </c>
      <c r="B460" s="6">
        <v>454</v>
      </c>
      <c r="C460" s="7" t="s">
        <v>276</v>
      </c>
      <c r="D460" s="7" t="s">
        <v>95</v>
      </c>
      <c r="E460" s="7" t="s">
        <v>57</v>
      </c>
      <c r="F460" s="7" t="s">
        <v>23</v>
      </c>
      <c r="G460" s="6" t="s">
        <v>18</v>
      </c>
      <c r="H460" s="6" t="s">
        <v>58</v>
      </c>
      <c r="I460" s="6" t="s">
        <v>42</v>
      </c>
      <c r="J460" s="6" t="s">
        <v>59</v>
      </c>
      <c r="K460" s="6">
        <v>24315</v>
      </c>
      <c r="L460" s="6">
        <v>14589</v>
      </c>
      <c r="M460" s="7">
        <v>8</v>
      </c>
      <c r="N460" s="23">
        <v>21154.05</v>
      </c>
      <c r="O460" s="8">
        <v>169232.4</v>
      </c>
      <c r="P460" s="40" t="s">
        <v>130</v>
      </c>
      <c r="Q460" s="100">
        <f t="shared" si="21"/>
        <v>25287.600000000006</v>
      </c>
      <c r="R460" s="100">
        <f t="shared" si="22"/>
        <v>52520.399999999994</v>
      </c>
      <c r="S460" s="100">
        <f t="shared" si="23"/>
        <v>194520</v>
      </c>
    </row>
    <row r="461" spans="1:19" x14ac:dyDescent="0.35">
      <c r="A461" s="9">
        <v>455</v>
      </c>
      <c r="B461" s="6">
        <v>455</v>
      </c>
      <c r="C461" s="7" t="s">
        <v>206</v>
      </c>
      <c r="D461" s="7" t="s">
        <v>95</v>
      </c>
      <c r="E461" s="7" t="s">
        <v>48</v>
      </c>
      <c r="F461" s="7" t="s">
        <v>22</v>
      </c>
      <c r="G461" s="6" t="s">
        <v>18</v>
      </c>
      <c r="H461" s="6" t="s">
        <v>117</v>
      </c>
      <c r="I461" s="6" t="s">
        <v>339</v>
      </c>
      <c r="J461" s="6" t="s">
        <v>86</v>
      </c>
      <c r="K461" s="6">
        <v>13223</v>
      </c>
      <c r="L461" s="6">
        <v>8991.64</v>
      </c>
      <c r="M461" s="7">
        <v>9</v>
      </c>
      <c r="N461" s="23">
        <v>12561.849999999999</v>
      </c>
      <c r="O461" s="8">
        <v>113056.65</v>
      </c>
      <c r="P461" s="40" t="s">
        <v>69</v>
      </c>
      <c r="Q461" s="100">
        <f t="shared" si="21"/>
        <v>5950.3500000000131</v>
      </c>
      <c r="R461" s="100">
        <f t="shared" si="22"/>
        <v>32131.889999999992</v>
      </c>
      <c r="S461" s="100">
        <f t="shared" si="23"/>
        <v>119007</v>
      </c>
    </row>
    <row r="462" spans="1:19" x14ac:dyDescent="0.35">
      <c r="A462" s="9">
        <v>456</v>
      </c>
      <c r="B462" s="6">
        <v>456</v>
      </c>
      <c r="C462" s="7" t="s">
        <v>251</v>
      </c>
      <c r="D462" s="7" t="s">
        <v>56</v>
      </c>
      <c r="E462" s="7" t="s">
        <v>48</v>
      </c>
      <c r="F462" s="7" t="s">
        <v>20</v>
      </c>
      <c r="G462" s="6" t="s">
        <v>16</v>
      </c>
      <c r="H462" s="6" t="s">
        <v>64</v>
      </c>
      <c r="I462" s="6" t="s">
        <v>65</v>
      </c>
      <c r="J462" s="6" t="s">
        <v>43</v>
      </c>
      <c r="K462" s="6">
        <v>21670</v>
      </c>
      <c r="L462" s="6">
        <v>15169</v>
      </c>
      <c r="M462" s="7">
        <v>8</v>
      </c>
      <c r="N462" s="23">
        <v>20153.099999999999</v>
      </c>
      <c r="O462" s="8">
        <v>161224.79999999999</v>
      </c>
      <c r="P462" s="40" t="s">
        <v>130</v>
      </c>
      <c r="Q462" s="100">
        <f t="shared" si="21"/>
        <v>12135.200000000012</v>
      </c>
      <c r="R462" s="100">
        <f t="shared" si="22"/>
        <v>39872.799999999988</v>
      </c>
      <c r="S462" s="100">
        <f t="shared" si="23"/>
        <v>173360</v>
      </c>
    </row>
    <row r="463" spans="1:19" x14ac:dyDescent="0.35">
      <c r="A463" s="9">
        <v>457</v>
      </c>
      <c r="B463" s="6">
        <v>457</v>
      </c>
      <c r="C463" s="7" t="s">
        <v>55</v>
      </c>
      <c r="D463" s="7" t="s">
        <v>56</v>
      </c>
      <c r="E463" s="7" t="s">
        <v>48</v>
      </c>
      <c r="F463" s="7" t="s">
        <v>40</v>
      </c>
      <c r="G463" s="6" t="s">
        <v>17</v>
      </c>
      <c r="H463" s="6" t="s">
        <v>148</v>
      </c>
      <c r="I463" s="6" t="s">
        <v>65</v>
      </c>
      <c r="J463" s="6" t="s">
        <v>86</v>
      </c>
      <c r="K463" s="6">
        <v>18971</v>
      </c>
      <c r="L463" s="6">
        <v>11762.02</v>
      </c>
      <c r="M463" s="7">
        <v>4</v>
      </c>
      <c r="N463" s="23">
        <v>17073.900000000001</v>
      </c>
      <c r="O463" s="8">
        <v>68295.600000000006</v>
      </c>
      <c r="P463" s="40" t="s">
        <v>82</v>
      </c>
      <c r="Q463" s="100">
        <f t="shared" si="21"/>
        <v>7588.3999999999942</v>
      </c>
      <c r="R463" s="100">
        <f t="shared" si="22"/>
        <v>21247.520000000004</v>
      </c>
      <c r="S463" s="100">
        <f t="shared" si="23"/>
        <v>75884</v>
      </c>
    </row>
    <row r="464" spans="1:19" x14ac:dyDescent="0.35">
      <c r="A464" s="9">
        <v>458</v>
      </c>
      <c r="B464" s="6">
        <v>458</v>
      </c>
      <c r="C464" s="7" t="s">
        <v>229</v>
      </c>
      <c r="D464" s="7" t="s">
        <v>112</v>
      </c>
      <c r="E464" s="7" t="s">
        <v>57</v>
      </c>
      <c r="F464" s="7" t="s">
        <v>21</v>
      </c>
      <c r="G464" s="6" t="s">
        <v>16</v>
      </c>
      <c r="H464" s="6" t="s">
        <v>122</v>
      </c>
      <c r="I464" s="6" t="s">
        <v>65</v>
      </c>
      <c r="J464" s="6" t="s">
        <v>66</v>
      </c>
      <c r="K464" s="6">
        <v>11568</v>
      </c>
      <c r="L464" s="6">
        <v>8097.6</v>
      </c>
      <c r="M464" s="7">
        <v>1</v>
      </c>
      <c r="N464" s="23">
        <v>10989.6</v>
      </c>
      <c r="O464" s="8">
        <v>10989.6</v>
      </c>
      <c r="P464" s="40" t="s">
        <v>54</v>
      </c>
      <c r="Q464" s="100">
        <f t="shared" si="21"/>
        <v>578.39999999999964</v>
      </c>
      <c r="R464" s="100">
        <f t="shared" si="22"/>
        <v>2892</v>
      </c>
      <c r="S464" s="100">
        <f t="shared" si="23"/>
        <v>11568</v>
      </c>
    </row>
    <row r="465" spans="1:19" x14ac:dyDescent="0.35">
      <c r="A465" s="9">
        <v>459</v>
      </c>
      <c r="B465" s="6">
        <v>459</v>
      </c>
      <c r="C465" s="7" t="s">
        <v>266</v>
      </c>
      <c r="D465" s="7" t="s">
        <v>112</v>
      </c>
      <c r="E465" s="7" t="s">
        <v>100</v>
      </c>
      <c r="F465" s="7" t="s">
        <v>40</v>
      </c>
      <c r="G465" s="6" t="s">
        <v>17</v>
      </c>
      <c r="H465" s="6" t="s">
        <v>159</v>
      </c>
      <c r="I465" s="6" t="s">
        <v>65</v>
      </c>
      <c r="J465" s="6" t="s">
        <v>86</v>
      </c>
      <c r="K465" s="6">
        <v>24110</v>
      </c>
      <c r="L465" s="6">
        <v>16153.7</v>
      </c>
      <c r="M465" s="7">
        <v>7</v>
      </c>
      <c r="N465" s="23">
        <v>23386.7</v>
      </c>
      <c r="O465" s="8">
        <v>163706.9</v>
      </c>
      <c r="P465" s="40" t="s">
        <v>82</v>
      </c>
      <c r="Q465" s="100">
        <f t="shared" si="21"/>
        <v>5063.0999999999949</v>
      </c>
      <c r="R465" s="100">
        <f t="shared" si="22"/>
        <v>50631</v>
      </c>
      <c r="S465" s="100">
        <f t="shared" si="23"/>
        <v>168770</v>
      </c>
    </row>
    <row r="466" spans="1:19" x14ac:dyDescent="0.35">
      <c r="A466" s="9">
        <v>460</v>
      </c>
      <c r="B466" s="6">
        <v>460</v>
      </c>
      <c r="C466" s="7" t="s">
        <v>189</v>
      </c>
      <c r="D466" s="7" t="s">
        <v>56</v>
      </c>
      <c r="E466" s="7" t="s">
        <v>39</v>
      </c>
      <c r="F466" s="7" t="s">
        <v>22</v>
      </c>
      <c r="G466" s="6" t="s">
        <v>17</v>
      </c>
      <c r="H466" s="6" t="s">
        <v>169</v>
      </c>
      <c r="I466" s="6" t="s">
        <v>65</v>
      </c>
      <c r="J466" s="6" t="s">
        <v>43</v>
      </c>
      <c r="K466" s="6">
        <v>9526</v>
      </c>
      <c r="L466" s="6">
        <v>6572.94</v>
      </c>
      <c r="M466" s="7">
        <v>5</v>
      </c>
      <c r="N466" s="23">
        <v>8859.18</v>
      </c>
      <c r="O466" s="8">
        <v>44295.9</v>
      </c>
      <c r="P466" s="40" t="s">
        <v>82</v>
      </c>
      <c r="Q466" s="100">
        <f t="shared" si="21"/>
        <v>3334.0999999999985</v>
      </c>
      <c r="R466" s="100">
        <f t="shared" si="22"/>
        <v>11431.200000000004</v>
      </c>
      <c r="S466" s="100">
        <f t="shared" si="23"/>
        <v>47630</v>
      </c>
    </row>
    <row r="467" spans="1:19" x14ac:dyDescent="0.35">
      <c r="A467" s="9">
        <v>461</v>
      </c>
      <c r="B467" s="6">
        <v>461</v>
      </c>
      <c r="C467" s="7" t="s">
        <v>55</v>
      </c>
      <c r="D467" s="7" t="s">
        <v>56</v>
      </c>
      <c r="E467" s="7" t="s">
        <v>48</v>
      </c>
      <c r="F467" s="7" t="s">
        <v>40</v>
      </c>
      <c r="G467" s="6" t="s">
        <v>17</v>
      </c>
      <c r="H467" s="6" t="s">
        <v>58</v>
      </c>
      <c r="I467" s="6" t="s">
        <v>42</v>
      </c>
      <c r="J467" s="6" t="s">
        <v>59</v>
      </c>
      <c r="K467" s="6">
        <v>24315</v>
      </c>
      <c r="L467" s="6">
        <v>14589</v>
      </c>
      <c r="M467" s="7">
        <v>3</v>
      </c>
      <c r="N467" s="23">
        <v>23585.55</v>
      </c>
      <c r="O467" s="8">
        <v>70756.649999999994</v>
      </c>
      <c r="P467" s="40" t="s">
        <v>46</v>
      </c>
      <c r="Q467" s="100">
        <f t="shared" si="21"/>
        <v>2188.3500000000022</v>
      </c>
      <c r="R467" s="100">
        <f t="shared" si="22"/>
        <v>26989.649999999998</v>
      </c>
      <c r="S467" s="100">
        <f t="shared" si="23"/>
        <v>72945</v>
      </c>
    </row>
    <row r="468" spans="1:19" x14ac:dyDescent="0.35">
      <c r="A468" s="9">
        <v>462</v>
      </c>
      <c r="B468" s="6">
        <v>462</v>
      </c>
      <c r="C468" s="7" t="s">
        <v>308</v>
      </c>
      <c r="D468" s="7" t="s">
        <v>38</v>
      </c>
      <c r="E468" s="7" t="s">
        <v>39</v>
      </c>
      <c r="F468" s="7" t="s">
        <v>20</v>
      </c>
      <c r="G468" s="6" t="s">
        <v>17</v>
      </c>
      <c r="H468" s="6" t="s">
        <v>169</v>
      </c>
      <c r="I468" s="6" t="s">
        <v>65</v>
      </c>
      <c r="J468" s="6" t="s">
        <v>43</v>
      </c>
      <c r="K468" s="6">
        <v>9526</v>
      </c>
      <c r="L468" s="6">
        <v>6572.94</v>
      </c>
      <c r="M468" s="7">
        <v>3</v>
      </c>
      <c r="N468" s="23">
        <v>8859.18</v>
      </c>
      <c r="O468" s="8">
        <v>26577.54</v>
      </c>
      <c r="P468" s="40" t="s">
        <v>69</v>
      </c>
      <c r="Q468" s="100">
        <f t="shared" si="21"/>
        <v>2000.4599999999991</v>
      </c>
      <c r="R468" s="100">
        <f t="shared" si="22"/>
        <v>6858.7200000000021</v>
      </c>
      <c r="S468" s="100">
        <f t="shared" si="23"/>
        <v>28578</v>
      </c>
    </row>
    <row r="469" spans="1:19" x14ac:dyDescent="0.35">
      <c r="A469" s="9">
        <v>463</v>
      </c>
      <c r="B469" s="6">
        <v>463</v>
      </c>
      <c r="C469" s="7" t="s">
        <v>255</v>
      </c>
      <c r="D469" s="7" t="s">
        <v>95</v>
      </c>
      <c r="E469" s="7" t="s">
        <v>100</v>
      </c>
      <c r="F469" s="7" t="s">
        <v>21</v>
      </c>
      <c r="G469" s="6" t="s">
        <v>18</v>
      </c>
      <c r="H469" s="6" t="s">
        <v>78</v>
      </c>
      <c r="I469" s="6" t="s">
        <v>339</v>
      </c>
      <c r="J469" s="6" t="s">
        <v>51</v>
      </c>
      <c r="K469" s="6">
        <v>22050</v>
      </c>
      <c r="L469" s="6">
        <v>15435</v>
      </c>
      <c r="M469" s="7">
        <v>1</v>
      </c>
      <c r="N469" s="23">
        <v>20727</v>
      </c>
      <c r="O469" s="8">
        <v>20727</v>
      </c>
      <c r="P469" s="40" t="s">
        <v>54</v>
      </c>
      <c r="Q469" s="100">
        <f t="shared" si="21"/>
        <v>1323</v>
      </c>
      <c r="R469" s="100">
        <f t="shared" si="22"/>
        <v>5292</v>
      </c>
      <c r="S469" s="100">
        <f t="shared" si="23"/>
        <v>22050</v>
      </c>
    </row>
    <row r="470" spans="1:19" x14ac:dyDescent="0.35">
      <c r="A470" s="9">
        <v>464</v>
      </c>
      <c r="B470" s="6">
        <v>464</v>
      </c>
      <c r="C470" s="7" t="s">
        <v>37</v>
      </c>
      <c r="D470" s="7" t="s">
        <v>84</v>
      </c>
      <c r="E470" s="7" t="s">
        <v>39</v>
      </c>
      <c r="F470" s="7" t="s">
        <v>22</v>
      </c>
      <c r="G470" s="6" t="s">
        <v>16</v>
      </c>
      <c r="H470" s="6" t="s">
        <v>96</v>
      </c>
      <c r="I470" s="6" t="s">
        <v>50</v>
      </c>
      <c r="J470" s="6" t="s">
        <v>43</v>
      </c>
      <c r="K470" s="6">
        <v>2135</v>
      </c>
      <c r="L470" s="6">
        <v>1174.25</v>
      </c>
      <c r="M470" s="7">
        <v>1</v>
      </c>
      <c r="N470" s="23">
        <v>1900.15</v>
      </c>
      <c r="O470" s="8">
        <v>1900.15</v>
      </c>
      <c r="P470" s="40" t="s">
        <v>89</v>
      </c>
      <c r="Q470" s="100">
        <f t="shared" si="21"/>
        <v>234.84999999999991</v>
      </c>
      <c r="R470" s="100">
        <f t="shared" si="22"/>
        <v>725.90000000000009</v>
      </c>
      <c r="S470" s="100">
        <f t="shared" si="23"/>
        <v>2135</v>
      </c>
    </row>
    <row r="471" spans="1:19" x14ac:dyDescent="0.35">
      <c r="A471" s="9">
        <v>465</v>
      </c>
      <c r="B471" s="6">
        <v>465</v>
      </c>
      <c r="C471" s="7" t="s">
        <v>83</v>
      </c>
      <c r="D471" s="7" t="s">
        <v>38</v>
      </c>
      <c r="E471" s="7" t="s">
        <v>48</v>
      </c>
      <c r="F471" s="7" t="s">
        <v>19</v>
      </c>
      <c r="G471" s="6" t="s">
        <v>18</v>
      </c>
      <c r="H471" s="6" t="s">
        <v>122</v>
      </c>
      <c r="I471" s="6" t="s">
        <v>65</v>
      </c>
      <c r="J471" s="6" t="s">
        <v>66</v>
      </c>
      <c r="K471" s="6">
        <v>11568</v>
      </c>
      <c r="L471" s="6">
        <v>8097.6</v>
      </c>
      <c r="M471" s="7">
        <v>7</v>
      </c>
      <c r="N471" s="23">
        <v>10064.16</v>
      </c>
      <c r="O471" s="8">
        <v>70449.119999999995</v>
      </c>
      <c r="P471" s="40" t="s">
        <v>105</v>
      </c>
      <c r="Q471" s="100">
        <f t="shared" si="21"/>
        <v>10526.880000000001</v>
      </c>
      <c r="R471" s="100">
        <f t="shared" si="22"/>
        <v>13765.919999999996</v>
      </c>
      <c r="S471" s="100">
        <f t="shared" si="23"/>
        <v>80976</v>
      </c>
    </row>
    <row r="472" spans="1:19" x14ac:dyDescent="0.35">
      <c r="A472" s="9">
        <v>466</v>
      </c>
      <c r="B472" s="6">
        <v>466</v>
      </c>
      <c r="C472" s="7" t="s">
        <v>189</v>
      </c>
      <c r="D472" s="7" t="s">
        <v>56</v>
      </c>
      <c r="E472" s="7" t="s">
        <v>39</v>
      </c>
      <c r="F472" s="7" t="s">
        <v>22</v>
      </c>
      <c r="G472" s="6" t="s">
        <v>17</v>
      </c>
      <c r="H472" s="6" t="s">
        <v>41</v>
      </c>
      <c r="I472" s="6" t="s">
        <v>42</v>
      </c>
      <c r="J472" s="6" t="s">
        <v>66</v>
      </c>
      <c r="K472" s="6">
        <v>8989</v>
      </c>
      <c r="L472" s="6">
        <v>5663.07</v>
      </c>
      <c r="M472" s="7">
        <v>4</v>
      </c>
      <c r="N472" s="23">
        <v>7640.65</v>
      </c>
      <c r="O472" s="8">
        <v>30562.6</v>
      </c>
      <c r="P472" s="40" t="s">
        <v>89</v>
      </c>
      <c r="Q472" s="100">
        <f t="shared" si="21"/>
        <v>5393.4000000000015</v>
      </c>
      <c r="R472" s="100">
        <f t="shared" si="22"/>
        <v>7910.32</v>
      </c>
      <c r="S472" s="100">
        <f t="shared" si="23"/>
        <v>35956</v>
      </c>
    </row>
    <row r="473" spans="1:19" x14ac:dyDescent="0.35">
      <c r="A473" s="9">
        <v>467</v>
      </c>
      <c r="B473" s="6">
        <v>467</v>
      </c>
      <c r="C473" s="7" t="s">
        <v>325</v>
      </c>
      <c r="D473" s="7" t="s">
        <v>112</v>
      </c>
      <c r="E473" s="7" t="s">
        <v>39</v>
      </c>
      <c r="F473" s="7" t="s">
        <v>24</v>
      </c>
      <c r="G473" s="6" t="s">
        <v>15</v>
      </c>
      <c r="H473" s="6" t="s">
        <v>96</v>
      </c>
      <c r="I473" s="6" t="s">
        <v>50</v>
      </c>
      <c r="J473" s="6" t="s">
        <v>43</v>
      </c>
      <c r="K473" s="6">
        <v>2135</v>
      </c>
      <c r="L473" s="6">
        <v>1174.25</v>
      </c>
      <c r="M473" s="7">
        <v>2</v>
      </c>
      <c r="N473" s="23">
        <v>2092.3000000000002</v>
      </c>
      <c r="O473" s="8">
        <v>4184.6000000000004</v>
      </c>
      <c r="P473" s="40" t="s">
        <v>54</v>
      </c>
      <c r="Q473" s="100">
        <f t="shared" si="21"/>
        <v>85.399999999999636</v>
      </c>
      <c r="R473" s="100">
        <f t="shared" si="22"/>
        <v>1836.1000000000004</v>
      </c>
      <c r="S473" s="100">
        <f t="shared" si="23"/>
        <v>4270</v>
      </c>
    </row>
    <row r="474" spans="1:19" x14ac:dyDescent="0.35">
      <c r="A474" s="9">
        <v>468</v>
      </c>
      <c r="B474" s="6">
        <v>468</v>
      </c>
      <c r="C474" s="7" t="s">
        <v>238</v>
      </c>
      <c r="D474" s="7" t="s">
        <v>56</v>
      </c>
      <c r="E474" s="7" t="s">
        <v>100</v>
      </c>
      <c r="F474" s="7" t="s">
        <v>72</v>
      </c>
      <c r="G474" s="6" t="s">
        <v>18</v>
      </c>
      <c r="H474" s="6" t="s">
        <v>73</v>
      </c>
      <c r="I474" s="6" t="s">
        <v>50</v>
      </c>
      <c r="J474" s="6" t="s">
        <v>59</v>
      </c>
      <c r="K474" s="6">
        <v>23078</v>
      </c>
      <c r="L474" s="6">
        <v>14769.92</v>
      </c>
      <c r="M474" s="7">
        <v>6</v>
      </c>
      <c r="N474" s="23">
        <v>22154.879999999997</v>
      </c>
      <c r="O474" s="8">
        <v>132929.27999999997</v>
      </c>
      <c r="P474" s="40" t="s">
        <v>89</v>
      </c>
      <c r="Q474" s="100">
        <f t="shared" si="21"/>
        <v>5538.7200000000157</v>
      </c>
      <c r="R474" s="100">
        <f t="shared" si="22"/>
        <v>44309.75999999998</v>
      </c>
      <c r="S474" s="100">
        <f t="shared" si="23"/>
        <v>138468</v>
      </c>
    </row>
    <row r="475" spans="1:19" x14ac:dyDescent="0.35">
      <c r="A475" s="9">
        <v>469</v>
      </c>
      <c r="B475" s="6">
        <v>469</v>
      </c>
      <c r="C475" s="7" t="s">
        <v>137</v>
      </c>
      <c r="D475" s="7" t="s">
        <v>84</v>
      </c>
      <c r="E475" s="7" t="s">
        <v>48</v>
      </c>
      <c r="F475" s="7" t="s">
        <v>24</v>
      </c>
      <c r="G475" s="6" t="s">
        <v>15</v>
      </c>
      <c r="H475" s="6" t="s">
        <v>85</v>
      </c>
      <c r="I475" s="6" t="s">
        <v>339</v>
      </c>
      <c r="J475" s="6" t="s">
        <v>86</v>
      </c>
      <c r="K475" s="6">
        <v>6690</v>
      </c>
      <c r="L475" s="6">
        <v>4080.9</v>
      </c>
      <c r="M475" s="7">
        <v>2</v>
      </c>
      <c r="N475" s="23">
        <v>5954.1</v>
      </c>
      <c r="O475" s="8">
        <v>11908.2</v>
      </c>
      <c r="P475" s="40" t="s">
        <v>82</v>
      </c>
      <c r="Q475" s="100">
        <f t="shared" si="21"/>
        <v>1471.7999999999993</v>
      </c>
      <c r="R475" s="100">
        <f t="shared" si="22"/>
        <v>3746.4000000000005</v>
      </c>
      <c r="S475" s="100">
        <f t="shared" si="23"/>
        <v>13380</v>
      </c>
    </row>
    <row r="476" spans="1:19" x14ac:dyDescent="0.35">
      <c r="A476" s="9">
        <v>470</v>
      </c>
      <c r="B476" s="6">
        <v>470</v>
      </c>
      <c r="C476" s="7" t="s">
        <v>308</v>
      </c>
      <c r="D476" s="7" t="s">
        <v>38</v>
      </c>
      <c r="E476" s="7" t="s">
        <v>39</v>
      </c>
      <c r="F476" s="7" t="s">
        <v>20</v>
      </c>
      <c r="G476" s="6" t="s">
        <v>18</v>
      </c>
      <c r="H476" s="6" t="s">
        <v>78</v>
      </c>
      <c r="I476" s="6" t="s">
        <v>339</v>
      </c>
      <c r="J476" s="6" t="s">
        <v>51</v>
      </c>
      <c r="K476" s="6">
        <v>22050</v>
      </c>
      <c r="L476" s="6">
        <v>15435</v>
      </c>
      <c r="M476" s="7">
        <v>2</v>
      </c>
      <c r="N476" s="23">
        <v>20065.5</v>
      </c>
      <c r="O476" s="8">
        <v>40131</v>
      </c>
      <c r="P476" s="40" t="s">
        <v>82</v>
      </c>
      <c r="Q476" s="100">
        <f t="shared" si="21"/>
        <v>3969</v>
      </c>
      <c r="R476" s="100">
        <f t="shared" si="22"/>
        <v>9261</v>
      </c>
      <c r="S476" s="100">
        <f t="shared" si="23"/>
        <v>44100</v>
      </c>
    </row>
    <row r="477" spans="1:19" x14ac:dyDescent="0.35">
      <c r="A477" s="9">
        <v>471</v>
      </c>
      <c r="B477" s="6">
        <v>471</v>
      </c>
      <c r="C477" s="7" t="s">
        <v>116</v>
      </c>
      <c r="D477" s="7" t="s">
        <v>38</v>
      </c>
      <c r="E477" s="7" t="s">
        <v>39</v>
      </c>
      <c r="F477" s="7" t="s">
        <v>72</v>
      </c>
      <c r="G477" s="6" t="s">
        <v>17</v>
      </c>
      <c r="H477" s="6" t="s">
        <v>85</v>
      </c>
      <c r="I477" s="6" t="s">
        <v>339</v>
      </c>
      <c r="J477" s="6" t="s">
        <v>86</v>
      </c>
      <c r="K477" s="6">
        <v>6690</v>
      </c>
      <c r="L477" s="6">
        <v>4080.9</v>
      </c>
      <c r="M477" s="7">
        <v>7</v>
      </c>
      <c r="N477" s="23">
        <v>6221.7</v>
      </c>
      <c r="O477" s="8">
        <v>43551.9</v>
      </c>
      <c r="P477" s="40" t="s">
        <v>69</v>
      </c>
      <c r="Q477" s="100">
        <f t="shared" si="21"/>
        <v>3278.1000000000013</v>
      </c>
      <c r="R477" s="100">
        <f t="shared" si="22"/>
        <v>14985.599999999999</v>
      </c>
      <c r="S477" s="100">
        <f t="shared" si="23"/>
        <v>46830</v>
      </c>
    </row>
    <row r="478" spans="1:19" x14ac:dyDescent="0.35">
      <c r="A478" s="9">
        <v>472</v>
      </c>
      <c r="B478" s="6">
        <v>472</v>
      </c>
      <c r="C478" s="7" t="s">
        <v>94</v>
      </c>
      <c r="D478" s="7" t="s">
        <v>112</v>
      </c>
      <c r="E478" s="7" t="s">
        <v>39</v>
      </c>
      <c r="F478" s="7" t="s">
        <v>23</v>
      </c>
      <c r="G478" s="6" t="s">
        <v>15</v>
      </c>
      <c r="H478" s="6" t="s">
        <v>148</v>
      </c>
      <c r="I478" s="6" t="s">
        <v>65</v>
      </c>
      <c r="J478" s="6" t="s">
        <v>86</v>
      </c>
      <c r="K478" s="6">
        <v>18971</v>
      </c>
      <c r="L478" s="6">
        <v>11762.02</v>
      </c>
      <c r="M478" s="7">
        <v>8</v>
      </c>
      <c r="N478" s="23">
        <v>16694.48</v>
      </c>
      <c r="O478" s="8">
        <v>133555.84</v>
      </c>
      <c r="P478" s="40" t="s">
        <v>69</v>
      </c>
      <c r="Q478" s="100">
        <f t="shared" si="21"/>
        <v>18212.160000000003</v>
      </c>
      <c r="R478" s="100">
        <f t="shared" si="22"/>
        <v>39459.679999999993</v>
      </c>
      <c r="S478" s="100">
        <f t="shared" si="23"/>
        <v>151768</v>
      </c>
    </row>
    <row r="479" spans="1:19" x14ac:dyDescent="0.35">
      <c r="A479" s="9">
        <v>473</v>
      </c>
      <c r="B479" s="6">
        <v>473</v>
      </c>
      <c r="C479" s="7" t="s">
        <v>155</v>
      </c>
      <c r="D479" s="7" t="s">
        <v>38</v>
      </c>
      <c r="E479" s="7" t="s">
        <v>100</v>
      </c>
      <c r="F479" s="7" t="s">
        <v>20</v>
      </c>
      <c r="G479" s="6" t="s">
        <v>18</v>
      </c>
      <c r="H479" s="6" t="s">
        <v>138</v>
      </c>
      <c r="I479" s="6" t="s">
        <v>42</v>
      </c>
      <c r="J479" s="6" t="s">
        <v>51</v>
      </c>
      <c r="K479" s="6">
        <v>12004</v>
      </c>
      <c r="L479" s="6">
        <v>8042.68</v>
      </c>
      <c r="M479" s="7">
        <v>4</v>
      </c>
      <c r="N479" s="23">
        <v>11883.96</v>
      </c>
      <c r="O479" s="8">
        <v>47535.839999999997</v>
      </c>
      <c r="P479" s="40" t="s">
        <v>105</v>
      </c>
      <c r="Q479" s="100">
        <f t="shared" si="21"/>
        <v>480.16000000000349</v>
      </c>
      <c r="R479" s="100">
        <f t="shared" si="22"/>
        <v>15365.119999999995</v>
      </c>
      <c r="S479" s="100">
        <f t="shared" si="23"/>
        <v>48016</v>
      </c>
    </row>
    <row r="480" spans="1:19" x14ac:dyDescent="0.35">
      <c r="A480" s="9">
        <v>474</v>
      </c>
      <c r="B480" s="6">
        <v>474</v>
      </c>
      <c r="C480" s="7" t="s">
        <v>217</v>
      </c>
      <c r="D480" s="7" t="s">
        <v>84</v>
      </c>
      <c r="E480" s="7" t="s">
        <v>57</v>
      </c>
      <c r="F480" s="7" t="s">
        <v>72</v>
      </c>
      <c r="G480" s="6" t="s">
        <v>18</v>
      </c>
      <c r="H480" s="6" t="s">
        <v>73</v>
      </c>
      <c r="I480" s="6" t="s">
        <v>50</v>
      </c>
      <c r="J480" s="6" t="s">
        <v>59</v>
      </c>
      <c r="K480" s="6">
        <v>23078</v>
      </c>
      <c r="L480" s="6">
        <v>14769.92</v>
      </c>
      <c r="M480" s="7">
        <v>6</v>
      </c>
      <c r="N480" s="23">
        <v>21693.32</v>
      </c>
      <c r="O480" s="8">
        <v>130159.92</v>
      </c>
      <c r="P480" s="40" t="s">
        <v>54</v>
      </c>
      <c r="Q480" s="100">
        <f t="shared" si="21"/>
        <v>8308.0800000000017</v>
      </c>
      <c r="R480" s="100">
        <f t="shared" si="22"/>
        <v>41540.399999999994</v>
      </c>
      <c r="S480" s="100">
        <f t="shared" si="23"/>
        <v>138468</v>
      </c>
    </row>
    <row r="481" spans="1:19" x14ac:dyDescent="0.35">
      <c r="A481" s="9">
        <v>475</v>
      </c>
      <c r="B481" s="6">
        <v>475</v>
      </c>
      <c r="C481" s="7" t="s">
        <v>274</v>
      </c>
      <c r="D481" s="7" t="s">
        <v>84</v>
      </c>
      <c r="E481" s="7" t="s">
        <v>57</v>
      </c>
      <c r="F481" s="7" t="s">
        <v>19</v>
      </c>
      <c r="G481" s="6" t="s">
        <v>16</v>
      </c>
      <c r="H481" s="6" t="s">
        <v>85</v>
      </c>
      <c r="I481" s="6" t="s">
        <v>339</v>
      </c>
      <c r="J481" s="6" t="s">
        <v>86</v>
      </c>
      <c r="K481" s="6">
        <v>6690</v>
      </c>
      <c r="L481" s="6">
        <v>4080.9</v>
      </c>
      <c r="M481" s="7">
        <v>5</v>
      </c>
      <c r="N481" s="23">
        <v>5686.5</v>
      </c>
      <c r="O481" s="8">
        <v>28432.5</v>
      </c>
      <c r="P481" s="40" t="s">
        <v>62</v>
      </c>
      <c r="Q481" s="100">
        <f t="shared" si="21"/>
        <v>5017.5</v>
      </c>
      <c r="R481" s="100">
        <f t="shared" si="22"/>
        <v>8028</v>
      </c>
      <c r="S481" s="100">
        <f t="shared" si="23"/>
        <v>33450</v>
      </c>
    </row>
    <row r="482" spans="1:19" x14ac:dyDescent="0.35">
      <c r="A482" s="9">
        <v>476</v>
      </c>
      <c r="B482" s="6">
        <v>476</v>
      </c>
      <c r="C482" s="7" t="s">
        <v>198</v>
      </c>
      <c r="D482" s="7" t="s">
        <v>38</v>
      </c>
      <c r="E482" s="7" t="s">
        <v>100</v>
      </c>
      <c r="F482" s="7" t="s">
        <v>24</v>
      </c>
      <c r="G482" s="6" t="s">
        <v>16</v>
      </c>
      <c r="H482" s="6" t="s">
        <v>64</v>
      </c>
      <c r="I482" s="6" t="s">
        <v>65</v>
      </c>
      <c r="J482" s="6" t="s">
        <v>43</v>
      </c>
      <c r="K482" s="6">
        <v>21670</v>
      </c>
      <c r="L482" s="6">
        <v>15169</v>
      </c>
      <c r="M482" s="7">
        <v>3</v>
      </c>
      <c r="N482" s="23">
        <v>19719.7</v>
      </c>
      <c r="O482" s="8">
        <v>59159.100000000006</v>
      </c>
      <c r="P482" s="40" t="s">
        <v>46</v>
      </c>
      <c r="Q482" s="100">
        <f t="shared" si="21"/>
        <v>5850.8999999999978</v>
      </c>
      <c r="R482" s="100">
        <f t="shared" si="22"/>
        <v>13652.100000000002</v>
      </c>
      <c r="S482" s="100">
        <f t="shared" si="23"/>
        <v>65010</v>
      </c>
    </row>
    <row r="483" spans="1:19" x14ac:dyDescent="0.35">
      <c r="A483" s="9">
        <v>477</v>
      </c>
      <c r="B483" s="6">
        <v>477</v>
      </c>
      <c r="C483" s="7" t="s">
        <v>270</v>
      </c>
      <c r="D483" s="7" t="s">
        <v>95</v>
      </c>
      <c r="E483" s="7" t="s">
        <v>57</v>
      </c>
      <c r="F483" s="7" t="s">
        <v>23</v>
      </c>
      <c r="G483" s="6" t="s">
        <v>15</v>
      </c>
      <c r="H483" s="6" t="s">
        <v>85</v>
      </c>
      <c r="I483" s="6" t="s">
        <v>339</v>
      </c>
      <c r="J483" s="6" t="s">
        <v>86</v>
      </c>
      <c r="K483" s="6">
        <v>6690</v>
      </c>
      <c r="L483" s="6">
        <v>4080.9</v>
      </c>
      <c r="M483" s="7">
        <v>4</v>
      </c>
      <c r="N483" s="23">
        <v>6355.5</v>
      </c>
      <c r="O483" s="8">
        <v>25422</v>
      </c>
      <c r="P483" s="40" t="s">
        <v>105</v>
      </c>
      <c r="Q483" s="100">
        <f t="shared" si="21"/>
        <v>1338</v>
      </c>
      <c r="R483" s="100">
        <f t="shared" si="22"/>
        <v>9098.4</v>
      </c>
      <c r="S483" s="100">
        <f t="shared" si="23"/>
        <v>26760</v>
      </c>
    </row>
    <row r="484" spans="1:19" x14ac:dyDescent="0.35">
      <c r="A484" s="9">
        <v>478</v>
      </c>
      <c r="B484" s="6">
        <v>478</v>
      </c>
      <c r="C484" s="7" t="s">
        <v>206</v>
      </c>
      <c r="D484" s="7" t="s">
        <v>95</v>
      </c>
      <c r="E484" s="7" t="s">
        <v>48</v>
      </c>
      <c r="F484" s="7" t="s">
        <v>22</v>
      </c>
      <c r="G484" s="6" t="s">
        <v>15</v>
      </c>
      <c r="H484" s="6" t="s">
        <v>122</v>
      </c>
      <c r="I484" s="6" t="s">
        <v>65</v>
      </c>
      <c r="J484" s="6" t="s">
        <v>66</v>
      </c>
      <c r="K484" s="6">
        <v>11568</v>
      </c>
      <c r="L484" s="6">
        <v>8097.6</v>
      </c>
      <c r="M484" s="7">
        <v>4</v>
      </c>
      <c r="N484" s="23">
        <v>10411.200000000001</v>
      </c>
      <c r="O484" s="8">
        <v>41644.800000000003</v>
      </c>
      <c r="P484" s="40" t="s">
        <v>69</v>
      </c>
      <c r="Q484" s="100">
        <f t="shared" si="21"/>
        <v>4627.1999999999971</v>
      </c>
      <c r="R484" s="100">
        <f t="shared" si="22"/>
        <v>9254.4000000000015</v>
      </c>
      <c r="S484" s="100">
        <f t="shared" si="23"/>
        <v>46272</v>
      </c>
    </row>
    <row r="485" spans="1:19" x14ac:dyDescent="0.35">
      <c r="A485" s="9">
        <v>479</v>
      </c>
      <c r="B485" s="6">
        <v>479</v>
      </c>
      <c r="C485" s="7" t="s">
        <v>324</v>
      </c>
      <c r="D485" s="7" t="s">
        <v>38</v>
      </c>
      <c r="E485" s="7" t="s">
        <v>57</v>
      </c>
      <c r="F485" s="7" t="s">
        <v>40</v>
      </c>
      <c r="G485" s="6" t="s">
        <v>16</v>
      </c>
      <c r="H485" s="6" t="s">
        <v>73</v>
      </c>
      <c r="I485" s="6" t="s">
        <v>50</v>
      </c>
      <c r="J485" s="6" t="s">
        <v>59</v>
      </c>
      <c r="K485" s="6">
        <v>23078</v>
      </c>
      <c r="L485" s="6">
        <v>14769.92</v>
      </c>
      <c r="M485" s="7">
        <v>1</v>
      </c>
      <c r="N485" s="23">
        <v>21693.32</v>
      </c>
      <c r="O485" s="8">
        <v>21693.32</v>
      </c>
      <c r="P485" s="40" t="s">
        <v>54</v>
      </c>
      <c r="Q485" s="100">
        <f t="shared" si="21"/>
        <v>1384.6800000000003</v>
      </c>
      <c r="R485" s="100">
        <f t="shared" si="22"/>
        <v>6923.4</v>
      </c>
      <c r="S485" s="100">
        <f t="shared" si="23"/>
        <v>23078</v>
      </c>
    </row>
    <row r="486" spans="1:19" x14ac:dyDescent="0.35">
      <c r="A486" s="9">
        <v>480</v>
      </c>
      <c r="B486" s="6">
        <v>480</v>
      </c>
      <c r="C486" s="7" t="s">
        <v>246</v>
      </c>
      <c r="D486" s="7" t="s">
        <v>56</v>
      </c>
      <c r="E486" s="7" t="s">
        <v>57</v>
      </c>
      <c r="F486" s="7" t="s">
        <v>21</v>
      </c>
      <c r="G486" s="6" t="s">
        <v>15</v>
      </c>
      <c r="H486" s="6" t="s">
        <v>107</v>
      </c>
      <c r="I486" s="6" t="s">
        <v>42</v>
      </c>
      <c r="J486" s="6" t="s">
        <v>59</v>
      </c>
      <c r="K486" s="6">
        <v>10590</v>
      </c>
      <c r="L486" s="6">
        <v>6671.7</v>
      </c>
      <c r="M486" s="7">
        <v>5</v>
      </c>
      <c r="N486" s="23">
        <v>9107.4</v>
      </c>
      <c r="O486" s="8">
        <v>45537</v>
      </c>
      <c r="P486" s="40" t="s">
        <v>105</v>
      </c>
      <c r="Q486" s="100">
        <f t="shared" si="21"/>
        <v>7413.0000000000018</v>
      </c>
      <c r="R486" s="100">
        <f t="shared" si="22"/>
        <v>12178.5</v>
      </c>
      <c r="S486" s="100">
        <f t="shared" si="23"/>
        <v>52950</v>
      </c>
    </row>
    <row r="487" spans="1:19" x14ac:dyDescent="0.35">
      <c r="A487" s="9">
        <v>481</v>
      </c>
      <c r="B487" s="6">
        <v>481</v>
      </c>
      <c r="C487" s="7" t="s">
        <v>288</v>
      </c>
      <c r="D487" s="7" t="s">
        <v>56</v>
      </c>
      <c r="E487" s="7" t="s">
        <v>100</v>
      </c>
      <c r="F487" s="7" t="s">
        <v>23</v>
      </c>
      <c r="G487" s="6" t="s">
        <v>16</v>
      </c>
      <c r="H487" s="6" t="s">
        <v>148</v>
      </c>
      <c r="I487" s="6" t="s">
        <v>65</v>
      </c>
      <c r="J487" s="6" t="s">
        <v>86</v>
      </c>
      <c r="K487" s="6">
        <v>18971</v>
      </c>
      <c r="L487" s="6">
        <v>11762.02</v>
      </c>
      <c r="M487" s="7">
        <v>3</v>
      </c>
      <c r="N487" s="23">
        <v>17643.03</v>
      </c>
      <c r="O487" s="8">
        <v>52929.09</v>
      </c>
      <c r="P487" s="40" t="s">
        <v>105</v>
      </c>
      <c r="Q487" s="100">
        <f t="shared" si="21"/>
        <v>3983.9100000000035</v>
      </c>
      <c r="R487" s="100">
        <f t="shared" si="22"/>
        <v>17643.029999999995</v>
      </c>
      <c r="S487" s="100">
        <f t="shared" si="23"/>
        <v>56913</v>
      </c>
    </row>
    <row r="488" spans="1:19" x14ac:dyDescent="0.35">
      <c r="A488" s="9">
        <v>482</v>
      </c>
      <c r="B488" s="6">
        <v>482</v>
      </c>
      <c r="C488" s="7" t="s">
        <v>37</v>
      </c>
      <c r="D488" s="7" t="s">
        <v>84</v>
      </c>
      <c r="E488" s="7" t="s">
        <v>39</v>
      </c>
      <c r="F488" s="7" t="s">
        <v>22</v>
      </c>
      <c r="G488" s="6" t="s">
        <v>18</v>
      </c>
      <c r="H488" s="6" t="s">
        <v>58</v>
      </c>
      <c r="I488" s="6" t="s">
        <v>42</v>
      </c>
      <c r="J488" s="6" t="s">
        <v>59</v>
      </c>
      <c r="K488" s="6">
        <v>24315</v>
      </c>
      <c r="L488" s="6">
        <v>14589</v>
      </c>
      <c r="M488" s="7">
        <v>6</v>
      </c>
      <c r="N488" s="23">
        <v>23828.7</v>
      </c>
      <c r="O488" s="8">
        <v>142972.20000000001</v>
      </c>
      <c r="P488" s="40" t="s">
        <v>54</v>
      </c>
      <c r="Q488" s="100">
        <f t="shared" si="21"/>
        <v>2917.7999999999956</v>
      </c>
      <c r="R488" s="100">
        <f t="shared" si="22"/>
        <v>55438.200000000004</v>
      </c>
      <c r="S488" s="100">
        <f t="shared" si="23"/>
        <v>145890</v>
      </c>
    </row>
    <row r="489" spans="1:19" x14ac:dyDescent="0.35">
      <c r="A489" s="9">
        <v>483</v>
      </c>
      <c r="B489" s="6">
        <v>483</v>
      </c>
      <c r="C489" s="7" t="s">
        <v>291</v>
      </c>
      <c r="D489" s="7" t="s">
        <v>112</v>
      </c>
      <c r="E489" s="7" t="s">
        <v>71</v>
      </c>
      <c r="F489" s="7" t="s">
        <v>21</v>
      </c>
      <c r="G489" s="6" t="s">
        <v>17</v>
      </c>
      <c r="H489" s="6" t="s">
        <v>49</v>
      </c>
      <c r="I489" s="6" t="s">
        <v>65</v>
      </c>
      <c r="J489" s="6" t="s">
        <v>43</v>
      </c>
      <c r="K489" s="6">
        <v>19568</v>
      </c>
      <c r="L489" s="6">
        <v>12327.84</v>
      </c>
      <c r="M489" s="7">
        <v>3</v>
      </c>
      <c r="N489" s="23">
        <v>17806.88</v>
      </c>
      <c r="O489" s="8">
        <v>53420.639999999999</v>
      </c>
      <c r="P489" s="40" t="s">
        <v>69</v>
      </c>
      <c r="Q489" s="100">
        <f t="shared" si="21"/>
        <v>5283.3599999999969</v>
      </c>
      <c r="R489" s="100">
        <f t="shared" si="22"/>
        <v>16437.120000000003</v>
      </c>
      <c r="S489" s="100">
        <f t="shared" si="23"/>
        <v>58704</v>
      </c>
    </row>
    <row r="490" spans="1:19" x14ac:dyDescent="0.35">
      <c r="A490" s="9">
        <v>484</v>
      </c>
      <c r="B490" s="6">
        <v>484</v>
      </c>
      <c r="C490" s="7" t="s">
        <v>240</v>
      </c>
      <c r="D490" s="7" t="s">
        <v>84</v>
      </c>
      <c r="E490" s="7" t="s">
        <v>39</v>
      </c>
      <c r="F490" s="7" t="s">
        <v>21</v>
      </c>
      <c r="G490" s="6" t="s">
        <v>16</v>
      </c>
      <c r="H490" s="6" t="s">
        <v>148</v>
      </c>
      <c r="I490" s="6" t="s">
        <v>65</v>
      </c>
      <c r="J490" s="6" t="s">
        <v>86</v>
      </c>
      <c r="K490" s="6">
        <v>18971</v>
      </c>
      <c r="L490" s="6">
        <v>11762.02</v>
      </c>
      <c r="M490" s="7">
        <v>7</v>
      </c>
      <c r="N490" s="23">
        <v>16125.35</v>
      </c>
      <c r="O490" s="8">
        <v>112877.45</v>
      </c>
      <c r="P490" s="40" t="s">
        <v>89</v>
      </c>
      <c r="Q490" s="100">
        <f t="shared" si="21"/>
        <v>19919.549999999996</v>
      </c>
      <c r="R490" s="100">
        <f t="shared" si="22"/>
        <v>30543.309999999998</v>
      </c>
      <c r="S490" s="100">
        <f t="shared" si="23"/>
        <v>132797</v>
      </c>
    </row>
    <row r="491" spans="1:19" x14ac:dyDescent="0.35">
      <c r="A491" s="9">
        <v>485</v>
      </c>
      <c r="B491" s="6">
        <v>485</v>
      </c>
      <c r="C491" s="7" t="s">
        <v>309</v>
      </c>
      <c r="D491" s="7" t="s">
        <v>112</v>
      </c>
      <c r="E491" s="7" t="s">
        <v>39</v>
      </c>
      <c r="F491" s="7" t="s">
        <v>21</v>
      </c>
      <c r="G491" s="6" t="s">
        <v>17</v>
      </c>
      <c r="H491" s="6" t="s">
        <v>78</v>
      </c>
      <c r="I491" s="6" t="s">
        <v>339</v>
      </c>
      <c r="J491" s="6" t="s">
        <v>51</v>
      </c>
      <c r="K491" s="6">
        <v>22050</v>
      </c>
      <c r="L491" s="6">
        <v>15435</v>
      </c>
      <c r="M491" s="7">
        <v>1</v>
      </c>
      <c r="N491" s="23">
        <v>20506.5</v>
      </c>
      <c r="O491" s="8">
        <v>20506.5</v>
      </c>
      <c r="P491" s="40" t="s">
        <v>82</v>
      </c>
      <c r="Q491" s="100">
        <f t="shared" si="21"/>
        <v>1543.5</v>
      </c>
      <c r="R491" s="100">
        <f t="shared" si="22"/>
        <v>5071.5</v>
      </c>
      <c r="S491" s="100">
        <f t="shared" si="23"/>
        <v>22050</v>
      </c>
    </row>
    <row r="492" spans="1:19" x14ac:dyDescent="0.35">
      <c r="A492" s="9">
        <v>486</v>
      </c>
      <c r="B492" s="6">
        <v>486</v>
      </c>
      <c r="C492" s="7" t="s">
        <v>319</v>
      </c>
      <c r="D492" s="7" t="s">
        <v>95</v>
      </c>
      <c r="E492" s="7" t="s">
        <v>39</v>
      </c>
      <c r="F492" s="7" t="s">
        <v>24</v>
      </c>
      <c r="G492" s="6" t="s">
        <v>16</v>
      </c>
      <c r="H492" s="6" t="s">
        <v>96</v>
      </c>
      <c r="I492" s="6" t="s">
        <v>50</v>
      </c>
      <c r="J492" s="6" t="s">
        <v>43</v>
      </c>
      <c r="K492" s="6">
        <v>2135</v>
      </c>
      <c r="L492" s="6">
        <v>1174.25</v>
      </c>
      <c r="M492" s="7">
        <v>8</v>
      </c>
      <c r="N492" s="23">
        <v>1857.45</v>
      </c>
      <c r="O492" s="8">
        <v>14859.6</v>
      </c>
      <c r="P492" s="40" t="s">
        <v>105</v>
      </c>
      <c r="Q492" s="100">
        <f t="shared" si="21"/>
        <v>2220.3999999999996</v>
      </c>
      <c r="R492" s="100">
        <f t="shared" si="22"/>
        <v>5465.6</v>
      </c>
      <c r="S492" s="100">
        <f t="shared" si="23"/>
        <v>17080</v>
      </c>
    </row>
    <row r="493" spans="1:19" x14ac:dyDescent="0.35">
      <c r="A493" s="9">
        <v>487</v>
      </c>
      <c r="B493" s="6">
        <v>487</v>
      </c>
      <c r="C493" s="7" t="s">
        <v>135</v>
      </c>
      <c r="D493" s="7" t="s">
        <v>38</v>
      </c>
      <c r="E493" s="7" t="s">
        <v>57</v>
      </c>
      <c r="F493" s="7" t="s">
        <v>20</v>
      </c>
      <c r="G493" s="6" t="s">
        <v>18</v>
      </c>
      <c r="H493" s="6" t="s">
        <v>96</v>
      </c>
      <c r="I493" s="6" t="s">
        <v>50</v>
      </c>
      <c r="J493" s="6" t="s">
        <v>43</v>
      </c>
      <c r="K493" s="6">
        <v>2135</v>
      </c>
      <c r="L493" s="6">
        <v>1174.25</v>
      </c>
      <c r="M493" s="7">
        <v>6</v>
      </c>
      <c r="N493" s="23">
        <v>1900.15</v>
      </c>
      <c r="O493" s="8">
        <v>11400.900000000001</v>
      </c>
      <c r="P493" s="40" t="s">
        <v>105</v>
      </c>
      <c r="Q493" s="100">
        <f t="shared" si="21"/>
        <v>1409.0999999999995</v>
      </c>
      <c r="R493" s="100">
        <f t="shared" si="22"/>
        <v>4355.4000000000005</v>
      </c>
      <c r="S493" s="100">
        <f t="shared" si="23"/>
        <v>12810</v>
      </c>
    </row>
    <row r="494" spans="1:19" x14ac:dyDescent="0.35">
      <c r="A494" s="9">
        <v>488</v>
      </c>
      <c r="B494" s="6">
        <v>488</v>
      </c>
      <c r="C494" s="7" t="s">
        <v>303</v>
      </c>
      <c r="D494" s="7" t="s">
        <v>112</v>
      </c>
      <c r="E494" s="7" t="s">
        <v>48</v>
      </c>
      <c r="F494" s="7" t="s">
        <v>19</v>
      </c>
      <c r="G494" s="6" t="s">
        <v>15</v>
      </c>
      <c r="H494" s="6" t="s">
        <v>122</v>
      </c>
      <c r="I494" s="6" t="s">
        <v>65</v>
      </c>
      <c r="J494" s="6" t="s">
        <v>66</v>
      </c>
      <c r="K494" s="6">
        <v>11568</v>
      </c>
      <c r="L494" s="6">
        <v>8097.6</v>
      </c>
      <c r="M494" s="7">
        <v>3</v>
      </c>
      <c r="N494" s="23">
        <v>11105.279999999999</v>
      </c>
      <c r="O494" s="8">
        <v>33315.839999999997</v>
      </c>
      <c r="P494" s="40" t="s">
        <v>62</v>
      </c>
      <c r="Q494" s="100">
        <f t="shared" si="21"/>
        <v>1388.1600000000035</v>
      </c>
      <c r="R494" s="100">
        <f t="shared" si="22"/>
        <v>9023.0399999999954</v>
      </c>
      <c r="S494" s="100">
        <f t="shared" si="23"/>
        <v>34704</v>
      </c>
    </row>
    <row r="495" spans="1:19" x14ac:dyDescent="0.35">
      <c r="A495" s="9">
        <v>489</v>
      </c>
      <c r="B495" s="6">
        <v>489</v>
      </c>
      <c r="C495" s="7" t="s">
        <v>189</v>
      </c>
      <c r="D495" s="7" t="s">
        <v>56</v>
      </c>
      <c r="E495" s="7" t="s">
        <v>39</v>
      </c>
      <c r="F495" s="7" t="s">
        <v>22</v>
      </c>
      <c r="G495" s="6" t="s">
        <v>15</v>
      </c>
      <c r="H495" s="6" t="s">
        <v>91</v>
      </c>
      <c r="I495" s="6" t="s">
        <v>339</v>
      </c>
      <c r="J495" s="6" t="s">
        <v>59</v>
      </c>
      <c r="K495" s="6">
        <v>3263</v>
      </c>
      <c r="L495" s="6">
        <v>2186.21</v>
      </c>
      <c r="M495" s="7">
        <v>4</v>
      </c>
      <c r="N495" s="23">
        <v>3034.5899999999997</v>
      </c>
      <c r="O495" s="8">
        <v>12138.359999999999</v>
      </c>
      <c r="P495" s="40" t="s">
        <v>54</v>
      </c>
      <c r="Q495" s="100">
        <f t="shared" si="21"/>
        <v>913.64000000000124</v>
      </c>
      <c r="R495" s="100">
        <f t="shared" si="22"/>
        <v>3393.5199999999986</v>
      </c>
      <c r="S495" s="100">
        <f t="shared" si="23"/>
        <v>13052</v>
      </c>
    </row>
    <row r="496" spans="1:19" x14ac:dyDescent="0.35">
      <c r="A496" s="9">
        <v>490</v>
      </c>
      <c r="B496" s="6">
        <v>490</v>
      </c>
      <c r="C496" s="7" t="s">
        <v>259</v>
      </c>
      <c r="D496" s="7" t="s">
        <v>38</v>
      </c>
      <c r="E496" s="7" t="s">
        <v>71</v>
      </c>
      <c r="F496" s="7" t="s">
        <v>40</v>
      </c>
      <c r="G496" s="6" t="s">
        <v>18</v>
      </c>
      <c r="H496" s="6" t="s">
        <v>49</v>
      </c>
      <c r="I496" s="6" t="s">
        <v>65</v>
      </c>
      <c r="J496" s="6" t="s">
        <v>43</v>
      </c>
      <c r="K496" s="6">
        <v>19568</v>
      </c>
      <c r="L496" s="6">
        <v>12327.84</v>
      </c>
      <c r="M496" s="7">
        <v>6</v>
      </c>
      <c r="N496" s="23">
        <v>17024.16</v>
      </c>
      <c r="O496" s="8">
        <v>102144.95999999999</v>
      </c>
      <c r="P496" s="40" t="s">
        <v>89</v>
      </c>
      <c r="Q496" s="100">
        <f t="shared" si="21"/>
        <v>15263.04</v>
      </c>
      <c r="R496" s="100">
        <f t="shared" si="22"/>
        <v>28177.919999999998</v>
      </c>
      <c r="S496" s="100">
        <f t="shared" si="23"/>
        <v>117408</v>
      </c>
    </row>
    <row r="497" spans="1:19" x14ac:dyDescent="0.35">
      <c r="A497" s="9">
        <v>491</v>
      </c>
      <c r="B497" s="6">
        <v>491</v>
      </c>
      <c r="C497" s="7" t="s">
        <v>271</v>
      </c>
      <c r="D497" s="7" t="s">
        <v>95</v>
      </c>
      <c r="E497" s="7" t="s">
        <v>57</v>
      </c>
      <c r="F497" s="7" t="s">
        <v>20</v>
      </c>
      <c r="G497" s="6" t="s">
        <v>17</v>
      </c>
      <c r="H497" s="6" t="s">
        <v>85</v>
      </c>
      <c r="I497" s="6" t="s">
        <v>339</v>
      </c>
      <c r="J497" s="6" t="s">
        <v>86</v>
      </c>
      <c r="K497" s="6">
        <v>6690</v>
      </c>
      <c r="L497" s="6">
        <v>4080.9</v>
      </c>
      <c r="M497" s="7">
        <v>1</v>
      </c>
      <c r="N497" s="23">
        <v>6288.5999999999995</v>
      </c>
      <c r="O497" s="8">
        <v>6288.5999999999995</v>
      </c>
      <c r="P497" s="40" t="s">
        <v>105</v>
      </c>
      <c r="Q497" s="100">
        <f t="shared" si="21"/>
        <v>401.40000000000055</v>
      </c>
      <c r="R497" s="100">
        <f t="shared" si="22"/>
        <v>2207.6999999999994</v>
      </c>
      <c r="S497" s="100">
        <f t="shared" si="23"/>
        <v>6690</v>
      </c>
    </row>
    <row r="498" spans="1:19" x14ac:dyDescent="0.35">
      <c r="A498" s="9">
        <v>492</v>
      </c>
      <c r="B498" s="6">
        <v>492</v>
      </c>
      <c r="C498" s="7" t="s">
        <v>248</v>
      </c>
      <c r="D498" s="7" t="s">
        <v>56</v>
      </c>
      <c r="E498" s="7" t="s">
        <v>48</v>
      </c>
      <c r="F498" s="7" t="s">
        <v>23</v>
      </c>
      <c r="G498" s="6" t="s">
        <v>16</v>
      </c>
      <c r="H498" s="6" t="s">
        <v>169</v>
      </c>
      <c r="I498" s="6" t="s">
        <v>65</v>
      </c>
      <c r="J498" s="6" t="s">
        <v>43</v>
      </c>
      <c r="K498" s="6">
        <v>9526</v>
      </c>
      <c r="L498" s="6">
        <v>6572.94</v>
      </c>
      <c r="M498" s="7">
        <v>4</v>
      </c>
      <c r="N498" s="23">
        <v>8287.6200000000008</v>
      </c>
      <c r="O498" s="8">
        <v>33150.480000000003</v>
      </c>
      <c r="P498" s="40" t="s">
        <v>69</v>
      </c>
      <c r="Q498" s="100">
        <f t="shared" si="21"/>
        <v>4953.5199999999968</v>
      </c>
      <c r="R498" s="100">
        <f t="shared" si="22"/>
        <v>6858.7200000000048</v>
      </c>
      <c r="S498" s="100">
        <f t="shared" si="23"/>
        <v>38104</v>
      </c>
    </row>
    <row r="499" spans="1:19" x14ac:dyDescent="0.35">
      <c r="A499" s="9">
        <v>493</v>
      </c>
      <c r="B499" s="6">
        <v>493</v>
      </c>
      <c r="C499" s="7" t="s">
        <v>165</v>
      </c>
      <c r="D499" s="7" t="s">
        <v>112</v>
      </c>
      <c r="E499" s="7" t="s">
        <v>39</v>
      </c>
      <c r="F499" s="7" t="s">
        <v>40</v>
      </c>
      <c r="G499" s="6" t="s">
        <v>16</v>
      </c>
      <c r="H499" s="6" t="s">
        <v>113</v>
      </c>
      <c r="I499" s="6" t="s">
        <v>65</v>
      </c>
      <c r="J499" s="6" t="s">
        <v>86</v>
      </c>
      <c r="K499" s="6">
        <v>16325</v>
      </c>
      <c r="L499" s="6">
        <v>10611.25</v>
      </c>
      <c r="M499" s="7">
        <v>9</v>
      </c>
      <c r="N499" s="23">
        <v>15182.249999999998</v>
      </c>
      <c r="O499" s="8">
        <v>136640.24999999997</v>
      </c>
      <c r="P499" s="40" t="s">
        <v>82</v>
      </c>
      <c r="Q499" s="100">
        <f t="shared" si="21"/>
        <v>10284.750000000016</v>
      </c>
      <c r="R499" s="100">
        <f t="shared" si="22"/>
        <v>41138.999999999985</v>
      </c>
      <c r="S499" s="100">
        <f t="shared" si="23"/>
        <v>146925</v>
      </c>
    </row>
    <row r="500" spans="1:19" x14ac:dyDescent="0.35">
      <c r="A500" s="9">
        <v>494</v>
      </c>
      <c r="B500" s="6">
        <v>494</v>
      </c>
      <c r="C500" s="7" t="s">
        <v>176</v>
      </c>
      <c r="D500" s="7" t="s">
        <v>38</v>
      </c>
      <c r="E500" s="7" t="s">
        <v>57</v>
      </c>
      <c r="F500" s="7" t="s">
        <v>40</v>
      </c>
      <c r="G500" s="6" t="s">
        <v>16</v>
      </c>
      <c r="H500" s="6" t="s">
        <v>101</v>
      </c>
      <c r="I500" s="6" t="s">
        <v>42</v>
      </c>
      <c r="J500" s="6" t="s">
        <v>74</v>
      </c>
      <c r="K500" s="6">
        <v>4269</v>
      </c>
      <c r="L500" s="6">
        <v>2561.4</v>
      </c>
      <c r="M500" s="7">
        <v>6</v>
      </c>
      <c r="N500" s="23">
        <v>3799.41</v>
      </c>
      <c r="O500" s="8">
        <v>22796.46</v>
      </c>
      <c r="P500" s="40" t="s">
        <v>46</v>
      </c>
      <c r="Q500" s="100">
        <f t="shared" si="21"/>
        <v>2817.5400000000009</v>
      </c>
      <c r="R500" s="100">
        <f t="shared" si="22"/>
        <v>7428.0599999999986</v>
      </c>
      <c r="S500" s="100">
        <f t="shared" si="23"/>
        <v>25614</v>
      </c>
    </row>
    <row r="501" spans="1:19" x14ac:dyDescent="0.35">
      <c r="A501" s="9">
        <v>495</v>
      </c>
      <c r="B501" s="6">
        <v>495</v>
      </c>
      <c r="C501" s="7" t="s">
        <v>190</v>
      </c>
      <c r="D501" s="7" t="s">
        <v>84</v>
      </c>
      <c r="E501" s="7" t="s">
        <v>39</v>
      </c>
      <c r="F501" s="7" t="s">
        <v>21</v>
      </c>
      <c r="G501" s="6" t="s">
        <v>17</v>
      </c>
      <c r="H501" s="6" t="s">
        <v>73</v>
      </c>
      <c r="I501" s="6" t="s">
        <v>50</v>
      </c>
      <c r="J501" s="6" t="s">
        <v>59</v>
      </c>
      <c r="K501" s="6">
        <v>23078</v>
      </c>
      <c r="L501" s="6">
        <v>14769.92</v>
      </c>
      <c r="M501" s="7">
        <v>9</v>
      </c>
      <c r="N501" s="23">
        <v>20539.420000000002</v>
      </c>
      <c r="O501" s="8">
        <v>184854.78000000003</v>
      </c>
      <c r="P501" s="40" t="s">
        <v>89</v>
      </c>
      <c r="Q501" s="100">
        <f t="shared" si="21"/>
        <v>22847.219999999983</v>
      </c>
      <c r="R501" s="100">
        <f t="shared" si="22"/>
        <v>51925.500000000015</v>
      </c>
      <c r="S501" s="100">
        <f t="shared" si="23"/>
        <v>207702</v>
      </c>
    </row>
    <row r="502" spans="1:19" x14ac:dyDescent="0.35">
      <c r="A502" s="9">
        <v>496</v>
      </c>
      <c r="B502" s="6">
        <v>496</v>
      </c>
      <c r="C502" s="7" t="s">
        <v>257</v>
      </c>
      <c r="D502" s="7" t="s">
        <v>84</v>
      </c>
      <c r="E502" s="7" t="s">
        <v>48</v>
      </c>
      <c r="F502" s="7" t="s">
        <v>21</v>
      </c>
      <c r="G502" s="6" t="s">
        <v>16</v>
      </c>
      <c r="H502" s="6" t="s">
        <v>148</v>
      </c>
      <c r="I502" s="6" t="s">
        <v>65</v>
      </c>
      <c r="J502" s="6" t="s">
        <v>86</v>
      </c>
      <c r="K502" s="6">
        <v>18971</v>
      </c>
      <c r="L502" s="6">
        <v>11762.02</v>
      </c>
      <c r="M502" s="7">
        <v>6</v>
      </c>
      <c r="N502" s="23">
        <v>18212.16</v>
      </c>
      <c r="O502" s="8">
        <v>109272.95999999999</v>
      </c>
      <c r="P502" s="40" t="s">
        <v>46</v>
      </c>
      <c r="Q502" s="100">
        <f t="shared" si="21"/>
        <v>4553.0400000000009</v>
      </c>
      <c r="R502" s="100">
        <f t="shared" si="22"/>
        <v>38700.839999999997</v>
      </c>
      <c r="S502" s="100">
        <f t="shared" si="23"/>
        <v>113826</v>
      </c>
    </row>
    <row r="503" spans="1:19" x14ac:dyDescent="0.35">
      <c r="A503" s="9">
        <v>497</v>
      </c>
      <c r="B503" s="6">
        <v>497</v>
      </c>
      <c r="C503" s="7" t="s">
        <v>315</v>
      </c>
      <c r="D503" s="7" t="s">
        <v>38</v>
      </c>
      <c r="E503" s="7" t="s">
        <v>39</v>
      </c>
      <c r="F503" s="7" t="s">
        <v>22</v>
      </c>
      <c r="G503" s="6" t="s">
        <v>15</v>
      </c>
      <c r="H503" s="6" t="s">
        <v>41</v>
      </c>
      <c r="I503" s="6" t="s">
        <v>42</v>
      </c>
      <c r="J503" s="6" t="s">
        <v>66</v>
      </c>
      <c r="K503" s="6">
        <v>8989</v>
      </c>
      <c r="L503" s="6">
        <v>5663.07</v>
      </c>
      <c r="M503" s="7">
        <v>8</v>
      </c>
      <c r="N503" s="23">
        <v>8899.11</v>
      </c>
      <c r="O503" s="8">
        <v>71192.88</v>
      </c>
      <c r="P503" s="40" t="s">
        <v>69</v>
      </c>
      <c r="Q503" s="100">
        <f t="shared" si="21"/>
        <v>719.11999999999534</v>
      </c>
      <c r="R503" s="100">
        <f t="shared" si="22"/>
        <v>25888.320000000007</v>
      </c>
      <c r="S503" s="100">
        <f t="shared" si="23"/>
        <v>71912</v>
      </c>
    </row>
    <row r="504" spans="1:19" x14ac:dyDescent="0.35">
      <c r="A504" s="9">
        <v>498</v>
      </c>
      <c r="B504" s="6">
        <v>498</v>
      </c>
      <c r="C504" s="7" t="s">
        <v>240</v>
      </c>
      <c r="D504" s="7" t="s">
        <v>84</v>
      </c>
      <c r="E504" s="7" t="s">
        <v>39</v>
      </c>
      <c r="F504" s="7" t="s">
        <v>21</v>
      </c>
      <c r="G504" s="6" t="s">
        <v>17</v>
      </c>
      <c r="H504" s="6" t="s">
        <v>126</v>
      </c>
      <c r="I504" s="6" t="s">
        <v>50</v>
      </c>
      <c r="J504" s="6" t="s">
        <v>86</v>
      </c>
      <c r="K504" s="6">
        <v>16064</v>
      </c>
      <c r="L504" s="6">
        <v>10762.88</v>
      </c>
      <c r="M504" s="7">
        <v>3</v>
      </c>
      <c r="N504" s="23">
        <v>13654.4</v>
      </c>
      <c r="O504" s="8">
        <v>40963.199999999997</v>
      </c>
      <c r="P504" s="40" t="s">
        <v>89</v>
      </c>
      <c r="Q504" s="100">
        <f t="shared" si="21"/>
        <v>7228.8000000000011</v>
      </c>
      <c r="R504" s="100">
        <f t="shared" si="22"/>
        <v>8674.5600000000013</v>
      </c>
      <c r="S504" s="100">
        <f t="shared" si="23"/>
        <v>48192</v>
      </c>
    </row>
    <row r="505" spans="1:19" x14ac:dyDescent="0.35">
      <c r="A505" s="9">
        <v>499</v>
      </c>
      <c r="B505" s="6">
        <v>499</v>
      </c>
      <c r="C505" s="7" t="s">
        <v>134</v>
      </c>
      <c r="D505" s="7" t="s">
        <v>112</v>
      </c>
      <c r="E505" s="7" t="s">
        <v>48</v>
      </c>
      <c r="F505" s="7" t="s">
        <v>23</v>
      </c>
      <c r="G505" s="6" t="s">
        <v>15</v>
      </c>
      <c r="H505" s="6" t="s">
        <v>122</v>
      </c>
      <c r="I505" s="6" t="s">
        <v>65</v>
      </c>
      <c r="J505" s="6" t="s">
        <v>66</v>
      </c>
      <c r="K505" s="6">
        <v>11568</v>
      </c>
      <c r="L505" s="6">
        <v>8097.6</v>
      </c>
      <c r="M505" s="7">
        <v>1</v>
      </c>
      <c r="N505" s="23">
        <v>11336.64</v>
      </c>
      <c r="O505" s="8">
        <v>11336.64</v>
      </c>
      <c r="P505" s="40" t="s">
        <v>89</v>
      </c>
      <c r="Q505" s="100">
        <f t="shared" si="21"/>
        <v>231.36000000000058</v>
      </c>
      <c r="R505" s="100">
        <f t="shared" si="22"/>
        <v>3239.0399999999991</v>
      </c>
      <c r="S505" s="100">
        <f t="shared" si="23"/>
        <v>11568</v>
      </c>
    </row>
    <row r="506" spans="1:19" x14ac:dyDescent="0.35">
      <c r="A506" s="9">
        <v>500</v>
      </c>
      <c r="B506" s="6">
        <v>500</v>
      </c>
      <c r="C506" s="7" t="s">
        <v>121</v>
      </c>
      <c r="D506" s="7" t="s">
        <v>84</v>
      </c>
      <c r="E506" s="7" t="s">
        <v>57</v>
      </c>
      <c r="F506" s="7" t="s">
        <v>23</v>
      </c>
      <c r="G506" s="6" t="s">
        <v>15</v>
      </c>
      <c r="H506" s="6" t="s">
        <v>177</v>
      </c>
      <c r="I506" s="6" t="s">
        <v>65</v>
      </c>
      <c r="J506" s="6" t="s">
        <v>66</v>
      </c>
      <c r="K506" s="6">
        <v>20386</v>
      </c>
      <c r="L506" s="6">
        <v>14270.2</v>
      </c>
      <c r="M506" s="7">
        <v>1</v>
      </c>
      <c r="N506" s="23">
        <v>19978.28</v>
      </c>
      <c r="O506" s="8">
        <v>19978.28</v>
      </c>
      <c r="P506" s="40" t="s">
        <v>82</v>
      </c>
      <c r="Q506" s="100">
        <f t="shared" si="21"/>
        <v>407.72000000000116</v>
      </c>
      <c r="R506" s="100">
        <f t="shared" si="22"/>
        <v>5708.0799999999981</v>
      </c>
      <c r="S506" s="100">
        <f t="shared" si="23"/>
        <v>20386</v>
      </c>
    </row>
    <row r="507" spans="1:19" x14ac:dyDescent="0.35">
      <c r="A507" s="9">
        <v>501</v>
      </c>
      <c r="B507" s="6">
        <v>501</v>
      </c>
      <c r="C507" s="7" t="s">
        <v>104</v>
      </c>
      <c r="D507" s="7" t="s">
        <v>84</v>
      </c>
      <c r="E507" s="7" t="s">
        <v>48</v>
      </c>
      <c r="F507" s="7" t="s">
        <v>20</v>
      </c>
      <c r="G507" s="6" t="s">
        <v>16</v>
      </c>
      <c r="H507" s="6" t="s">
        <v>85</v>
      </c>
      <c r="I507" s="6" t="s">
        <v>339</v>
      </c>
      <c r="J507" s="6" t="s">
        <v>86</v>
      </c>
      <c r="K507" s="6">
        <v>6690</v>
      </c>
      <c r="L507" s="6">
        <v>4080.9</v>
      </c>
      <c r="M507" s="7">
        <v>1</v>
      </c>
      <c r="N507" s="23">
        <v>5753.4</v>
      </c>
      <c r="O507" s="8">
        <v>5753.4</v>
      </c>
      <c r="P507" s="40" t="s">
        <v>46</v>
      </c>
      <c r="Q507" s="100">
        <f t="shared" si="21"/>
        <v>936.60000000000036</v>
      </c>
      <c r="R507" s="100">
        <f t="shared" si="22"/>
        <v>1672.4999999999995</v>
      </c>
      <c r="S507" s="100">
        <f t="shared" si="23"/>
        <v>6690</v>
      </c>
    </row>
    <row r="508" spans="1:19" x14ac:dyDescent="0.35">
      <c r="A508" s="9">
        <v>502</v>
      </c>
      <c r="B508" s="6">
        <v>502</v>
      </c>
      <c r="C508" s="7" t="s">
        <v>318</v>
      </c>
      <c r="D508" s="7" t="s">
        <v>56</v>
      </c>
      <c r="E508" s="7" t="s">
        <v>71</v>
      </c>
      <c r="F508" s="7" t="s">
        <v>72</v>
      </c>
      <c r="G508" s="6" t="s">
        <v>15</v>
      </c>
      <c r="H508" s="6" t="s">
        <v>159</v>
      </c>
      <c r="I508" s="6" t="s">
        <v>65</v>
      </c>
      <c r="J508" s="6" t="s">
        <v>86</v>
      </c>
      <c r="K508" s="6">
        <v>24110</v>
      </c>
      <c r="L508" s="6">
        <v>16153.7</v>
      </c>
      <c r="M508" s="7">
        <v>3</v>
      </c>
      <c r="N508" s="23">
        <v>21699</v>
      </c>
      <c r="O508" s="8">
        <v>65097</v>
      </c>
      <c r="P508" s="40" t="s">
        <v>130</v>
      </c>
      <c r="Q508" s="100">
        <f t="shared" si="21"/>
        <v>7233</v>
      </c>
      <c r="R508" s="100">
        <f t="shared" si="22"/>
        <v>16635.899999999998</v>
      </c>
      <c r="S508" s="100">
        <f t="shared" si="23"/>
        <v>72330</v>
      </c>
    </row>
    <row r="509" spans="1:19" x14ac:dyDescent="0.35">
      <c r="A509" s="9">
        <v>503</v>
      </c>
      <c r="B509" s="6">
        <v>503</v>
      </c>
      <c r="C509" s="7" t="s">
        <v>313</v>
      </c>
      <c r="D509" s="7" t="s">
        <v>112</v>
      </c>
      <c r="E509" s="7" t="s">
        <v>57</v>
      </c>
      <c r="F509" s="7" t="s">
        <v>72</v>
      </c>
      <c r="G509" s="6" t="s">
        <v>18</v>
      </c>
      <c r="H509" s="6" t="s">
        <v>169</v>
      </c>
      <c r="I509" s="6" t="s">
        <v>65</v>
      </c>
      <c r="J509" s="6" t="s">
        <v>43</v>
      </c>
      <c r="K509" s="6">
        <v>9526</v>
      </c>
      <c r="L509" s="6">
        <v>6572.94</v>
      </c>
      <c r="M509" s="7">
        <v>4</v>
      </c>
      <c r="N509" s="23">
        <v>8287.6200000000008</v>
      </c>
      <c r="O509" s="8">
        <v>33150.480000000003</v>
      </c>
      <c r="P509" s="40" t="s">
        <v>54</v>
      </c>
      <c r="Q509" s="100">
        <f t="shared" si="21"/>
        <v>4953.5199999999968</v>
      </c>
      <c r="R509" s="100">
        <f t="shared" si="22"/>
        <v>6858.7200000000048</v>
      </c>
      <c r="S509" s="100">
        <f t="shared" si="23"/>
        <v>38104</v>
      </c>
    </row>
    <row r="510" spans="1:19" x14ac:dyDescent="0.35">
      <c r="A510" s="9">
        <v>504</v>
      </c>
      <c r="B510" s="6">
        <v>504</v>
      </c>
      <c r="C510" s="7" t="s">
        <v>322</v>
      </c>
      <c r="D510" s="7" t="s">
        <v>38</v>
      </c>
      <c r="E510" s="7" t="s">
        <v>71</v>
      </c>
      <c r="F510" s="7" t="s">
        <v>21</v>
      </c>
      <c r="G510" s="6" t="s">
        <v>17</v>
      </c>
      <c r="H510" s="6" t="s">
        <v>96</v>
      </c>
      <c r="I510" s="6" t="s">
        <v>50</v>
      </c>
      <c r="J510" s="6" t="s">
        <v>43</v>
      </c>
      <c r="K510" s="6">
        <v>2135</v>
      </c>
      <c r="L510" s="6">
        <v>1174.25</v>
      </c>
      <c r="M510" s="7">
        <v>9</v>
      </c>
      <c r="N510" s="23">
        <v>2049.6</v>
      </c>
      <c r="O510" s="8">
        <v>18446.399999999998</v>
      </c>
      <c r="P510" s="40" t="s">
        <v>89</v>
      </c>
      <c r="Q510" s="100">
        <f t="shared" si="21"/>
        <v>768.60000000000082</v>
      </c>
      <c r="R510" s="100">
        <f t="shared" si="22"/>
        <v>7878.15</v>
      </c>
      <c r="S510" s="100">
        <f t="shared" si="23"/>
        <v>19215</v>
      </c>
    </row>
    <row r="511" spans="1:19" x14ac:dyDescent="0.35">
      <c r="A511" s="9">
        <v>505</v>
      </c>
      <c r="B511" s="6">
        <v>505</v>
      </c>
      <c r="C511" s="7" t="s">
        <v>168</v>
      </c>
      <c r="D511" s="7" t="s">
        <v>38</v>
      </c>
      <c r="E511" s="7" t="s">
        <v>71</v>
      </c>
      <c r="F511" s="7" t="s">
        <v>21</v>
      </c>
      <c r="G511" s="6" t="s">
        <v>17</v>
      </c>
      <c r="H511" s="6" t="s">
        <v>122</v>
      </c>
      <c r="I511" s="6" t="s">
        <v>65</v>
      </c>
      <c r="J511" s="6" t="s">
        <v>66</v>
      </c>
      <c r="K511" s="6">
        <v>11568</v>
      </c>
      <c r="L511" s="6">
        <v>8097.6</v>
      </c>
      <c r="M511" s="7">
        <v>8</v>
      </c>
      <c r="N511" s="23">
        <v>10179.84</v>
      </c>
      <c r="O511" s="8">
        <v>81438.720000000001</v>
      </c>
      <c r="P511" s="40" t="s">
        <v>89</v>
      </c>
      <c r="Q511" s="100">
        <f t="shared" si="21"/>
        <v>11105.279999999999</v>
      </c>
      <c r="R511" s="100">
        <f t="shared" si="22"/>
        <v>16657.919999999998</v>
      </c>
      <c r="S511" s="100">
        <f t="shared" si="23"/>
        <v>92544</v>
      </c>
    </row>
    <row r="512" spans="1:19" x14ac:dyDescent="0.35">
      <c r="A512" s="9">
        <v>506</v>
      </c>
      <c r="B512" s="6">
        <v>506</v>
      </c>
      <c r="C512" s="7" t="s">
        <v>217</v>
      </c>
      <c r="D512" s="7" t="s">
        <v>84</v>
      </c>
      <c r="E512" s="7" t="s">
        <v>57</v>
      </c>
      <c r="F512" s="7" t="s">
        <v>72</v>
      </c>
      <c r="G512" s="6" t="s">
        <v>16</v>
      </c>
      <c r="H512" s="6" t="s">
        <v>117</v>
      </c>
      <c r="I512" s="6" t="s">
        <v>339</v>
      </c>
      <c r="J512" s="6" t="s">
        <v>86</v>
      </c>
      <c r="K512" s="6">
        <v>13223</v>
      </c>
      <c r="L512" s="6">
        <v>8991.64</v>
      </c>
      <c r="M512" s="7">
        <v>4</v>
      </c>
      <c r="N512" s="23">
        <v>12297.39</v>
      </c>
      <c r="O512" s="8">
        <v>49189.56</v>
      </c>
      <c r="P512" s="40" t="s">
        <v>89</v>
      </c>
      <c r="Q512" s="100">
        <f t="shared" si="21"/>
        <v>3702.4400000000023</v>
      </c>
      <c r="R512" s="100">
        <f t="shared" si="22"/>
        <v>13223</v>
      </c>
      <c r="S512" s="100">
        <f t="shared" si="23"/>
        <v>52892</v>
      </c>
    </row>
    <row r="513" spans="1:19" x14ac:dyDescent="0.35">
      <c r="A513" s="9">
        <v>507</v>
      </c>
      <c r="B513" s="6">
        <v>507</v>
      </c>
      <c r="C513" s="7" t="s">
        <v>280</v>
      </c>
      <c r="D513" s="7" t="s">
        <v>95</v>
      </c>
      <c r="E513" s="7" t="s">
        <v>39</v>
      </c>
      <c r="F513" s="7" t="s">
        <v>19</v>
      </c>
      <c r="G513" s="6" t="s">
        <v>18</v>
      </c>
      <c r="H513" s="6" t="s">
        <v>159</v>
      </c>
      <c r="I513" s="6" t="s">
        <v>65</v>
      </c>
      <c r="J513" s="6" t="s">
        <v>86</v>
      </c>
      <c r="K513" s="6">
        <v>24110</v>
      </c>
      <c r="L513" s="6">
        <v>16153.7</v>
      </c>
      <c r="M513" s="7">
        <v>1</v>
      </c>
      <c r="N513" s="23">
        <v>23627.8</v>
      </c>
      <c r="O513" s="8">
        <v>23627.8</v>
      </c>
      <c r="P513" s="40" t="s">
        <v>89</v>
      </c>
      <c r="Q513" s="100">
        <f t="shared" si="21"/>
        <v>482.20000000000073</v>
      </c>
      <c r="R513" s="100">
        <f t="shared" si="22"/>
        <v>7474.0999999999985</v>
      </c>
      <c r="S513" s="100">
        <f t="shared" si="23"/>
        <v>24110</v>
      </c>
    </row>
    <row r="514" spans="1:19" x14ac:dyDescent="0.35">
      <c r="A514" s="9">
        <v>508</v>
      </c>
      <c r="B514" s="6">
        <v>508</v>
      </c>
      <c r="C514" s="7" t="s">
        <v>163</v>
      </c>
      <c r="D514" s="7" t="s">
        <v>112</v>
      </c>
      <c r="E514" s="7" t="s">
        <v>39</v>
      </c>
      <c r="F514" s="7" t="s">
        <v>20</v>
      </c>
      <c r="G514" s="6" t="s">
        <v>18</v>
      </c>
      <c r="H514" s="6" t="s">
        <v>122</v>
      </c>
      <c r="I514" s="6" t="s">
        <v>65</v>
      </c>
      <c r="J514" s="6" t="s">
        <v>66</v>
      </c>
      <c r="K514" s="6">
        <v>11568</v>
      </c>
      <c r="L514" s="6">
        <v>8097.6</v>
      </c>
      <c r="M514" s="7">
        <v>8</v>
      </c>
      <c r="N514" s="23">
        <v>10411.200000000001</v>
      </c>
      <c r="O514" s="8">
        <v>83289.600000000006</v>
      </c>
      <c r="P514" s="40" t="s">
        <v>82</v>
      </c>
      <c r="Q514" s="100">
        <f t="shared" si="21"/>
        <v>9254.3999999999942</v>
      </c>
      <c r="R514" s="100">
        <f t="shared" si="22"/>
        <v>18508.800000000003</v>
      </c>
      <c r="S514" s="100">
        <f t="shared" si="23"/>
        <v>92544</v>
      </c>
    </row>
    <row r="515" spans="1:19" x14ac:dyDescent="0.35">
      <c r="A515" s="9">
        <v>509</v>
      </c>
      <c r="B515" s="6">
        <v>509</v>
      </c>
      <c r="C515" s="7" t="s">
        <v>303</v>
      </c>
      <c r="D515" s="7" t="s">
        <v>112</v>
      </c>
      <c r="E515" s="7" t="s">
        <v>48</v>
      </c>
      <c r="F515" s="7" t="s">
        <v>19</v>
      </c>
      <c r="G515" s="6" t="s">
        <v>18</v>
      </c>
      <c r="H515" s="6" t="s">
        <v>64</v>
      </c>
      <c r="I515" s="6" t="s">
        <v>65</v>
      </c>
      <c r="J515" s="6" t="s">
        <v>43</v>
      </c>
      <c r="K515" s="6">
        <v>21670</v>
      </c>
      <c r="L515" s="6">
        <v>15169</v>
      </c>
      <c r="M515" s="7">
        <v>6</v>
      </c>
      <c r="N515" s="23">
        <v>20369.8</v>
      </c>
      <c r="O515" s="8">
        <v>122218.79999999999</v>
      </c>
      <c r="P515" s="40" t="s">
        <v>46</v>
      </c>
      <c r="Q515" s="100">
        <f t="shared" si="21"/>
        <v>7801.2000000000044</v>
      </c>
      <c r="R515" s="100">
        <f t="shared" si="22"/>
        <v>31204.799999999996</v>
      </c>
      <c r="S515" s="100">
        <f t="shared" si="23"/>
        <v>130020</v>
      </c>
    </row>
    <row r="516" spans="1:19" x14ac:dyDescent="0.35">
      <c r="A516" s="9">
        <v>510</v>
      </c>
      <c r="B516" s="6">
        <v>510</v>
      </c>
      <c r="C516" s="7" t="s">
        <v>281</v>
      </c>
      <c r="D516" s="7" t="s">
        <v>95</v>
      </c>
      <c r="E516" s="7" t="s">
        <v>39</v>
      </c>
      <c r="F516" s="7" t="s">
        <v>40</v>
      </c>
      <c r="G516" s="6" t="s">
        <v>16</v>
      </c>
      <c r="H516" s="6" t="s">
        <v>49</v>
      </c>
      <c r="I516" s="6" t="s">
        <v>65</v>
      </c>
      <c r="J516" s="6" t="s">
        <v>43</v>
      </c>
      <c r="K516" s="6">
        <v>19568</v>
      </c>
      <c r="L516" s="6">
        <v>12327.84</v>
      </c>
      <c r="M516" s="7">
        <v>5</v>
      </c>
      <c r="N516" s="23">
        <v>18002.560000000001</v>
      </c>
      <c r="O516" s="8">
        <v>90012.800000000003</v>
      </c>
      <c r="P516" s="40" t="s">
        <v>54</v>
      </c>
      <c r="Q516" s="100">
        <f t="shared" si="21"/>
        <v>7827.1999999999935</v>
      </c>
      <c r="R516" s="100">
        <f t="shared" si="22"/>
        <v>28373.600000000006</v>
      </c>
      <c r="S516" s="100">
        <f t="shared" si="23"/>
        <v>97840</v>
      </c>
    </row>
    <row r="517" spans="1:19" x14ac:dyDescent="0.35">
      <c r="A517" s="9">
        <v>511</v>
      </c>
      <c r="B517" s="6">
        <v>511</v>
      </c>
      <c r="C517" s="7" t="s">
        <v>274</v>
      </c>
      <c r="D517" s="7" t="s">
        <v>84</v>
      </c>
      <c r="E517" s="7" t="s">
        <v>57</v>
      </c>
      <c r="F517" s="7" t="s">
        <v>19</v>
      </c>
      <c r="G517" s="6" t="s">
        <v>17</v>
      </c>
      <c r="H517" s="6" t="s">
        <v>78</v>
      </c>
      <c r="I517" s="6" t="s">
        <v>339</v>
      </c>
      <c r="J517" s="6" t="s">
        <v>51</v>
      </c>
      <c r="K517" s="6">
        <v>22050</v>
      </c>
      <c r="L517" s="6">
        <v>15435</v>
      </c>
      <c r="M517" s="7">
        <v>8</v>
      </c>
      <c r="N517" s="23">
        <v>19624.5</v>
      </c>
      <c r="O517" s="8">
        <v>156996</v>
      </c>
      <c r="P517" s="40" t="s">
        <v>105</v>
      </c>
      <c r="Q517" s="100">
        <f t="shared" si="21"/>
        <v>19404</v>
      </c>
      <c r="R517" s="100">
        <f t="shared" si="22"/>
        <v>33516</v>
      </c>
      <c r="S517" s="100">
        <f t="shared" si="23"/>
        <v>176400</v>
      </c>
    </row>
    <row r="518" spans="1:19" x14ac:dyDescent="0.35">
      <c r="A518" s="9">
        <v>512</v>
      </c>
      <c r="B518" s="6">
        <v>512</v>
      </c>
      <c r="C518" s="7" t="s">
        <v>301</v>
      </c>
      <c r="D518" s="7" t="s">
        <v>38</v>
      </c>
      <c r="E518" s="7" t="s">
        <v>39</v>
      </c>
      <c r="F518" s="7" t="s">
        <v>40</v>
      </c>
      <c r="G518" s="6" t="s">
        <v>18</v>
      </c>
      <c r="H518" s="6" t="s">
        <v>122</v>
      </c>
      <c r="I518" s="6" t="s">
        <v>65</v>
      </c>
      <c r="J518" s="6" t="s">
        <v>66</v>
      </c>
      <c r="K518" s="6">
        <v>11568</v>
      </c>
      <c r="L518" s="6">
        <v>8097.6</v>
      </c>
      <c r="M518" s="7">
        <v>1</v>
      </c>
      <c r="N518" s="23">
        <v>9832.7999999999993</v>
      </c>
      <c r="O518" s="8">
        <v>9832.7999999999993</v>
      </c>
      <c r="P518" s="40" t="s">
        <v>69</v>
      </c>
      <c r="Q518" s="100">
        <f t="shared" si="21"/>
        <v>1735.2000000000007</v>
      </c>
      <c r="R518" s="100">
        <f t="shared" si="22"/>
        <v>1735.1999999999989</v>
      </c>
      <c r="S518" s="100">
        <f t="shared" si="23"/>
        <v>11568</v>
      </c>
    </row>
    <row r="519" spans="1:19" x14ac:dyDescent="0.35">
      <c r="A519" s="9">
        <v>513</v>
      </c>
      <c r="B519" s="6">
        <v>513</v>
      </c>
      <c r="C519" s="7" t="s">
        <v>226</v>
      </c>
      <c r="D519" s="7" t="s">
        <v>38</v>
      </c>
      <c r="E519" s="7" t="s">
        <v>39</v>
      </c>
      <c r="F519" s="7" t="s">
        <v>40</v>
      </c>
      <c r="G519" s="6" t="s">
        <v>17</v>
      </c>
      <c r="H519" s="6" t="s">
        <v>113</v>
      </c>
      <c r="I519" s="6" t="s">
        <v>65</v>
      </c>
      <c r="J519" s="6" t="s">
        <v>86</v>
      </c>
      <c r="K519" s="6">
        <v>16325</v>
      </c>
      <c r="L519" s="6">
        <v>10611.25</v>
      </c>
      <c r="M519" s="7">
        <v>5</v>
      </c>
      <c r="N519" s="23">
        <v>15508.75</v>
      </c>
      <c r="O519" s="8">
        <v>77543.75</v>
      </c>
      <c r="P519" s="40" t="s">
        <v>54</v>
      </c>
      <c r="Q519" s="100">
        <f t="shared" si="21"/>
        <v>4081.25</v>
      </c>
      <c r="R519" s="100">
        <f t="shared" si="22"/>
        <v>24487.5</v>
      </c>
      <c r="S519" s="100">
        <f t="shared" si="23"/>
        <v>81625</v>
      </c>
    </row>
    <row r="520" spans="1:19" x14ac:dyDescent="0.35">
      <c r="A520" s="9">
        <v>514</v>
      </c>
      <c r="B520" s="6">
        <v>514</v>
      </c>
      <c r="C520" s="7" t="s">
        <v>300</v>
      </c>
      <c r="D520" s="7" t="s">
        <v>112</v>
      </c>
      <c r="E520" s="7" t="s">
        <v>39</v>
      </c>
      <c r="F520" s="7" t="s">
        <v>24</v>
      </c>
      <c r="G520" s="6" t="s">
        <v>18</v>
      </c>
      <c r="H520" s="6" t="s">
        <v>122</v>
      </c>
      <c r="I520" s="6" t="s">
        <v>65</v>
      </c>
      <c r="J520" s="6" t="s">
        <v>66</v>
      </c>
      <c r="K520" s="6">
        <v>11568</v>
      </c>
      <c r="L520" s="6">
        <v>8097.6</v>
      </c>
      <c r="M520" s="7">
        <v>7</v>
      </c>
      <c r="N520" s="23">
        <v>10642.560000000001</v>
      </c>
      <c r="O520" s="8">
        <v>74497.920000000013</v>
      </c>
      <c r="P520" s="40" t="s">
        <v>105</v>
      </c>
      <c r="Q520" s="100">
        <f t="shared" ref="Q520:Q583" si="24">M520*(K520-N520)</f>
        <v>6478.0799999999908</v>
      </c>
      <c r="R520" s="100">
        <f t="shared" ref="R520:R583" si="25">M520*(N520-L520)</f>
        <v>17814.720000000008</v>
      </c>
      <c r="S520" s="100">
        <f t="shared" ref="S520:S583" si="26">K520*M520</f>
        <v>80976</v>
      </c>
    </row>
    <row r="521" spans="1:19" x14ac:dyDescent="0.35">
      <c r="A521" s="9">
        <v>515</v>
      </c>
      <c r="B521" s="6">
        <v>515</v>
      </c>
      <c r="C521" s="7" t="s">
        <v>226</v>
      </c>
      <c r="D521" s="7" t="s">
        <v>38</v>
      </c>
      <c r="E521" s="7" t="s">
        <v>39</v>
      </c>
      <c r="F521" s="7" t="s">
        <v>40</v>
      </c>
      <c r="G521" s="6" t="s">
        <v>16</v>
      </c>
      <c r="H521" s="6" t="s">
        <v>64</v>
      </c>
      <c r="I521" s="6" t="s">
        <v>65</v>
      </c>
      <c r="J521" s="6" t="s">
        <v>43</v>
      </c>
      <c r="K521" s="6">
        <v>21670</v>
      </c>
      <c r="L521" s="6">
        <v>15169</v>
      </c>
      <c r="M521" s="7">
        <v>9</v>
      </c>
      <c r="N521" s="23">
        <v>18419.5</v>
      </c>
      <c r="O521" s="8">
        <v>165775.5</v>
      </c>
      <c r="P521" s="40" t="s">
        <v>130</v>
      </c>
      <c r="Q521" s="100">
        <f t="shared" si="24"/>
        <v>29254.5</v>
      </c>
      <c r="R521" s="100">
        <f t="shared" si="25"/>
        <v>29254.5</v>
      </c>
      <c r="S521" s="100">
        <f t="shared" si="26"/>
        <v>195030</v>
      </c>
    </row>
    <row r="522" spans="1:19" x14ac:dyDescent="0.35">
      <c r="A522" s="9">
        <v>516</v>
      </c>
      <c r="B522" s="6">
        <v>516</v>
      </c>
      <c r="C522" s="7" t="s">
        <v>156</v>
      </c>
      <c r="D522" s="7" t="s">
        <v>112</v>
      </c>
      <c r="E522" s="7" t="s">
        <v>39</v>
      </c>
      <c r="F522" s="7" t="s">
        <v>40</v>
      </c>
      <c r="G522" s="6" t="s">
        <v>15</v>
      </c>
      <c r="H522" s="6" t="s">
        <v>113</v>
      </c>
      <c r="I522" s="6" t="s">
        <v>65</v>
      </c>
      <c r="J522" s="6" t="s">
        <v>86</v>
      </c>
      <c r="K522" s="6">
        <v>16325</v>
      </c>
      <c r="L522" s="6">
        <v>10611.25</v>
      </c>
      <c r="M522" s="7">
        <v>9</v>
      </c>
      <c r="N522" s="23">
        <v>14366</v>
      </c>
      <c r="O522" s="8">
        <v>129294</v>
      </c>
      <c r="P522" s="40" t="s">
        <v>82</v>
      </c>
      <c r="Q522" s="100">
        <f t="shared" si="24"/>
        <v>17631</v>
      </c>
      <c r="R522" s="100">
        <f t="shared" si="25"/>
        <v>33792.75</v>
      </c>
      <c r="S522" s="100">
        <f t="shared" si="26"/>
        <v>146925</v>
      </c>
    </row>
    <row r="523" spans="1:19" x14ac:dyDescent="0.35">
      <c r="A523" s="9">
        <v>517</v>
      </c>
      <c r="B523" s="6">
        <v>517</v>
      </c>
      <c r="C523" s="7" t="s">
        <v>146</v>
      </c>
      <c r="D523" s="7" t="s">
        <v>56</v>
      </c>
      <c r="E523" s="7" t="s">
        <v>71</v>
      </c>
      <c r="F523" s="7" t="s">
        <v>19</v>
      </c>
      <c r="G523" s="6" t="s">
        <v>17</v>
      </c>
      <c r="H523" s="6" t="s">
        <v>64</v>
      </c>
      <c r="I523" s="6" t="s">
        <v>65</v>
      </c>
      <c r="J523" s="6" t="s">
        <v>43</v>
      </c>
      <c r="K523" s="6">
        <v>21670</v>
      </c>
      <c r="L523" s="6">
        <v>15169</v>
      </c>
      <c r="M523" s="7">
        <v>2</v>
      </c>
      <c r="N523" s="23">
        <v>20803.2</v>
      </c>
      <c r="O523" s="8">
        <v>41606.400000000001</v>
      </c>
      <c r="P523" s="40" t="s">
        <v>89</v>
      </c>
      <c r="Q523" s="100">
        <f t="shared" si="24"/>
        <v>1733.5999999999985</v>
      </c>
      <c r="R523" s="100">
        <f t="shared" si="25"/>
        <v>11268.400000000001</v>
      </c>
      <c r="S523" s="100">
        <f t="shared" si="26"/>
        <v>43340</v>
      </c>
    </row>
    <row r="524" spans="1:19" x14ac:dyDescent="0.35">
      <c r="A524" s="9">
        <v>518</v>
      </c>
      <c r="B524" s="6">
        <v>518</v>
      </c>
      <c r="C524" s="7" t="s">
        <v>165</v>
      </c>
      <c r="D524" s="7" t="s">
        <v>112</v>
      </c>
      <c r="E524" s="7" t="s">
        <v>39</v>
      </c>
      <c r="F524" s="7" t="s">
        <v>40</v>
      </c>
      <c r="G524" s="6" t="s">
        <v>17</v>
      </c>
      <c r="H524" s="6" t="s">
        <v>169</v>
      </c>
      <c r="I524" s="6" t="s">
        <v>65</v>
      </c>
      <c r="J524" s="6" t="s">
        <v>43</v>
      </c>
      <c r="K524" s="6">
        <v>9526</v>
      </c>
      <c r="L524" s="6">
        <v>6572.94</v>
      </c>
      <c r="M524" s="7">
        <v>9</v>
      </c>
      <c r="N524" s="23">
        <v>8382.8799999999992</v>
      </c>
      <c r="O524" s="8">
        <v>75445.919999999998</v>
      </c>
      <c r="P524" s="40" t="s">
        <v>82</v>
      </c>
      <c r="Q524" s="100">
        <f t="shared" si="24"/>
        <v>10288.080000000007</v>
      </c>
      <c r="R524" s="100">
        <f t="shared" si="25"/>
        <v>16289.459999999995</v>
      </c>
      <c r="S524" s="100">
        <f t="shared" si="26"/>
        <v>85734</v>
      </c>
    </row>
    <row r="525" spans="1:19" x14ac:dyDescent="0.35">
      <c r="A525" s="9">
        <v>519</v>
      </c>
      <c r="B525" s="6">
        <v>519</v>
      </c>
      <c r="C525" s="7" t="s">
        <v>234</v>
      </c>
      <c r="D525" s="7" t="s">
        <v>112</v>
      </c>
      <c r="E525" s="7" t="s">
        <v>71</v>
      </c>
      <c r="F525" s="7" t="s">
        <v>24</v>
      </c>
      <c r="G525" s="6" t="s">
        <v>16</v>
      </c>
      <c r="H525" s="6" t="s">
        <v>177</v>
      </c>
      <c r="I525" s="6" t="s">
        <v>65</v>
      </c>
      <c r="J525" s="6" t="s">
        <v>66</v>
      </c>
      <c r="K525" s="6">
        <v>20386</v>
      </c>
      <c r="L525" s="6">
        <v>14270.2</v>
      </c>
      <c r="M525" s="7">
        <v>2</v>
      </c>
      <c r="N525" s="23">
        <v>17735.82</v>
      </c>
      <c r="O525" s="8">
        <v>35471.64</v>
      </c>
      <c r="P525" s="40" t="s">
        <v>82</v>
      </c>
      <c r="Q525" s="100">
        <f t="shared" si="24"/>
        <v>5300.3600000000006</v>
      </c>
      <c r="R525" s="100">
        <f t="shared" si="25"/>
        <v>6931.239999999998</v>
      </c>
      <c r="S525" s="100">
        <f t="shared" si="26"/>
        <v>40772</v>
      </c>
    </row>
    <row r="526" spans="1:19" x14ac:dyDescent="0.35">
      <c r="A526" s="9">
        <v>520</v>
      </c>
      <c r="B526" s="6">
        <v>520</v>
      </c>
      <c r="C526" s="7" t="s">
        <v>291</v>
      </c>
      <c r="D526" s="7" t="s">
        <v>112</v>
      </c>
      <c r="E526" s="7" t="s">
        <v>71</v>
      </c>
      <c r="F526" s="7" t="s">
        <v>21</v>
      </c>
      <c r="G526" s="6" t="s">
        <v>17</v>
      </c>
      <c r="H526" s="6" t="s">
        <v>122</v>
      </c>
      <c r="I526" s="6" t="s">
        <v>65</v>
      </c>
      <c r="J526" s="6" t="s">
        <v>66</v>
      </c>
      <c r="K526" s="6">
        <v>11568</v>
      </c>
      <c r="L526" s="6">
        <v>8097.6</v>
      </c>
      <c r="M526" s="7">
        <v>4</v>
      </c>
      <c r="N526" s="23">
        <v>11105.279999999999</v>
      </c>
      <c r="O526" s="8">
        <v>44421.119999999995</v>
      </c>
      <c r="P526" s="40" t="s">
        <v>82</v>
      </c>
      <c r="Q526" s="100">
        <f t="shared" si="24"/>
        <v>1850.8800000000047</v>
      </c>
      <c r="R526" s="100">
        <f t="shared" si="25"/>
        <v>12030.719999999994</v>
      </c>
      <c r="S526" s="100">
        <f t="shared" si="26"/>
        <v>46272</v>
      </c>
    </row>
    <row r="527" spans="1:19" x14ac:dyDescent="0.35">
      <c r="A527" s="9">
        <v>521</v>
      </c>
      <c r="B527" s="6">
        <v>521</v>
      </c>
      <c r="C527" s="7" t="s">
        <v>187</v>
      </c>
      <c r="D527" s="7" t="s">
        <v>112</v>
      </c>
      <c r="E527" s="7" t="s">
        <v>57</v>
      </c>
      <c r="F527" s="7" t="s">
        <v>20</v>
      </c>
      <c r="G527" s="6" t="s">
        <v>18</v>
      </c>
      <c r="H527" s="6" t="s">
        <v>113</v>
      </c>
      <c r="I527" s="6" t="s">
        <v>65</v>
      </c>
      <c r="J527" s="6" t="s">
        <v>86</v>
      </c>
      <c r="K527" s="6">
        <v>16325</v>
      </c>
      <c r="L527" s="6">
        <v>10611.25</v>
      </c>
      <c r="M527" s="7">
        <v>1</v>
      </c>
      <c r="N527" s="23">
        <v>15182.249999999998</v>
      </c>
      <c r="O527" s="8">
        <v>15182.249999999998</v>
      </c>
      <c r="P527" s="40" t="s">
        <v>62</v>
      </c>
      <c r="Q527" s="100">
        <f t="shared" si="24"/>
        <v>1142.7500000000018</v>
      </c>
      <c r="R527" s="100">
        <f t="shared" si="25"/>
        <v>4570.9999999999982</v>
      </c>
      <c r="S527" s="100">
        <f t="shared" si="26"/>
        <v>16325</v>
      </c>
    </row>
    <row r="528" spans="1:19" x14ac:dyDescent="0.35">
      <c r="A528" s="9">
        <v>522</v>
      </c>
      <c r="B528" s="6">
        <v>522</v>
      </c>
      <c r="C528" s="7" t="s">
        <v>239</v>
      </c>
      <c r="D528" s="7" t="s">
        <v>38</v>
      </c>
      <c r="E528" s="7" t="s">
        <v>57</v>
      </c>
      <c r="F528" s="7" t="s">
        <v>19</v>
      </c>
      <c r="G528" s="6" t="s">
        <v>17</v>
      </c>
      <c r="H528" s="6" t="s">
        <v>177</v>
      </c>
      <c r="I528" s="6" t="s">
        <v>65</v>
      </c>
      <c r="J528" s="6" t="s">
        <v>66</v>
      </c>
      <c r="K528" s="6">
        <v>20386</v>
      </c>
      <c r="L528" s="6">
        <v>14270.2</v>
      </c>
      <c r="M528" s="7">
        <v>3</v>
      </c>
      <c r="N528" s="23">
        <v>20182.14</v>
      </c>
      <c r="O528" s="8">
        <v>60546.42</v>
      </c>
      <c r="P528" s="40" t="s">
        <v>62</v>
      </c>
      <c r="Q528" s="100">
        <f t="shared" si="24"/>
        <v>611.58000000000175</v>
      </c>
      <c r="R528" s="100">
        <f t="shared" si="25"/>
        <v>17735.819999999996</v>
      </c>
      <c r="S528" s="100">
        <f t="shared" si="26"/>
        <v>61158</v>
      </c>
    </row>
    <row r="529" spans="1:19" x14ac:dyDescent="0.35">
      <c r="A529" s="9">
        <v>523</v>
      </c>
      <c r="B529" s="6">
        <v>523</v>
      </c>
      <c r="C529" s="7" t="s">
        <v>255</v>
      </c>
      <c r="D529" s="7" t="s">
        <v>95</v>
      </c>
      <c r="E529" s="7" t="s">
        <v>100</v>
      </c>
      <c r="F529" s="7" t="s">
        <v>21</v>
      </c>
      <c r="G529" s="6" t="s">
        <v>18</v>
      </c>
      <c r="H529" s="6" t="s">
        <v>85</v>
      </c>
      <c r="I529" s="6" t="s">
        <v>339</v>
      </c>
      <c r="J529" s="6" t="s">
        <v>86</v>
      </c>
      <c r="K529" s="6">
        <v>6690</v>
      </c>
      <c r="L529" s="6">
        <v>4080.9</v>
      </c>
      <c r="M529" s="7">
        <v>6</v>
      </c>
      <c r="N529" s="23">
        <v>6288.5999999999995</v>
      </c>
      <c r="O529" s="8">
        <v>37731.599999999999</v>
      </c>
      <c r="P529" s="40" t="s">
        <v>69</v>
      </c>
      <c r="Q529" s="100">
        <f t="shared" si="24"/>
        <v>2408.4000000000033</v>
      </c>
      <c r="R529" s="100">
        <f t="shared" si="25"/>
        <v>13246.199999999997</v>
      </c>
      <c r="S529" s="100">
        <f t="shared" si="26"/>
        <v>40140</v>
      </c>
    </row>
    <row r="530" spans="1:19" x14ac:dyDescent="0.35">
      <c r="A530" s="9">
        <v>524</v>
      </c>
      <c r="B530" s="6">
        <v>524</v>
      </c>
      <c r="C530" s="7" t="s">
        <v>110</v>
      </c>
      <c r="D530" s="7" t="s">
        <v>84</v>
      </c>
      <c r="E530" s="7" t="s">
        <v>48</v>
      </c>
      <c r="F530" s="7" t="s">
        <v>24</v>
      </c>
      <c r="G530" s="6" t="s">
        <v>18</v>
      </c>
      <c r="H530" s="6" t="s">
        <v>101</v>
      </c>
      <c r="I530" s="6" t="s">
        <v>42</v>
      </c>
      <c r="J530" s="6" t="s">
        <v>74</v>
      </c>
      <c r="K530" s="6">
        <v>4269</v>
      </c>
      <c r="L530" s="6">
        <v>2561.4</v>
      </c>
      <c r="M530" s="7">
        <v>6</v>
      </c>
      <c r="N530" s="23">
        <v>3927.48</v>
      </c>
      <c r="O530" s="8">
        <v>23564.880000000001</v>
      </c>
      <c r="P530" s="40" t="s">
        <v>105</v>
      </c>
      <c r="Q530" s="100">
        <f t="shared" si="24"/>
        <v>2049.12</v>
      </c>
      <c r="R530" s="100">
        <f t="shared" si="25"/>
        <v>8196.48</v>
      </c>
      <c r="S530" s="100">
        <f t="shared" si="26"/>
        <v>25614</v>
      </c>
    </row>
    <row r="531" spans="1:19" x14ac:dyDescent="0.35">
      <c r="A531" s="9">
        <v>525</v>
      </c>
      <c r="B531" s="6">
        <v>525</v>
      </c>
      <c r="C531" s="7" t="s">
        <v>240</v>
      </c>
      <c r="D531" s="7" t="s">
        <v>84</v>
      </c>
      <c r="E531" s="7" t="s">
        <v>39</v>
      </c>
      <c r="F531" s="7" t="s">
        <v>21</v>
      </c>
      <c r="G531" s="6" t="s">
        <v>16</v>
      </c>
      <c r="H531" s="6" t="s">
        <v>73</v>
      </c>
      <c r="I531" s="6" t="s">
        <v>50</v>
      </c>
      <c r="J531" s="6" t="s">
        <v>59</v>
      </c>
      <c r="K531" s="6">
        <v>23078</v>
      </c>
      <c r="L531" s="6">
        <v>14769.92</v>
      </c>
      <c r="M531" s="7">
        <v>1</v>
      </c>
      <c r="N531" s="23">
        <v>20308.64</v>
      </c>
      <c r="O531" s="8">
        <v>20308.64</v>
      </c>
      <c r="P531" s="40" t="s">
        <v>69</v>
      </c>
      <c r="Q531" s="100">
        <f t="shared" si="24"/>
        <v>2769.3600000000006</v>
      </c>
      <c r="R531" s="100">
        <f t="shared" si="25"/>
        <v>5538.7199999999993</v>
      </c>
      <c r="S531" s="100">
        <f t="shared" si="26"/>
        <v>23078</v>
      </c>
    </row>
    <row r="532" spans="1:19" x14ac:dyDescent="0.35">
      <c r="A532" s="9">
        <v>526</v>
      </c>
      <c r="B532" s="6">
        <v>526</v>
      </c>
      <c r="C532" s="7" t="s">
        <v>254</v>
      </c>
      <c r="D532" s="7" t="s">
        <v>84</v>
      </c>
      <c r="E532" s="7" t="s">
        <v>39</v>
      </c>
      <c r="F532" s="7" t="s">
        <v>72</v>
      </c>
      <c r="G532" s="6" t="s">
        <v>16</v>
      </c>
      <c r="H532" s="6" t="s">
        <v>91</v>
      </c>
      <c r="I532" s="6" t="s">
        <v>339</v>
      </c>
      <c r="J532" s="6" t="s">
        <v>59</v>
      </c>
      <c r="K532" s="6">
        <v>3263</v>
      </c>
      <c r="L532" s="6">
        <v>2186.21</v>
      </c>
      <c r="M532" s="7">
        <v>2</v>
      </c>
      <c r="N532" s="23">
        <v>2871.44</v>
      </c>
      <c r="O532" s="8">
        <v>5742.88</v>
      </c>
      <c r="P532" s="40" t="s">
        <v>46</v>
      </c>
      <c r="Q532" s="100">
        <f t="shared" si="24"/>
        <v>783.11999999999989</v>
      </c>
      <c r="R532" s="100">
        <f t="shared" si="25"/>
        <v>1370.46</v>
      </c>
      <c r="S532" s="100">
        <f t="shared" si="26"/>
        <v>6526</v>
      </c>
    </row>
    <row r="533" spans="1:19" x14ac:dyDescent="0.35">
      <c r="A533" s="9">
        <v>527</v>
      </c>
      <c r="B533" s="6">
        <v>527</v>
      </c>
      <c r="C533" s="7" t="s">
        <v>156</v>
      </c>
      <c r="D533" s="7" t="s">
        <v>112</v>
      </c>
      <c r="E533" s="7" t="s">
        <v>39</v>
      </c>
      <c r="F533" s="7" t="s">
        <v>40</v>
      </c>
      <c r="G533" s="6" t="s">
        <v>18</v>
      </c>
      <c r="H533" s="6" t="s">
        <v>41</v>
      </c>
      <c r="I533" s="6" t="s">
        <v>42</v>
      </c>
      <c r="J533" s="6" t="s">
        <v>66</v>
      </c>
      <c r="K533" s="6">
        <v>8989</v>
      </c>
      <c r="L533" s="6">
        <v>5663.07</v>
      </c>
      <c r="M533" s="7">
        <v>5</v>
      </c>
      <c r="N533" s="23">
        <v>8719.33</v>
      </c>
      <c r="O533" s="8">
        <v>43596.65</v>
      </c>
      <c r="P533" s="40" t="s">
        <v>105</v>
      </c>
      <c r="Q533" s="100">
        <f t="shared" si="24"/>
        <v>1348.3500000000004</v>
      </c>
      <c r="R533" s="100">
        <f t="shared" si="25"/>
        <v>15281.300000000001</v>
      </c>
      <c r="S533" s="100">
        <f t="shared" si="26"/>
        <v>44945</v>
      </c>
    </row>
    <row r="534" spans="1:19" x14ac:dyDescent="0.35">
      <c r="A534" s="9">
        <v>528</v>
      </c>
      <c r="B534" s="6">
        <v>528</v>
      </c>
      <c r="C534" s="7" t="s">
        <v>94</v>
      </c>
      <c r="D534" s="7" t="s">
        <v>112</v>
      </c>
      <c r="E534" s="7" t="s">
        <v>39</v>
      </c>
      <c r="F534" s="7" t="s">
        <v>23</v>
      </c>
      <c r="G534" s="6" t="s">
        <v>15</v>
      </c>
      <c r="H534" s="6" t="s">
        <v>58</v>
      </c>
      <c r="I534" s="6" t="s">
        <v>42</v>
      </c>
      <c r="J534" s="6" t="s">
        <v>59</v>
      </c>
      <c r="K534" s="6">
        <v>24315</v>
      </c>
      <c r="L534" s="6">
        <v>14589</v>
      </c>
      <c r="M534" s="7">
        <v>8</v>
      </c>
      <c r="N534" s="23">
        <v>23828.7</v>
      </c>
      <c r="O534" s="8">
        <v>190629.6</v>
      </c>
      <c r="P534" s="40" t="s">
        <v>46</v>
      </c>
      <c r="Q534" s="100">
        <f t="shared" si="24"/>
        <v>3890.3999999999942</v>
      </c>
      <c r="R534" s="100">
        <f t="shared" si="25"/>
        <v>73917.600000000006</v>
      </c>
      <c r="S534" s="100">
        <f t="shared" si="26"/>
        <v>194520</v>
      </c>
    </row>
    <row r="535" spans="1:19" x14ac:dyDescent="0.35">
      <c r="A535" s="9">
        <v>529</v>
      </c>
      <c r="B535" s="6">
        <v>529</v>
      </c>
      <c r="C535" s="7" t="s">
        <v>258</v>
      </c>
      <c r="D535" s="7" t="s">
        <v>84</v>
      </c>
      <c r="E535" s="7" t="s">
        <v>39</v>
      </c>
      <c r="F535" s="7" t="s">
        <v>19</v>
      </c>
      <c r="G535" s="6" t="s">
        <v>16</v>
      </c>
      <c r="H535" s="6" t="s">
        <v>113</v>
      </c>
      <c r="I535" s="6" t="s">
        <v>65</v>
      </c>
      <c r="J535" s="6" t="s">
        <v>86</v>
      </c>
      <c r="K535" s="6">
        <v>16325</v>
      </c>
      <c r="L535" s="6">
        <v>10611.25</v>
      </c>
      <c r="M535" s="7">
        <v>6</v>
      </c>
      <c r="N535" s="23">
        <v>14692.5</v>
      </c>
      <c r="O535" s="8">
        <v>88155</v>
      </c>
      <c r="P535" s="40" t="s">
        <v>105</v>
      </c>
      <c r="Q535" s="100">
        <f t="shared" si="24"/>
        <v>9795</v>
      </c>
      <c r="R535" s="100">
        <f t="shared" si="25"/>
        <v>24487.5</v>
      </c>
      <c r="S535" s="100">
        <f t="shared" si="26"/>
        <v>97950</v>
      </c>
    </row>
    <row r="536" spans="1:19" x14ac:dyDescent="0.35">
      <c r="A536" s="9">
        <v>530</v>
      </c>
      <c r="B536" s="6">
        <v>530</v>
      </c>
      <c r="C536" s="7" t="s">
        <v>271</v>
      </c>
      <c r="D536" s="7" t="s">
        <v>95</v>
      </c>
      <c r="E536" s="7" t="s">
        <v>57</v>
      </c>
      <c r="F536" s="7" t="s">
        <v>20</v>
      </c>
      <c r="G536" s="6" t="s">
        <v>15</v>
      </c>
      <c r="H536" s="6" t="s">
        <v>101</v>
      </c>
      <c r="I536" s="6" t="s">
        <v>42</v>
      </c>
      <c r="J536" s="6" t="s">
        <v>74</v>
      </c>
      <c r="K536" s="6">
        <v>4269</v>
      </c>
      <c r="L536" s="6">
        <v>2561.4</v>
      </c>
      <c r="M536" s="7">
        <v>2</v>
      </c>
      <c r="N536" s="23">
        <v>4012.8599999999997</v>
      </c>
      <c r="O536" s="8">
        <v>8025.7199999999993</v>
      </c>
      <c r="P536" s="40" t="s">
        <v>46</v>
      </c>
      <c r="Q536" s="100">
        <f t="shared" si="24"/>
        <v>512.28000000000065</v>
      </c>
      <c r="R536" s="100">
        <f t="shared" si="25"/>
        <v>2902.9199999999992</v>
      </c>
      <c r="S536" s="100">
        <f t="shared" si="26"/>
        <v>8538</v>
      </c>
    </row>
    <row r="537" spans="1:19" x14ac:dyDescent="0.35">
      <c r="A537" s="9">
        <v>531</v>
      </c>
      <c r="B537" s="6">
        <v>531</v>
      </c>
      <c r="C537" s="7" t="s">
        <v>219</v>
      </c>
      <c r="D537" s="7" t="s">
        <v>84</v>
      </c>
      <c r="E537" s="7" t="s">
        <v>48</v>
      </c>
      <c r="F537" s="7" t="s">
        <v>21</v>
      </c>
      <c r="G537" s="6" t="s">
        <v>18</v>
      </c>
      <c r="H537" s="6" t="s">
        <v>73</v>
      </c>
      <c r="I537" s="6" t="s">
        <v>50</v>
      </c>
      <c r="J537" s="6" t="s">
        <v>59</v>
      </c>
      <c r="K537" s="6">
        <v>23078</v>
      </c>
      <c r="L537" s="6">
        <v>14769.92</v>
      </c>
      <c r="M537" s="7">
        <v>7</v>
      </c>
      <c r="N537" s="23">
        <v>22847.22</v>
      </c>
      <c r="O537" s="8">
        <v>159930.54</v>
      </c>
      <c r="P537" s="40" t="s">
        <v>89</v>
      </c>
      <c r="Q537" s="100">
        <f t="shared" si="24"/>
        <v>1615.4599999999919</v>
      </c>
      <c r="R537" s="100">
        <f t="shared" si="25"/>
        <v>56541.100000000006</v>
      </c>
      <c r="S537" s="100">
        <f t="shared" si="26"/>
        <v>161546</v>
      </c>
    </row>
    <row r="538" spans="1:19" x14ac:dyDescent="0.35">
      <c r="A538" s="9">
        <v>532</v>
      </c>
      <c r="B538" s="6">
        <v>532</v>
      </c>
      <c r="C538" s="7" t="s">
        <v>221</v>
      </c>
      <c r="D538" s="7" t="s">
        <v>56</v>
      </c>
      <c r="E538" s="7" t="s">
        <v>48</v>
      </c>
      <c r="F538" s="7" t="s">
        <v>22</v>
      </c>
      <c r="G538" s="6" t="s">
        <v>16</v>
      </c>
      <c r="H538" s="6" t="s">
        <v>58</v>
      </c>
      <c r="I538" s="6" t="s">
        <v>42</v>
      </c>
      <c r="J538" s="6" t="s">
        <v>59</v>
      </c>
      <c r="K538" s="6">
        <v>24315</v>
      </c>
      <c r="L538" s="6">
        <v>14589</v>
      </c>
      <c r="M538" s="7">
        <v>5</v>
      </c>
      <c r="N538" s="23">
        <v>23828.7</v>
      </c>
      <c r="O538" s="8">
        <v>119143.5</v>
      </c>
      <c r="P538" s="40" t="s">
        <v>46</v>
      </c>
      <c r="Q538" s="100">
        <f t="shared" si="24"/>
        <v>2431.4999999999964</v>
      </c>
      <c r="R538" s="100">
        <f t="shared" si="25"/>
        <v>46198.5</v>
      </c>
      <c r="S538" s="100">
        <f t="shared" si="26"/>
        <v>121575</v>
      </c>
    </row>
    <row r="539" spans="1:19" x14ac:dyDescent="0.35">
      <c r="A539" s="9">
        <v>533</v>
      </c>
      <c r="B539" s="6">
        <v>533</v>
      </c>
      <c r="C539" s="7" t="s">
        <v>216</v>
      </c>
      <c r="D539" s="7" t="s">
        <v>56</v>
      </c>
      <c r="E539" s="7" t="s">
        <v>48</v>
      </c>
      <c r="F539" s="7" t="s">
        <v>23</v>
      </c>
      <c r="G539" s="6" t="s">
        <v>18</v>
      </c>
      <c r="H539" s="6" t="s">
        <v>49</v>
      </c>
      <c r="I539" s="6" t="s">
        <v>65</v>
      </c>
      <c r="J539" s="6" t="s">
        <v>43</v>
      </c>
      <c r="K539" s="6">
        <v>19568</v>
      </c>
      <c r="L539" s="6">
        <v>12327.84</v>
      </c>
      <c r="M539" s="7">
        <v>9</v>
      </c>
      <c r="N539" s="23">
        <v>19372.32</v>
      </c>
      <c r="O539" s="8">
        <v>174350.88</v>
      </c>
      <c r="P539" s="40" t="s">
        <v>89</v>
      </c>
      <c r="Q539" s="100">
        <f t="shared" si="24"/>
        <v>1761.1200000000026</v>
      </c>
      <c r="R539" s="100">
        <f t="shared" si="25"/>
        <v>63400.319999999992</v>
      </c>
      <c r="S539" s="100">
        <f t="shared" si="26"/>
        <v>176112</v>
      </c>
    </row>
    <row r="540" spans="1:19" x14ac:dyDescent="0.35">
      <c r="A540" s="9">
        <v>534</v>
      </c>
      <c r="B540" s="6">
        <v>534</v>
      </c>
      <c r="C540" s="7" t="s">
        <v>241</v>
      </c>
      <c r="D540" s="7" t="s">
        <v>95</v>
      </c>
      <c r="E540" s="7" t="s">
        <v>71</v>
      </c>
      <c r="F540" s="7" t="s">
        <v>19</v>
      </c>
      <c r="G540" s="6" t="s">
        <v>17</v>
      </c>
      <c r="H540" s="6" t="s">
        <v>41</v>
      </c>
      <c r="I540" s="6" t="s">
        <v>42</v>
      </c>
      <c r="J540" s="6" t="s">
        <v>66</v>
      </c>
      <c r="K540" s="6">
        <v>8989</v>
      </c>
      <c r="L540" s="6">
        <v>5663.07</v>
      </c>
      <c r="M540" s="7">
        <v>8</v>
      </c>
      <c r="N540" s="23">
        <v>8179.9900000000007</v>
      </c>
      <c r="O540" s="8">
        <v>65439.920000000006</v>
      </c>
      <c r="P540" s="40" t="s">
        <v>105</v>
      </c>
      <c r="Q540" s="100">
        <f t="shared" si="24"/>
        <v>6472.0799999999945</v>
      </c>
      <c r="R540" s="100">
        <f t="shared" si="25"/>
        <v>20135.360000000008</v>
      </c>
      <c r="S540" s="100">
        <f t="shared" si="26"/>
        <v>71912</v>
      </c>
    </row>
    <row r="541" spans="1:19" x14ac:dyDescent="0.35">
      <c r="A541" s="9">
        <v>535</v>
      </c>
      <c r="B541" s="6">
        <v>535</v>
      </c>
      <c r="C541" s="7" t="s">
        <v>308</v>
      </c>
      <c r="D541" s="7" t="s">
        <v>38</v>
      </c>
      <c r="E541" s="7" t="s">
        <v>39</v>
      </c>
      <c r="F541" s="7" t="s">
        <v>20</v>
      </c>
      <c r="G541" s="6" t="s">
        <v>15</v>
      </c>
      <c r="H541" s="6" t="s">
        <v>177</v>
      </c>
      <c r="I541" s="6" t="s">
        <v>65</v>
      </c>
      <c r="J541" s="6" t="s">
        <v>66</v>
      </c>
      <c r="K541" s="6">
        <v>20386</v>
      </c>
      <c r="L541" s="6">
        <v>14270.2</v>
      </c>
      <c r="M541" s="7">
        <v>9</v>
      </c>
      <c r="N541" s="23">
        <v>18958.98</v>
      </c>
      <c r="O541" s="8">
        <v>170630.82</v>
      </c>
      <c r="P541" s="40" t="s">
        <v>82</v>
      </c>
      <c r="Q541" s="100">
        <f t="shared" si="24"/>
        <v>12843.180000000004</v>
      </c>
      <c r="R541" s="100">
        <f t="shared" si="25"/>
        <v>42199.01999999999</v>
      </c>
      <c r="S541" s="100">
        <f t="shared" si="26"/>
        <v>183474</v>
      </c>
    </row>
    <row r="542" spans="1:19" x14ac:dyDescent="0.35">
      <c r="A542" s="9">
        <v>536</v>
      </c>
      <c r="B542" s="6">
        <v>536</v>
      </c>
      <c r="C542" s="7" t="s">
        <v>247</v>
      </c>
      <c r="D542" s="7" t="s">
        <v>56</v>
      </c>
      <c r="E542" s="7" t="s">
        <v>48</v>
      </c>
      <c r="F542" s="7" t="s">
        <v>22</v>
      </c>
      <c r="G542" s="6" t="s">
        <v>15</v>
      </c>
      <c r="H542" s="6" t="s">
        <v>148</v>
      </c>
      <c r="I542" s="6" t="s">
        <v>65</v>
      </c>
      <c r="J542" s="6" t="s">
        <v>86</v>
      </c>
      <c r="K542" s="6">
        <v>18971</v>
      </c>
      <c r="L542" s="6">
        <v>11762.02</v>
      </c>
      <c r="M542" s="7">
        <v>1</v>
      </c>
      <c r="N542" s="23">
        <v>18781.29</v>
      </c>
      <c r="O542" s="8">
        <v>18781.29</v>
      </c>
      <c r="P542" s="40" t="s">
        <v>62</v>
      </c>
      <c r="Q542" s="100">
        <f t="shared" si="24"/>
        <v>189.70999999999913</v>
      </c>
      <c r="R542" s="100">
        <f t="shared" si="25"/>
        <v>7019.27</v>
      </c>
      <c r="S542" s="100">
        <f t="shared" si="26"/>
        <v>18971</v>
      </c>
    </row>
    <row r="543" spans="1:19" x14ac:dyDescent="0.35">
      <c r="A543" s="9">
        <v>537</v>
      </c>
      <c r="B543" s="6">
        <v>537</v>
      </c>
      <c r="C543" s="7" t="s">
        <v>273</v>
      </c>
      <c r="D543" s="7" t="s">
        <v>95</v>
      </c>
      <c r="E543" s="7" t="s">
        <v>71</v>
      </c>
      <c r="F543" s="7" t="s">
        <v>19</v>
      </c>
      <c r="G543" s="6" t="s">
        <v>15</v>
      </c>
      <c r="H543" s="6" t="s">
        <v>117</v>
      </c>
      <c r="I543" s="6" t="s">
        <v>339</v>
      </c>
      <c r="J543" s="6" t="s">
        <v>86</v>
      </c>
      <c r="K543" s="6">
        <v>13223</v>
      </c>
      <c r="L543" s="6">
        <v>8991.64</v>
      </c>
      <c r="M543" s="7">
        <v>7</v>
      </c>
      <c r="N543" s="23">
        <v>12561.849999999999</v>
      </c>
      <c r="O543" s="8">
        <v>87932.949999999983</v>
      </c>
      <c r="P543" s="40" t="s">
        <v>105</v>
      </c>
      <c r="Q543" s="100">
        <f t="shared" si="24"/>
        <v>4628.0500000000102</v>
      </c>
      <c r="R543" s="100">
        <f t="shared" si="25"/>
        <v>24991.469999999994</v>
      </c>
      <c r="S543" s="100">
        <f t="shared" si="26"/>
        <v>92561</v>
      </c>
    </row>
    <row r="544" spans="1:19" x14ac:dyDescent="0.35">
      <c r="A544" s="9">
        <v>538</v>
      </c>
      <c r="B544" s="6">
        <v>538</v>
      </c>
      <c r="C544" s="7" t="s">
        <v>134</v>
      </c>
      <c r="D544" s="7" t="s">
        <v>112</v>
      </c>
      <c r="E544" s="7" t="s">
        <v>48</v>
      </c>
      <c r="F544" s="7" t="s">
        <v>23</v>
      </c>
      <c r="G544" s="6" t="s">
        <v>18</v>
      </c>
      <c r="H544" s="6" t="s">
        <v>148</v>
      </c>
      <c r="I544" s="6" t="s">
        <v>65</v>
      </c>
      <c r="J544" s="6" t="s">
        <v>86</v>
      </c>
      <c r="K544" s="6">
        <v>18971</v>
      </c>
      <c r="L544" s="6">
        <v>11762.02</v>
      </c>
      <c r="M544" s="7">
        <v>5</v>
      </c>
      <c r="N544" s="23">
        <v>16694.48</v>
      </c>
      <c r="O544" s="8">
        <v>83472.399999999994</v>
      </c>
      <c r="P544" s="40" t="s">
        <v>130</v>
      </c>
      <c r="Q544" s="100">
        <f t="shared" si="24"/>
        <v>11382.600000000002</v>
      </c>
      <c r="R544" s="100">
        <f t="shared" si="25"/>
        <v>24662.299999999996</v>
      </c>
      <c r="S544" s="100">
        <f t="shared" si="26"/>
        <v>94855</v>
      </c>
    </row>
    <row r="545" spans="1:19" x14ac:dyDescent="0.35">
      <c r="A545" s="9">
        <v>539</v>
      </c>
      <c r="B545" s="6">
        <v>539</v>
      </c>
      <c r="C545" s="7" t="s">
        <v>258</v>
      </c>
      <c r="D545" s="7" t="s">
        <v>84</v>
      </c>
      <c r="E545" s="7" t="s">
        <v>39</v>
      </c>
      <c r="F545" s="7" t="s">
        <v>19</v>
      </c>
      <c r="G545" s="6" t="s">
        <v>15</v>
      </c>
      <c r="H545" s="6" t="s">
        <v>91</v>
      </c>
      <c r="I545" s="6" t="s">
        <v>339</v>
      </c>
      <c r="J545" s="6" t="s">
        <v>59</v>
      </c>
      <c r="K545" s="6">
        <v>3263</v>
      </c>
      <c r="L545" s="6">
        <v>2186.21</v>
      </c>
      <c r="M545" s="7">
        <v>1</v>
      </c>
      <c r="N545" s="23">
        <v>3132.48</v>
      </c>
      <c r="O545" s="8">
        <v>3132.48</v>
      </c>
      <c r="P545" s="40" t="s">
        <v>89</v>
      </c>
      <c r="Q545" s="100">
        <f t="shared" si="24"/>
        <v>130.51999999999998</v>
      </c>
      <c r="R545" s="100">
        <f t="shared" si="25"/>
        <v>946.27</v>
      </c>
      <c r="S545" s="100">
        <f t="shared" si="26"/>
        <v>3263</v>
      </c>
    </row>
    <row r="546" spans="1:19" x14ac:dyDescent="0.35">
      <c r="A546" s="9">
        <v>540</v>
      </c>
      <c r="B546" s="6">
        <v>540</v>
      </c>
      <c r="C546" s="7" t="s">
        <v>233</v>
      </c>
      <c r="D546" s="7" t="s">
        <v>84</v>
      </c>
      <c r="E546" s="7" t="s">
        <v>39</v>
      </c>
      <c r="F546" s="7" t="s">
        <v>20</v>
      </c>
      <c r="G546" s="6" t="s">
        <v>17</v>
      </c>
      <c r="H546" s="6" t="s">
        <v>73</v>
      </c>
      <c r="I546" s="6" t="s">
        <v>50</v>
      </c>
      <c r="J546" s="6" t="s">
        <v>59</v>
      </c>
      <c r="K546" s="6">
        <v>23078</v>
      </c>
      <c r="L546" s="6">
        <v>14769.92</v>
      </c>
      <c r="M546" s="7">
        <v>8</v>
      </c>
      <c r="N546" s="23">
        <v>22847.22</v>
      </c>
      <c r="O546" s="8">
        <v>182777.76</v>
      </c>
      <c r="P546" s="40" t="s">
        <v>89</v>
      </c>
      <c r="Q546" s="100">
        <f t="shared" si="24"/>
        <v>1846.2399999999907</v>
      </c>
      <c r="R546" s="100">
        <f t="shared" si="25"/>
        <v>64618.400000000009</v>
      </c>
      <c r="S546" s="100">
        <f t="shared" si="26"/>
        <v>184624</v>
      </c>
    </row>
    <row r="547" spans="1:19" x14ac:dyDescent="0.35">
      <c r="A547" s="9">
        <v>541</v>
      </c>
      <c r="B547" s="6">
        <v>541</v>
      </c>
      <c r="C547" s="7" t="s">
        <v>55</v>
      </c>
      <c r="D547" s="7" t="s">
        <v>56</v>
      </c>
      <c r="E547" s="7" t="s">
        <v>48</v>
      </c>
      <c r="F547" s="7" t="s">
        <v>40</v>
      </c>
      <c r="G547" s="6" t="s">
        <v>16</v>
      </c>
      <c r="H547" s="6" t="s">
        <v>64</v>
      </c>
      <c r="I547" s="6" t="s">
        <v>65</v>
      </c>
      <c r="J547" s="6" t="s">
        <v>43</v>
      </c>
      <c r="K547" s="6">
        <v>21670</v>
      </c>
      <c r="L547" s="6">
        <v>15169</v>
      </c>
      <c r="M547" s="7">
        <v>1</v>
      </c>
      <c r="N547" s="23">
        <v>20369.8</v>
      </c>
      <c r="O547" s="8">
        <v>20369.8</v>
      </c>
      <c r="P547" s="40" t="s">
        <v>82</v>
      </c>
      <c r="Q547" s="100">
        <f t="shared" si="24"/>
        <v>1300.2000000000007</v>
      </c>
      <c r="R547" s="100">
        <f t="shared" si="25"/>
        <v>5200.7999999999993</v>
      </c>
      <c r="S547" s="100">
        <f t="shared" si="26"/>
        <v>21670</v>
      </c>
    </row>
    <row r="548" spans="1:19" x14ac:dyDescent="0.35">
      <c r="A548" s="9">
        <v>542</v>
      </c>
      <c r="B548" s="6">
        <v>542</v>
      </c>
      <c r="C548" s="7" t="s">
        <v>209</v>
      </c>
      <c r="D548" s="7" t="s">
        <v>56</v>
      </c>
      <c r="E548" s="7" t="s">
        <v>48</v>
      </c>
      <c r="F548" s="7" t="s">
        <v>72</v>
      </c>
      <c r="G548" s="6" t="s">
        <v>17</v>
      </c>
      <c r="H548" s="6" t="s">
        <v>113</v>
      </c>
      <c r="I548" s="6" t="s">
        <v>65</v>
      </c>
      <c r="J548" s="6" t="s">
        <v>86</v>
      </c>
      <c r="K548" s="6">
        <v>16325</v>
      </c>
      <c r="L548" s="6">
        <v>10611.25</v>
      </c>
      <c r="M548" s="7">
        <v>7</v>
      </c>
      <c r="N548" s="23">
        <v>14855.75</v>
      </c>
      <c r="O548" s="8">
        <v>103990.25</v>
      </c>
      <c r="P548" s="40" t="s">
        <v>105</v>
      </c>
      <c r="Q548" s="100">
        <f t="shared" si="24"/>
        <v>10284.75</v>
      </c>
      <c r="R548" s="100">
        <f t="shared" si="25"/>
        <v>29711.5</v>
      </c>
      <c r="S548" s="100">
        <f t="shared" si="26"/>
        <v>114275</v>
      </c>
    </row>
    <row r="549" spans="1:19" x14ac:dyDescent="0.35">
      <c r="A549" s="9">
        <v>543</v>
      </c>
      <c r="B549" s="6">
        <v>543</v>
      </c>
      <c r="C549" s="7" t="s">
        <v>157</v>
      </c>
      <c r="D549" s="7" t="s">
        <v>38</v>
      </c>
      <c r="E549" s="7" t="s">
        <v>100</v>
      </c>
      <c r="F549" s="7" t="s">
        <v>72</v>
      </c>
      <c r="G549" s="6" t="s">
        <v>17</v>
      </c>
      <c r="H549" s="6" t="s">
        <v>78</v>
      </c>
      <c r="I549" s="6" t="s">
        <v>339</v>
      </c>
      <c r="J549" s="6" t="s">
        <v>51</v>
      </c>
      <c r="K549" s="6">
        <v>22050</v>
      </c>
      <c r="L549" s="6">
        <v>15435</v>
      </c>
      <c r="M549" s="7">
        <v>9</v>
      </c>
      <c r="N549" s="23">
        <v>19183.5</v>
      </c>
      <c r="O549" s="8">
        <v>172651.5</v>
      </c>
      <c r="P549" s="40" t="s">
        <v>46</v>
      </c>
      <c r="Q549" s="100">
        <f t="shared" si="24"/>
        <v>25798.5</v>
      </c>
      <c r="R549" s="100">
        <f t="shared" si="25"/>
        <v>33736.5</v>
      </c>
      <c r="S549" s="100">
        <f t="shared" si="26"/>
        <v>198450</v>
      </c>
    </row>
    <row r="550" spans="1:19" x14ac:dyDescent="0.35">
      <c r="A550" s="9">
        <v>544</v>
      </c>
      <c r="B550" s="6">
        <v>544</v>
      </c>
      <c r="C550" s="7" t="s">
        <v>63</v>
      </c>
      <c r="D550" s="7" t="s">
        <v>38</v>
      </c>
      <c r="E550" s="7" t="s">
        <v>71</v>
      </c>
      <c r="F550" s="7" t="s">
        <v>40</v>
      </c>
      <c r="G550" s="6" t="s">
        <v>17</v>
      </c>
      <c r="H550" s="6" t="s">
        <v>96</v>
      </c>
      <c r="I550" s="6" t="s">
        <v>50</v>
      </c>
      <c r="J550" s="6" t="s">
        <v>43</v>
      </c>
      <c r="K550" s="6">
        <v>2135</v>
      </c>
      <c r="L550" s="6">
        <v>1174.25</v>
      </c>
      <c r="M550" s="7">
        <v>5</v>
      </c>
      <c r="N550" s="23">
        <v>1878.8</v>
      </c>
      <c r="O550" s="8">
        <v>9394</v>
      </c>
      <c r="P550" s="40" t="s">
        <v>69</v>
      </c>
      <c r="Q550" s="100">
        <f t="shared" si="24"/>
        <v>1281.0000000000002</v>
      </c>
      <c r="R550" s="100">
        <f t="shared" si="25"/>
        <v>3522.75</v>
      </c>
      <c r="S550" s="100">
        <f t="shared" si="26"/>
        <v>10675</v>
      </c>
    </row>
    <row r="551" spans="1:19" x14ac:dyDescent="0.35">
      <c r="A551" s="9">
        <v>545</v>
      </c>
      <c r="B551" s="6">
        <v>545</v>
      </c>
      <c r="C551" s="7" t="s">
        <v>210</v>
      </c>
      <c r="D551" s="7" t="s">
        <v>38</v>
      </c>
      <c r="E551" s="7" t="s">
        <v>100</v>
      </c>
      <c r="F551" s="7" t="s">
        <v>72</v>
      </c>
      <c r="G551" s="6" t="s">
        <v>15</v>
      </c>
      <c r="H551" s="6" t="s">
        <v>122</v>
      </c>
      <c r="I551" s="6" t="s">
        <v>65</v>
      </c>
      <c r="J551" s="6" t="s">
        <v>66</v>
      </c>
      <c r="K551" s="6">
        <v>11568</v>
      </c>
      <c r="L551" s="6">
        <v>8097.6</v>
      </c>
      <c r="M551" s="7">
        <v>6</v>
      </c>
      <c r="N551" s="23">
        <v>10758.24</v>
      </c>
      <c r="O551" s="8">
        <v>64549.440000000002</v>
      </c>
      <c r="P551" s="40" t="s">
        <v>105</v>
      </c>
      <c r="Q551" s="100">
        <f t="shared" si="24"/>
        <v>4858.5600000000013</v>
      </c>
      <c r="R551" s="100">
        <f t="shared" si="25"/>
        <v>15963.839999999997</v>
      </c>
      <c r="S551" s="100">
        <f t="shared" si="26"/>
        <v>69408</v>
      </c>
    </row>
    <row r="552" spans="1:19" x14ac:dyDescent="0.35">
      <c r="A552" s="9">
        <v>546</v>
      </c>
      <c r="B552" s="6">
        <v>546</v>
      </c>
      <c r="C552" s="7" t="s">
        <v>199</v>
      </c>
      <c r="D552" s="7" t="s">
        <v>84</v>
      </c>
      <c r="E552" s="7" t="s">
        <v>57</v>
      </c>
      <c r="F552" s="7" t="s">
        <v>19</v>
      </c>
      <c r="G552" s="6" t="s">
        <v>16</v>
      </c>
      <c r="H552" s="6" t="s">
        <v>169</v>
      </c>
      <c r="I552" s="6" t="s">
        <v>65</v>
      </c>
      <c r="J552" s="6" t="s">
        <v>43</v>
      </c>
      <c r="K552" s="6">
        <v>9526</v>
      </c>
      <c r="L552" s="6">
        <v>6572.94</v>
      </c>
      <c r="M552" s="7">
        <v>3</v>
      </c>
      <c r="N552" s="23">
        <v>8382.8799999999992</v>
      </c>
      <c r="O552" s="8">
        <v>25148.639999999999</v>
      </c>
      <c r="P552" s="40" t="s">
        <v>62</v>
      </c>
      <c r="Q552" s="100">
        <f t="shared" si="24"/>
        <v>3429.3600000000024</v>
      </c>
      <c r="R552" s="100">
        <f t="shared" si="25"/>
        <v>5429.8199999999988</v>
      </c>
      <c r="S552" s="100">
        <f t="shared" si="26"/>
        <v>28578</v>
      </c>
    </row>
    <row r="553" spans="1:19" x14ac:dyDescent="0.35">
      <c r="A553" s="9">
        <v>547</v>
      </c>
      <c r="B553" s="6">
        <v>547</v>
      </c>
      <c r="C553" s="7" t="s">
        <v>151</v>
      </c>
      <c r="D553" s="7" t="s">
        <v>56</v>
      </c>
      <c r="E553" s="7" t="s">
        <v>71</v>
      </c>
      <c r="F553" s="7" t="s">
        <v>23</v>
      </c>
      <c r="G553" s="6" t="s">
        <v>15</v>
      </c>
      <c r="H553" s="6" t="s">
        <v>138</v>
      </c>
      <c r="I553" s="6" t="s">
        <v>42</v>
      </c>
      <c r="J553" s="6" t="s">
        <v>51</v>
      </c>
      <c r="K553" s="6">
        <v>12004</v>
      </c>
      <c r="L553" s="6">
        <v>8042.68</v>
      </c>
      <c r="M553" s="7">
        <v>3</v>
      </c>
      <c r="N553" s="23">
        <v>10683.56</v>
      </c>
      <c r="O553" s="8">
        <v>32050.68</v>
      </c>
      <c r="P553" s="40" t="s">
        <v>82</v>
      </c>
      <c r="Q553" s="100">
        <f t="shared" si="24"/>
        <v>3961.3200000000015</v>
      </c>
      <c r="R553" s="100">
        <f t="shared" si="25"/>
        <v>7922.6399999999976</v>
      </c>
      <c r="S553" s="100">
        <f t="shared" si="26"/>
        <v>36012</v>
      </c>
    </row>
    <row r="554" spans="1:19" x14ac:dyDescent="0.35">
      <c r="A554" s="9">
        <v>548</v>
      </c>
      <c r="B554" s="6">
        <v>548</v>
      </c>
      <c r="C554" s="7" t="s">
        <v>312</v>
      </c>
      <c r="D554" s="7" t="s">
        <v>112</v>
      </c>
      <c r="E554" s="7" t="s">
        <v>100</v>
      </c>
      <c r="F554" s="7" t="s">
        <v>19</v>
      </c>
      <c r="G554" s="6" t="s">
        <v>16</v>
      </c>
      <c r="H554" s="6" t="s">
        <v>85</v>
      </c>
      <c r="I554" s="6" t="s">
        <v>339</v>
      </c>
      <c r="J554" s="6" t="s">
        <v>86</v>
      </c>
      <c r="K554" s="6">
        <v>6690</v>
      </c>
      <c r="L554" s="6">
        <v>4080.9</v>
      </c>
      <c r="M554" s="7">
        <v>9</v>
      </c>
      <c r="N554" s="23">
        <v>6489.3</v>
      </c>
      <c r="O554" s="8">
        <v>58403.700000000004</v>
      </c>
      <c r="P554" s="40" t="s">
        <v>69</v>
      </c>
      <c r="Q554" s="100">
        <f t="shared" si="24"/>
        <v>1806.2999999999984</v>
      </c>
      <c r="R554" s="100">
        <f t="shared" si="25"/>
        <v>21675.600000000002</v>
      </c>
      <c r="S554" s="100">
        <f t="shared" si="26"/>
        <v>60210</v>
      </c>
    </row>
    <row r="555" spans="1:19" x14ac:dyDescent="0.35">
      <c r="A555" s="9">
        <v>549</v>
      </c>
      <c r="B555" s="6">
        <v>549</v>
      </c>
      <c r="C555" s="7" t="s">
        <v>223</v>
      </c>
      <c r="D555" s="7" t="s">
        <v>112</v>
      </c>
      <c r="E555" s="7" t="s">
        <v>71</v>
      </c>
      <c r="F555" s="7" t="s">
        <v>23</v>
      </c>
      <c r="G555" s="6" t="s">
        <v>18</v>
      </c>
      <c r="H555" s="6" t="s">
        <v>117</v>
      </c>
      <c r="I555" s="6" t="s">
        <v>339</v>
      </c>
      <c r="J555" s="6" t="s">
        <v>86</v>
      </c>
      <c r="K555" s="6">
        <v>13223</v>
      </c>
      <c r="L555" s="6">
        <v>8991.64</v>
      </c>
      <c r="M555" s="7">
        <v>8</v>
      </c>
      <c r="N555" s="23">
        <v>11239.55</v>
      </c>
      <c r="O555" s="8">
        <v>89916.4</v>
      </c>
      <c r="P555" s="40" t="s">
        <v>69</v>
      </c>
      <c r="Q555" s="100">
        <f t="shared" si="24"/>
        <v>15867.600000000006</v>
      </c>
      <c r="R555" s="100">
        <f t="shared" si="25"/>
        <v>17983.28</v>
      </c>
      <c r="S555" s="100">
        <f t="shared" si="26"/>
        <v>105784</v>
      </c>
    </row>
    <row r="556" spans="1:19" x14ac:dyDescent="0.35">
      <c r="A556" s="9">
        <v>550</v>
      </c>
      <c r="B556" s="6">
        <v>550</v>
      </c>
      <c r="C556" s="7" t="s">
        <v>154</v>
      </c>
      <c r="D556" s="7" t="s">
        <v>95</v>
      </c>
      <c r="E556" s="7" t="s">
        <v>48</v>
      </c>
      <c r="F556" s="7" t="s">
        <v>19</v>
      </c>
      <c r="G556" s="6" t="s">
        <v>18</v>
      </c>
      <c r="H556" s="6" t="s">
        <v>91</v>
      </c>
      <c r="I556" s="6" t="s">
        <v>339</v>
      </c>
      <c r="J556" s="6" t="s">
        <v>59</v>
      </c>
      <c r="K556" s="6">
        <v>3263</v>
      </c>
      <c r="L556" s="6">
        <v>2186.21</v>
      </c>
      <c r="M556" s="7">
        <v>6</v>
      </c>
      <c r="N556" s="23">
        <v>2969.33</v>
      </c>
      <c r="O556" s="8">
        <v>17815.98</v>
      </c>
      <c r="P556" s="40" t="s">
        <v>69</v>
      </c>
      <c r="Q556" s="100">
        <f t="shared" si="24"/>
        <v>1762.0200000000004</v>
      </c>
      <c r="R556" s="100">
        <f t="shared" si="25"/>
        <v>4698.7199999999993</v>
      </c>
      <c r="S556" s="100">
        <f t="shared" si="26"/>
        <v>19578</v>
      </c>
    </row>
    <row r="557" spans="1:19" x14ac:dyDescent="0.35">
      <c r="A557" s="9">
        <v>551</v>
      </c>
      <c r="B557" s="6">
        <v>551</v>
      </c>
      <c r="C557" s="7" t="s">
        <v>273</v>
      </c>
      <c r="D557" s="7" t="s">
        <v>95</v>
      </c>
      <c r="E557" s="7" t="s">
        <v>71</v>
      </c>
      <c r="F557" s="7" t="s">
        <v>19</v>
      </c>
      <c r="G557" s="6" t="s">
        <v>15</v>
      </c>
      <c r="H557" s="6" t="s">
        <v>169</v>
      </c>
      <c r="I557" s="6" t="s">
        <v>65</v>
      </c>
      <c r="J557" s="6" t="s">
        <v>43</v>
      </c>
      <c r="K557" s="6">
        <v>9526</v>
      </c>
      <c r="L557" s="6">
        <v>6572.94</v>
      </c>
      <c r="M557" s="7">
        <v>9</v>
      </c>
      <c r="N557" s="23">
        <v>9144.9599999999991</v>
      </c>
      <c r="O557" s="8">
        <v>82304.639999999985</v>
      </c>
      <c r="P557" s="40" t="s">
        <v>105</v>
      </c>
      <c r="Q557" s="100">
        <f t="shared" si="24"/>
        <v>3429.3600000000079</v>
      </c>
      <c r="R557" s="100">
        <f t="shared" si="25"/>
        <v>23148.179999999997</v>
      </c>
      <c r="S557" s="100">
        <f t="shared" si="26"/>
        <v>85734</v>
      </c>
    </row>
    <row r="558" spans="1:19" x14ac:dyDescent="0.35">
      <c r="A558" s="9">
        <v>552</v>
      </c>
      <c r="B558" s="6">
        <v>552</v>
      </c>
      <c r="C558" s="7" t="s">
        <v>212</v>
      </c>
      <c r="D558" s="7" t="s">
        <v>38</v>
      </c>
      <c r="E558" s="7" t="s">
        <v>48</v>
      </c>
      <c r="F558" s="7" t="s">
        <v>40</v>
      </c>
      <c r="G558" s="6" t="s">
        <v>18</v>
      </c>
      <c r="H558" s="6" t="s">
        <v>41</v>
      </c>
      <c r="I558" s="6" t="s">
        <v>42</v>
      </c>
      <c r="J558" s="6" t="s">
        <v>66</v>
      </c>
      <c r="K558" s="6">
        <v>8989</v>
      </c>
      <c r="L558" s="6">
        <v>5663.07</v>
      </c>
      <c r="M558" s="7">
        <v>1</v>
      </c>
      <c r="N558" s="23">
        <v>8359.7699999999986</v>
      </c>
      <c r="O558" s="8">
        <v>8359.7699999999986</v>
      </c>
      <c r="P558" s="40" t="s">
        <v>130</v>
      </c>
      <c r="Q558" s="100">
        <f t="shared" si="24"/>
        <v>629.23000000000138</v>
      </c>
      <c r="R558" s="100">
        <f t="shared" si="25"/>
        <v>2696.6999999999989</v>
      </c>
      <c r="S558" s="100">
        <f t="shared" si="26"/>
        <v>8989</v>
      </c>
    </row>
    <row r="559" spans="1:19" x14ac:dyDescent="0.35">
      <c r="A559" s="9">
        <v>553</v>
      </c>
      <c r="B559" s="6">
        <v>553</v>
      </c>
      <c r="C559" s="7" t="s">
        <v>289</v>
      </c>
      <c r="D559" s="7" t="s">
        <v>95</v>
      </c>
      <c r="E559" s="7" t="s">
        <v>71</v>
      </c>
      <c r="F559" s="7" t="s">
        <v>22</v>
      </c>
      <c r="G559" s="6" t="s">
        <v>17</v>
      </c>
      <c r="H559" s="6" t="s">
        <v>73</v>
      </c>
      <c r="I559" s="6" t="s">
        <v>50</v>
      </c>
      <c r="J559" s="6" t="s">
        <v>59</v>
      </c>
      <c r="K559" s="6">
        <v>23078</v>
      </c>
      <c r="L559" s="6">
        <v>14769.92</v>
      </c>
      <c r="M559" s="7">
        <v>3</v>
      </c>
      <c r="N559" s="23">
        <v>20077.86</v>
      </c>
      <c r="O559" s="8">
        <v>60233.58</v>
      </c>
      <c r="P559" s="40" t="s">
        <v>46</v>
      </c>
      <c r="Q559" s="100">
        <f t="shared" si="24"/>
        <v>9000.4199999999983</v>
      </c>
      <c r="R559" s="100">
        <f t="shared" si="25"/>
        <v>15923.820000000002</v>
      </c>
      <c r="S559" s="100">
        <f t="shared" si="26"/>
        <v>69234</v>
      </c>
    </row>
    <row r="560" spans="1:19" x14ac:dyDescent="0.35">
      <c r="A560" s="9">
        <v>554</v>
      </c>
      <c r="B560" s="6">
        <v>554</v>
      </c>
      <c r="C560" s="7" t="s">
        <v>284</v>
      </c>
      <c r="D560" s="7" t="s">
        <v>112</v>
      </c>
      <c r="E560" s="7" t="s">
        <v>100</v>
      </c>
      <c r="F560" s="7" t="s">
        <v>21</v>
      </c>
      <c r="G560" s="6" t="s">
        <v>17</v>
      </c>
      <c r="H560" s="6" t="s">
        <v>138</v>
      </c>
      <c r="I560" s="6" t="s">
        <v>42</v>
      </c>
      <c r="J560" s="6" t="s">
        <v>51</v>
      </c>
      <c r="K560" s="6">
        <v>12004</v>
      </c>
      <c r="L560" s="6">
        <v>8042.68</v>
      </c>
      <c r="M560" s="7">
        <v>9</v>
      </c>
      <c r="N560" s="23">
        <v>11163.72</v>
      </c>
      <c r="O560" s="8">
        <v>100473.48</v>
      </c>
      <c r="P560" s="40" t="s">
        <v>46</v>
      </c>
      <c r="Q560" s="100">
        <f t="shared" si="24"/>
        <v>7562.5200000000059</v>
      </c>
      <c r="R560" s="100">
        <f t="shared" si="25"/>
        <v>28089.359999999993</v>
      </c>
      <c r="S560" s="100">
        <f t="shared" si="26"/>
        <v>108036</v>
      </c>
    </row>
    <row r="561" spans="1:19" x14ac:dyDescent="0.35">
      <c r="A561" s="9">
        <v>555</v>
      </c>
      <c r="B561" s="6">
        <v>555</v>
      </c>
      <c r="C561" s="7" t="s">
        <v>260</v>
      </c>
      <c r="D561" s="7" t="s">
        <v>38</v>
      </c>
      <c r="E561" s="7" t="s">
        <v>39</v>
      </c>
      <c r="F561" s="7" t="s">
        <v>40</v>
      </c>
      <c r="G561" s="6" t="s">
        <v>17</v>
      </c>
      <c r="H561" s="6" t="s">
        <v>101</v>
      </c>
      <c r="I561" s="6" t="s">
        <v>42</v>
      </c>
      <c r="J561" s="6" t="s">
        <v>74</v>
      </c>
      <c r="K561" s="6">
        <v>4269</v>
      </c>
      <c r="L561" s="6">
        <v>2561.4</v>
      </c>
      <c r="M561" s="7">
        <v>1</v>
      </c>
      <c r="N561" s="23">
        <v>3842.1</v>
      </c>
      <c r="O561" s="8">
        <v>3842.1</v>
      </c>
      <c r="P561" s="40" t="s">
        <v>46</v>
      </c>
      <c r="Q561" s="100">
        <f t="shared" si="24"/>
        <v>426.90000000000009</v>
      </c>
      <c r="R561" s="100">
        <f t="shared" si="25"/>
        <v>1280.6999999999998</v>
      </c>
      <c r="S561" s="100">
        <f t="shared" si="26"/>
        <v>4269</v>
      </c>
    </row>
    <row r="562" spans="1:19" x14ac:dyDescent="0.35">
      <c r="A562" s="9">
        <v>556</v>
      </c>
      <c r="B562" s="6">
        <v>556</v>
      </c>
      <c r="C562" s="7" t="s">
        <v>312</v>
      </c>
      <c r="D562" s="7" t="s">
        <v>112</v>
      </c>
      <c r="E562" s="7" t="s">
        <v>100</v>
      </c>
      <c r="F562" s="7" t="s">
        <v>19</v>
      </c>
      <c r="G562" s="6" t="s">
        <v>15</v>
      </c>
      <c r="H562" s="6" t="s">
        <v>159</v>
      </c>
      <c r="I562" s="6" t="s">
        <v>65</v>
      </c>
      <c r="J562" s="6" t="s">
        <v>86</v>
      </c>
      <c r="K562" s="6">
        <v>24110</v>
      </c>
      <c r="L562" s="6">
        <v>16153.7</v>
      </c>
      <c r="M562" s="7">
        <v>6</v>
      </c>
      <c r="N562" s="23">
        <v>20975.7</v>
      </c>
      <c r="O562" s="8">
        <v>125854.20000000001</v>
      </c>
      <c r="P562" s="40" t="s">
        <v>89</v>
      </c>
      <c r="Q562" s="100">
        <f t="shared" si="24"/>
        <v>18805.799999999996</v>
      </c>
      <c r="R562" s="100">
        <f t="shared" si="25"/>
        <v>28932</v>
      </c>
      <c r="S562" s="100">
        <f t="shared" si="26"/>
        <v>144660</v>
      </c>
    </row>
    <row r="563" spans="1:19" x14ac:dyDescent="0.35">
      <c r="A563" s="9">
        <v>557</v>
      </c>
      <c r="B563" s="6">
        <v>557</v>
      </c>
      <c r="C563" s="7" t="s">
        <v>237</v>
      </c>
      <c r="D563" s="7" t="s">
        <v>56</v>
      </c>
      <c r="E563" s="7" t="s">
        <v>100</v>
      </c>
      <c r="F563" s="7" t="s">
        <v>40</v>
      </c>
      <c r="G563" s="6" t="s">
        <v>15</v>
      </c>
      <c r="H563" s="6" t="s">
        <v>126</v>
      </c>
      <c r="I563" s="6" t="s">
        <v>50</v>
      </c>
      <c r="J563" s="6" t="s">
        <v>86</v>
      </c>
      <c r="K563" s="6">
        <v>16064</v>
      </c>
      <c r="L563" s="6">
        <v>10762.88</v>
      </c>
      <c r="M563" s="7">
        <v>1</v>
      </c>
      <c r="N563" s="23">
        <v>15260.8</v>
      </c>
      <c r="O563" s="8">
        <v>15260.8</v>
      </c>
      <c r="P563" s="40" t="s">
        <v>62</v>
      </c>
      <c r="Q563" s="100">
        <f t="shared" si="24"/>
        <v>803.20000000000073</v>
      </c>
      <c r="R563" s="100">
        <f t="shared" si="25"/>
        <v>4497.92</v>
      </c>
      <c r="S563" s="100">
        <f t="shared" si="26"/>
        <v>16064</v>
      </c>
    </row>
    <row r="564" spans="1:19" x14ac:dyDescent="0.35">
      <c r="A564" s="9">
        <v>558</v>
      </c>
      <c r="B564" s="6">
        <v>558</v>
      </c>
      <c r="C564" s="7" t="s">
        <v>168</v>
      </c>
      <c r="D564" s="7" t="s">
        <v>38</v>
      </c>
      <c r="E564" s="7" t="s">
        <v>71</v>
      </c>
      <c r="F564" s="7" t="s">
        <v>21</v>
      </c>
      <c r="G564" s="6" t="s">
        <v>17</v>
      </c>
      <c r="H564" s="6" t="s">
        <v>148</v>
      </c>
      <c r="I564" s="6" t="s">
        <v>65</v>
      </c>
      <c r="J564" s="6" t="s">
        <v>86</v>
      </c>
      <c r="K564" s="6">
        <v>18971</v>
      </c>
      <c r="L564" s="6">
        <v>11762.02</v>
      </c>
      <c r="M564" s="7">
        <v>3</v>
      </c>
      <c r="N564" s="23">
        <v>18212.16</v>
      </c>
      <c r="O564" s="8">
        <v>54636.479999999996</v>
      </c>
      <c r="P564" s="40" t="s">
        <v>130</v>
      </c>
      <c r="Q564" s="100">
        <f t="shared" si="24"/>
        <v>2276.5200000000004</v>
      </c>
      <c r="R564" s="100">
        <f t="shared" si="25"/>
        <v>19350.419999999998</v>
      </c>
      <c r="S564" s="100">
        <f t="shared" si="26"/>
        <v>56913</v>
      </c>
    </row>
    <row r="565" spans="1:19" x14ac:dyDescent="0.35">
      <c r="A565" s="9">
        <v>559</v>
      </c>
      <c r="B565" s="6">
        <v>559</v>
      </c>
      <c r="C565" s="7" t="s">
        <v>246</v>
      </c>
      <c r="D565" s="7" t="s">
        <v>56</v>
      </c>
      <c r="E565" s="7" t="s">
        <v>57</v>
      </c>
      <c r="F565" s="7" t="s">
        <v>21</v>
      </c>
      <c r="G565" s="6" t="s">
        <v>16</v>
      </c>
      <c r="H565" s="6" t="s">
        <v>96</v>
      </c>
      <c r="I565" s="6" t="s">
        <v>50</v>
      </c>
      <c r="J565" s="6" t="s">
        <v>43</v>
      </c>
      <c r="K565" s="6">
        <v>2135</v>
      </c>
      <c r="L565" s="6">
        <v>1174.25</v>
      </c>
      <c r="M565" s="7">
        <v>2</v>
      </c>
      <c r="N565" s="23">
        <v>1878.8</v>
      </c>
      <c r="O565" s="8">
        <v>3757.6</v>
      </c>
      <c r="P565" s="40" t="s">
        <v>54</v>
      </c>
      <c r="Q565" s="100">
        <f t="shared" si="24"/>
        <v>512.40000000000009</v>
      </c>
      <c r="R565" s="100">
        <f t="shared" si="25"/>
        <v>1409.1</v>
      </c>
      <c r="S565" s="100">
        <f t="shared" si="26"/>
        <v>4270</v>
      </c>
    </row>
    <row r="566" spans="1:19" x14ac:dyDescent="0.35">
      <c r="A566" s="9">
        <v>560</v>
      </c>
      <c r="B566" s="6">
        <v>560</v>
      </c>
      <c r="C566" s="7" t="s">
        <v>152</v>
      </c>
      <c r="D566" s="7" t="s">
        <v>95</v>
      </c>
      <c r="E566" s="7" t="s">
        <v>39</v>
      </c>
      <c r="F566" s="7" t="s">
        <v>22</v>
      </c>
      <c r="G566" s="6" t="s">
        <v>16</v>
      </c>
      <c r="H566" s="6" t="s">
        <v>73</v>
      </c>
      <c r="I566" s="6" t="s">
        <v>50</v>
      </c>
      <c r="J566" s="6" t="s">
        <v>59</v>
      </c>
      <c r="K566" s="6">
        <v>23078</v>
      </c>
      <c r="L566" s="6">
        <v>14769.92</v>
      </c>
      <c r="M566" s="7">
        <v>7</v>
      </c>
      <c r="N566" s="23">
        <v>20308.64</v>
      </c>
      <c r="O566" s="8">
        <v>142160.47999999998</v>
      </c>
      <c r="P566" s="40" t="s">
        <v>82</v>
      </c>
      <c r="Q566" s="100">
        <f t="shared" si="24"/>
        <v>19385.520000000004</v>
      </c>
      <c r="R566" s="100">
        <f t="shared" si="25"/>
        <v>38771.039999999994</v>
      </c>
      <c r="S566" s="100">
        <f t="shared" si="26"/>
        <v>161546</v>
      </c>
    </row>
    <row r="567" spans="1:19" x14ac:dyDescent="0.35">
      <c r="A567" s="9">
        <v>561</v>
      </c>
      <c r="B567" s="6">
        <v>561</v>
      </c>
      <c r="C567" s="7" t="s">
        <v>37</v>
      </c>
      <c r="D567" s="7" t="s">
        <v>84</v>
      </c>
      <c r="E567" s="7" t="s">
        <v>39</v>
      </c>
      <c r="F567" s="7" t="s">
        <v>22</v>
      </c>
      <c r="G567" s="6" t="s">
        <v>16</v>
      </c>
      <c r="H567" s="6" t="s">
        <v>177</v>
      </c>
      <c r="I567" s="6" t="s">
        <v>65</v>
      </c>
      <c r="J567" s="6" t="s">
        <v>66</v>
      </c>
      <c r="K567" s="6">
        <v>20386</v>
      </c>
      <c r="L567" s="6">
        <v>14270.2</v>
      </c>
      <c r="M567" s="7">
        <v>4</v>
      </c>
      <c r="N567" s="23">
        <v>20182.14</v>
      </c>
      <c r="O567" s="8">
        <v>80728.56</v>
      </c>
      <c r="P567" s="40" t="s">
        <v>46</v>
      </c>
      <c r="Q567" s="100">
        <f t="shared" si="24"/>
        <v>815.44000000000233</v>
      </c>
      <c r="R567" s="100">
        <f t="shared" si="25"/>
        <v>23647.759999999995</v>
      </c>
      <c r="S567" s="100">
        <f t="shared" si="26"/>
        <v>81544</v>
      </c>
    </row>
    <row r="568" spans="1:19" x14ac:dyDescent="0.35">
      <c r="A568" s="9">
        <v>562</v>
      </c>
      <c r="B568" s="6">
        <v>562</v>
      </c>
      <c r="C568" s="7" t="s">
        <v>143</v>
      </c>
      <c r="D568" s="7" t="s">
        <v>56</v>
      </c>
      <c r="E568" s="7" t="s">
        <v>100</v>
      </c>
      <c r="F568" s="7" t="s">
        <v>20</v>
      </c>
      <c r="G568" s="6" t="s">
        <v>16</v>
      </c>
      <c r="H568" s="6" t="s">
        <v>126</v>
      </c>
      <c r="I568" s="6" t="s">
        <v>50</v>
      </c>
      <c r="J568" s="6" t="s">
        <v>86</v>
      </c>
      <c r="K568" s="6">
        <v>16064</v>
      </c>
      <c r="L568" s="6">
        <v>10762.88</v>
      </c>
      <c r="M568" s="7">
        <v>6</v>
      </c>
      <c r="N568" s="23">
        <v>14778.880000000001</v>
      </c>
      <c r="O568" s="8">
        <v>88673.279999999999</v>
      </c>
      <c r="P568" s="40" t="s">
        <v>89</v>
      </c>
      <c r="Q568" s="100">
        <f t="shared" si="24"/>
        <v>7710.7199999999939</v>
      </c>
      <c r="R568" s="100">
        <f t="shared" si="25"/>
        <v>24096.000000000011</v>
      </c>
      <c r="S568" s="100">
        <f t="shared" si="26"/>
        <v>96384</v>
      </c>
    </row>
    <row r="569" spans="1:19" x14ac:dyDescent="0.35">
      <c r="A569" s="9">
        <v>563</v>
      </c>
      <c r="B569" s="6">
        <v>563</v>
      </c>
      <c r="C569" s="7" t="s">
        <v>154</v>
      </c>
      <c r="D569" s="7" t="s">
        <v>95</v>
      </c>
      <c r="E569" s="7" t="s">
        <v>48</v>
      </c>
      <c r="F569" s="7" t="s">
        <v>19</v>
      </c>
      <c r="G569" s="6" t="s">
        <v>18</v>
      </c>
      <c r="H569" s="6" t="s">
        <v>122</v>
      </c>
      <c r="I569" s="6" t="s">
        <v>65</v>
      </c>
      <c r="J569" s="6" t="s">
        <v>66</v>
      </c>
      <c r="K569" s="6">
        <v>11568</v>
      </c>
      <c r="L569" s="6">
        <v>8097.6</v>
      </c>
      <c r="M569" s="7">
        <v>7</v>
      </c>
      <c r="N569" s="23">
        <v>10064.16</v>
      </c>
      <c r="O569" s="8">
        <v>70449.119999999995</v>
      </c>
      <c r="P569" s="40" t="s">
        <v>82</v>
      </c>
      <c r="Q569" s="100">
        <f t="shared" si="24"/>
        <v>10526.880000000001</v>
      </c>
      <c r="R569" s="100">
        <f t="shared" si="25"/>
        <v>13765.919999999996</v>
      </c>
      <c r="S569" s="100">
        <f t="shared" si="26"/>
        <v>80976</v>
      </c>
    </row>
    <row r="570" spans="1:19" x14ac:dyDescent="0.35">
      <c r="A570" s="9">
        <v>564</v>
      </c>
      <c r="B570" s="6">
        <v>564</v>
      </c>
      <c r="C570" s="7" t="s">
        <v>242</v>
      </c>
      <c r="D570" s="7" t="s">
        <v>56</v>
      </c>
      <c r="E570" s="7" t="s">
        <v>100</v>
      </c>
      <c r="F570" s="7" t="s">
        <v>19</v>
      </c>
      <c r="G570" s="6" t="s">
        <v>16</v>
      </c>
      <c r="H570" s="6" t="s">
        <v>49</v>
      </c>
      <c r="I570" s="6" t="s">
        <v>65</v>
      </c>
      <c r="J570" s="6" t="s">
        <v>43</v>
      </c>
      <c r="K570" s="6">
        <v>19568</v>
      </c>
      <c r="L570" s="6">
        <v>12327.84</v>
      </c>
      <c r="M570" s="7">
        <v>9</v>
      </c>
      <c r="N570" s="23">
        <v>17415.52</v>
      </c>
      <c r="O570" s="8">
        <v>156739.68</v>
      </c>
      <c r="P570" s="40" t="s">
        <v>89</v>
      </c>
      <c r="Q570" s="100">
        <f t="shared" si="24"/>
        <v>19372.319999999996</v>
      </c>
      <c r="R570" s="100">
        <f t="shared" si="25"/>
        <v>45789.120000000003</v>
      </c>
      <c r="S570" s="100">
        <f t="shared" si="26"/>
        <v>176112</v>
      </c>
    </row>
    <row r="571" spans="1:19" x14ac:dyDescent="0.35">
      <c r="A571" s="9">
        <v>565</v>
      </c>
      <c r="B571" s="6">
        <v>565</v>
      </c>
      <c r="C571" s="7" t="s">
        <v>184</v>
      </c>
      <c r="D571" s="7" t="s">
        <v>95</v>
      </c>
      <c r="E571" s="7" t="s">
        <v>48</v>
      </c>
      <c r="F571" s="7" t="s">
        <v>20</v>
      </c>
      <c r="G571" s="6" t="s">
        <v>15</v>
      </c>
      <c r="H571" s="6" t="s">
        <v>148</v>
      </c>
      <c r="I571" s="6" t="s">
        <v>65</v>
      </c>
      <c r="J571" s="6" t="s">
        <v>86</v>
      </c>
      <c r="K571" s="6">
        <v>18971</v>
      </c>
      <c r="L571" s="6">
        <v>11762.02</v>
      </c>
      <c r="M571" s="7">
        <v>6</v>
      </c>
      <c r="N571" s="23">
        <v>16694.48</v>
      </c>
      <c r="O571" s="8">
        <v>100166.88</v>
      </c>
      <c r="P571" s="40" t="s">
        <v>54</v>
      </c>
      <c r="Q571" s="100">
        <f t="shared" si="24"/>
        <v>13659.120000000003</v>
      </c>
      <c r="R571" s="100">
        <f t="shared" si="25"/>
        <v>29594.759999999995</v>
      </c>
      <c r="S571" s="100">
        <f t="shared" si="26"/>
        <v>113826</v>
      </c>
    </row>
    <row r="572" spans="1:19" x14ac:dyDescent="0.35">
      <c r="A572" s="9">
        <v>566</v>
      </c>
      <c r="B572" s="6">
        <v>566</v>
      </c>
      <c r="C572" s="7" t="s">
        <v>283</v>
      </c>
      <c r="D572" s="7" t="s">
        <v>38</v>
      </c>
      <c r="E572" s="7" t="s">
        <v>100</v>
      </c>
      <c r="F572" s="7" t="s">
        <v>19</v>
      </c>
      <c r="G572" s="6" t="s">
        <v>18</v>
      </c>
      <c r="H572" s="6" t="s">
        <v>117</v>
      </c>
      <c r="I572" s="6" t="s">
        <v>339</v>
      </c>
      <c r="J572" s="6" t="s">
        <v>86</v>
      </c>
      <c r="K572" s="6">
        <v>13223</v>
      </c>
      <c r="L572" s="6">
        <v>8991.64</v>
      </c>
      <c r="M572" s="7">
        <v>8</v>
      </c>
      <c r="N572" s="23">
        <v>12694.08</v>
      </c>
      <c r="O572" s="8">
        <v>101552.64</v>
      </c>
      <c r="P572" s="40" t="s">
        <v>54</v>
      </c>
      <c r="Q572" s="100">
        <f t="shared" si="24"/>
        <v>4231.3600000000006</v>
      </c>
      <c r="R572" s="100">
        <f t="shared" si="25"/>
        <v>29619.520000000004</v>
      </c>
      <c r="S572" s="100">
        <f t="shared" si="26"/>
        <v>105784</v>
      </c>
    </row>
    <row r="573" spans="1:19" x14ac:dyDescent="0.35">
      <c r="A573" s="9">
        <v>567</v>
      </c>
      <c r="B573" s="6">
        <v>567</v>
      </c>
      <c r="C573" s="7" t="s">
        <v>265</v>
      </c>
      <c r="D573" s="7" t="s">
        <v>84</v>
      </c>
      <c r="E573" s="7" t="s">
        <v>39</v>
      </c>
      <c r="F573" s="7" t="s">
        <v>24</v>
      </c>
      <c r="G573" s="6" t="s">
        <v>17</v>
      </c>
      <c r="H573" s="6" t="s">
        <v>107</v>
      </c>
      <c r="I573" s="6" t="s">
        <v>42</v>
      </c>
      <c r="J573" s="6" t="s">
        <v>59</v>
      </c>
      <c r="K573" s="6">
        <v>10590</v>
      </c>
      <c r="L573" s="6">
        <v>6671.7</v>
      </c>
      <c r="M573" s="7">
        <v>4</v>
      </c>
      <c r="N573" s="23">
        <v>9742.8000000000011</v>
      </c>
      <c r="O573" s="8">
        <v>38971.200000000004</v>
      </c>
      <c r="P573" s="40" t="s">
        <v>82</v>
      </c>
      <c r="Q573" s="100">
        <f t="shared" si="24"/>
        <v>3388.7999999999956</v>
      </c>
      <c r="R573" s="100">
        <f t="shared" si="25"/>
        <v>12284.400000000005</v>
      </c>
      <c r="S573" s="100">
        <f t="shared" si="26"/>
        <v>42360</v>
      </c>
    </row>
    <row r="574" spans="1:19" x14ac:dyDescent="0.35">
      <c r="A574" s="9">
        <v>568</v>
      </c>
      <c r="B574" s="6">
        <v>568</v>
      </c>
      <c r="C574" s="7" t="s">
        <v>202</v>
      </c>
      <c r="D574" s="7" t="s">
        <v>56</v>
      </c>
      <c r="E574" s="7" t="s">
        <v>48</v>
      </c>
      <c r="F574" s="7" t="s">
        <v>24</v>
      </c>
      <c r="G574" s="6" t="s">
        <v>15</v>
      </c>
      <c r="H574" s="6" t="s">
        <v>85</v>
      </c>
      <c r="I574" s="6" t="s">
        <v>339</v>
      </c>
      <c r="J574" s="6" t="s">
        <v>86</v>
      </c>
      <c r="K574" s="6">
        <v>6690</v>
      </c>
      <c r="L574" s="6">
        <v>4080.9</v>
      </c>
      <c r="M574" s="7">
        <v>6</v>
      </c>
      <c r="N574" s="23">
        <v>6623.1</v>
      </c>
      <c r="O574" s="8">
        <v>39738.600000000006</v>
      </c>
      <c r="P574" s="40" t="s">
        <v>69</v>
      </c>
      <c r="Q574" s="100">
        <f t="shared" si="24"/>
        <v>401.39999999999782</v>
      </c>
      <c r="R574" s="100">
        <f t="shared" si="25"/>
        <v>15253.2</v>
      </c>
      <c r="S574" s="100">
        <f t="shared" si="26"/>
        <v>40140</v>
      </c>
    </row>
    <row r="575" spans="1:19" x14ac:dyDescent="0.35">
      <c r="A575" s="9">
        <v>569</v>
      </c>
      <c r="B575" s="6">
        <v>569</v>
      </c>
      <c r="C575" s="7" t="s">
        <v>132</v>
      </c>
      <c r="D575" s="7" t="s">
        <v>112</v>
      </c>
      <c r="E575" s="7" t="s">
        <v>100</v>
      </c>
      <c r="F575" s="7" t="s">
        <v>20</v>
      </c>
      <c r="G575" s="6" t="s">
        <v>16</v>
      </c>
      <c r="H575" s="6" t="s">
        <v>159</v>
      </c>
      <c r="I575" s="6" t="s">
        <v>65</v>
      </c>
      <c r="J575" s="6" t="s">
        <v>86</v>
      </c>
      <c r="K575" s="6">
        <v>24110</v>
      </c>
      <c r="L575" s="6">
        <v>16153.7</v>
      </c>
      <c r="M575" s="7">
        <v>5</v>
      </c>
      <c r="N575" s="23">
        <v>21699</v>
      </c>
      <c r="O575" s="8">
        <v>108495</v>
      </c>
      <c r="P575" s="40" t="s">
        <v>62</v>
      </c>
      <c r="Q575" s="100">
        <f t="shared" si="24"/>
        <v>12055</v>
      </c>
      <c r="R575" s="100">
        <f t="shared" si="25"/>
        <v>27726.499999999996</v>
      </c>
      <c r="S575" s="100">
        <f t="shared" si="26"/>
        <v>120550</v>
      </c>
    </row>
    <row r="576" spans="1:19" x14ac:dyDescent="0.35">
      <c r="A576" s="9">
        <v>570</v>
      </c>
      <c r="B576" s="6">
        <v>570</v>
      </c>
      <c r="C576" s="7" t="s">
        <v>228</v>
      </c>
      <c r="D576" s="7" t="s">
        <v>84</v>
      </c>
      <c r="E576" s="7" t="s">
        <v>39</v>
      </c>
      <c r="F576" s="7" t="s">
        <v>20</v>
      </c>
      <c r="G576" s="6" t="s">
        <v>18</v>
      </c>
      <c r="H576" s="6" t="s">
        <v>122</v>
      </c>
      <c r="I576" s="6" t="s">
        <v>65</v>
      </c>
      <c r="J576" s="6" t="s">
        <v>66</v>
      </c>
      <c r="K576" s="6">
        <v>11568</v>
      </c>
      <c r="L576" s="6">
        <v>8097.6</v>
      </c>
      <c r="M576" s="7">
        <v>6</v>
      </c>
      <c r="N576" s="23">
        <v>10873.92</v>
      </c>
      <c r="O576" s="8">
        <v>65243.520000000004</v>
      </c>
      <c r="P576" s="40" t="s">
        <v>89</v>
      </c>
      <c r="Q576" s="100">
        <f t="shared" si="24"/>
        <v>4164.4799999999996</v>
      </c>
      <c r="R576" s="100">
        <f t="shared" si="25"/>
        <v>16657.919999999998</v>
      </c>
      <c r="S576" s="100">
        <f t="shared" si="26"/>
        <v>69408</v>
      </c>
    </row>
    <row r="577" spans="1:19" x14ac:dyDescent="0.35">
      <c r="A577" s="9">
        <v>571</v>
      </c>
      <c r="B577" s="6">
        <v>571</v>
      </c>
      <c r="C577" s="7" t="s">
        <v>301</v>
      </c>
      <c r="D577" s="7" t="s">
        <v>38</v>
      </c>
      <c r="E577" s="7" t="s">
        <v>39</v>
      </c>
      <c r="F577" s="7" t="s">
        <v>40</v>
      </c>
      <c r="G577" s="6" t="s">
        <v>15</v>
      </c>
      <c r="H577" s="6" t="s">
        <v>49</v>
      </c>
      <c r="I577" s="6" t="s">
        <v>65</v>
      </c>
      <c r="J577" s="6" t="s">
        <v>43</v>
      </c>
      <c r="K577" s="6">
        <v>19568</v>
      </c>
      <c r="L577" s="6">
        <v>12327.84</v>
      </c>
      <c r="M577" s="7">
        <v>2</v>
      </c>
      <c r="N577" s="23">
        <v>17611.2</v>
      </c>
      <c r="O577" s="8">
        <v>35222.400000000001</v>
      </c>
      <c r="P577" s="40" t="s">
        <v>69</v>
      </c>
      <c r="Q577" s="100">
        <f t="shared" si="24"/>
        <v>3913.5999999999985</v>
      </c>
      <c r="R577" s="100">
        <f t="shared" si="25"/>
        <v>10566.720000000001</v>
      </c>
      <c r="S577" s="100">
        <f t="shared" si="26"/>
        <v>39136</v>
      </c>
    </row>
    <row r="578" spans="1:19" x14ac:dyDescent="0.35">
      <c r="A578" s="9">
        <v>572</v>
      </c>
      <c r="B578" s="6">
        <v>572</v>
      </c>
      <c r="C578" s="7" t="s">
        <v>199</v>
      </c>
      <c r="D578" s="7" t="s">
        <v>84</v>
      </c>
      <c r="E578" s="7" t="s">
        <v>57</v>
      </c>
      <c r="F578" s="7" t="s">
        <v>19</v>
      </c>
      <c r="G578" s="6" t="s">
        <v>16</v>
      </c>
      <c r="H578" s="6" t="s">
        <v>41</v>
      </c>
      <c r="I578" s="6" t="s">
        <v>42</v>
      </c>
      <c r="J578" s="6" t="s">
        <v>66</v>
      </c>
      <c r="K578" s="6">
        <v>8989</v>
      </c>
      <c r="L578" s="6">
        <v>5663.07</v>
      </c>
      <c r="M578" s="7">
        <v>4</v>
      </c>
      <c r="N578" s="23">
        <v>8809.2199999999993</v>
      </c>
      <c r="O578" s="8">
        <v>35236.879999999997</v>
      </c>
      <c r="P578" s="40" t="s">
        <v>46</v>
      </c>
      <c r="Q578" s="100">
        <f t="shared" si="24"/>
        <v>719.12000000000262</v>
      </c>
      <c r="R578" s="100">
        <f t="shared" si="25"/>
        <v>12584.599999999999</v>
      </c>
      <c r="S578" s="100">
        <f t="shared" si="26"/>
        <v>35956</v>
      </c>
    </row>
    <row r="579" spans="1:19" x14ac:dyDescent="0.35">
      <c r="A579" s="9">
        <v>573</v>
      </c>
      <c r="B579" s="6">
        <v>573</v>
      </c>
      <c r="C579" s="7" t="s">
        <v>111</v>
      </c>
      <c r="D579" s="7" t="s">
        <v>38</v>
      </c>
      <c r="E579" s="7" t="s">
        <v>100</v>
      </c>
      <c r="F579" s="7" t="s">
        <v>24</v>
      </c>
      <c r="G579" s="6" t="s">
        <v>17</v>
      </c>
      <c r="H579" s="6" t="s">
        <v>148</v>
      </c>
      <c r="I579" s="6" t="s">
        <v>65</v>
      </c>
      <c r="J579" s="6" t="s">
        <v>86</v>
      </c>
      <c r="K579" s="6">
        <v>18971</v>
      </c>
      <c r="L579" s="6">
        <v>11762.02</v>
      </c>
      <c r="M579" s="7">
        <v>1</v>
      </c>
      <c r="N579" s="23">
        <v>17453.32</v>
      </c>
      <c r="O579" s="8">
        <v>17453.32</v>
      </c>
      <c r="P579" s="40" t="s">
        <v>89</v>
      </c>
      <c r="Q579" s="100">
        <f t="shared" si="24"/>
        <v>1517.6800000000003</v>
      </c>
      <c r="R579" s="100">
        <f t="shared" si="25"/>
        <v>5691.2999999999993</v>
      </c>
      <c r="S579" s="100">
        <f t="shared" si="26"/>
        <v>18971</v>
      </c>
    </row>
    <row r="580" spans="1:19" x14ac:dyDescent="0.35">
      <c r="A580" s="9">
        <v>574</v>
      </c>
      <c r="B580" s="6">
        <v>574</v>
      </c>
      <c r="C580" s="7" t="s">
        <v>215</v>
      </c>
      <c r="D580" s="7" t="s">
        <v>95</v>
      </c>
      <c r="E580" s="7" t="s">
        <v>39</v>
      </c>
      <c r="F580" s="7" t="s">
        <v>40</v>
      </c>
      <c r="G580" s="6" t="s">
        <v>16</v>
      </c>
      <c r="H580" s="6" t="s">
        <v>107</v>
      </c>
      <c r="I580" s="6" t="s">
        <v>42</v>
      </c>
      <c r="J580" s="6" t="s">
        <v>59</v>
      </c>
      <c r="K580" s="6">
        <v>10590</v>
      </c>
      <c r="L580" s="6">
        <v>6671.7</v>
      </c>
      <c r="M580" s="7">
        <v>8</v>
      </c>
      <c r="N580" s="23">
        <v>9636.9</v>
      </c>
      <c r="O580" s="8">
        <v>77095.199999999997</v>
      </c>
      <c r="P580" s="40" t="s">
        <v>105</v>
      </c>
      <c r="Q580" s="100">
        <f t="shared" si="24"/>
        <v>7624.8000000000029</v>
      </c>
      <c r="R580" s="100">
        <f t="shared" si="25"/>
        <v>23721.599999999999</v>
      </c>
      <c r="S580" s="100">
        <f t="shared" si="26"/>
        <v>84720</v>
      </c>
    </row>
    <row r="581" spans="1:19" x14ac:dyDescent="0.35">
      <c r="A581" s="9">
        <v>575</v>
      </c>
      <c r="B581" s="6">
        <v>575</v>
      </c>
      <c r="C581" s="7" t="s">
        <v>256</v>
      </c>
      <c r="D581" s="7" t="s">
        <v>38</v>
      </c>
      <c r="E581" s="7" t="s">
        <v>57</v>
      </c>
      <c r="F581" s="7" t="s">
        <v>19</v>
      </c>
      <c r="G581" s="6" t="s">
        <v>15</v>
      </c>
      <c r="H581" s="6" t="s">
        <v>122</v>
      </c>
      <c r="I581" s="6" t="s">
        <v>65</v>
      </c>
      <c r="J581" s="6" t="s">
        <v>66</v>
      </c>
      <c r="K581" s="6">
        <v>11568</v>
      </c>
      <c r="L581" s="6">
        <v>8097.6</v>
      </c>
      <c r="M581" s="7">
        <v>1</v>
      </c>
      <c r="N581" s="23">
        <v>9948.48</v>
      </c>
      <c r="O581" s="8">
        <v>9948.48</v>
      </c>
      <c r="P581" s="40" t="s">
        <v>105</v>
      </c>
      <c r="Q581" s="100">
        <f t="shared" si="24"/>
        <v>1619.5200000000004</v>
      </c>
      <c r="R581" s="100">
        <f t="shared" si="25"/>
        <v>1850.8799999999992</v>
      </c>
      <c r="S581" s="100">
        <f t="shared" si="26"/>
        <v>11568</v>
      </c>
    </row>
    <row r="582" spans="1:19" x14ac:dyDescent="0.35">
      <c r="A582" s="9">
        <v>576</v>
      </c>
      <c r="B582" s="6">
        <v>576</v>
      </c>
      <c r="C582" s="7" t="s">
        <v>316</v>
      </c>
      <c r="D582" s="7" t="s">
        <v>95</v>
      </c>
      <c r="E582" s="7" t="s">
        <v>71</v>
      </c>
      <c r="F582" s="7" t="s">
        <v>22</v>
      </c>
      <c r="G582" s="6" t="s">
        <v>15</v>
      </c>
      <c r="H582" s="6" t="s">
        <v>91</v>
      </c>
      <c r="I582" s="6" t="s">
        <v>339</v>
      </c>
      <c r="J582" s="6" t="s">
        <v>59</v>
      </c>
      <c r="K582" s="6">
        <v>3263</v>
      </c>
      <c r="L582" s="6">
        <v>2186.21</v>
      </c>
      <c r="M582" s="7">
        <v>7</v>
      </c>
      <c r="N582" s="23">
        <v>2773.5499999999997</v>
      </c>
      <c r="O582" s="8">
        <v>19414.849999999999</v>
      </c>
      <c r="P582" s="40" t="s">
        <v>82</v>
      </c>
      <c r="Q582" s="100">
        <f t="shared" si="24"/>
        <v>3426.1500000000019</v>
      </c>
      <c r="R582" s="100">
        <f t="shared" si="25"/>
        <v>4111.3799999999974</v>
      </c>
      <c r="S582" s="100">
        <f t="shared" si="26"/>
        <v>22841</v>
      </c>
    </row>
    <row r="583" spans="1:19" x14ac:dyDescent="0.35">
      <c r="A583" s="9">
        <v>577</v>
      </c>
      <c r="B583" s="6">
        <v>577</v>
      </c>
      <c r="C583" s="7" t="s">
        <v>151</v>
      </c>
      <c r="D583" s="7" t="s">
        <v>56</v>
      </c>
      <c r="E583" s="7" t="s">
        <v>71</v>
      </c>
      <c r="F583" s="7" t="s">
        <v>23</v>
      </c>
      <c r="G583" s="6" t="s">
        <v>16</v>
      </c>
      <c r="H583" s="6" t="s">
        <v>117</v>
      </c>
      <c r="I583" s="6" t="s">
        <v>339</v>
      </c>
      <c r="J583" s="6" t="s">
        <v>86</v>
      </c>
      <c r="K583" s="6">
        <v>13223</v>
      </c>
      <c r="L583" s="6">
        <v>8991.64</v>
      </c>
      <c r="M583" s="7">
        <v>7</v>
      </c>
      <c r="N583" s="23">
        <v>12958.539999999999</v>
      </c>
      <c r="O583" s="8">
        <v>90709.78</v>
      </c>
      <c r="P583" s="40" t="s">
        <v>54</v>
      </c>
      <c r="Q583" s="100">
        <f t="shared" si="24"/>
        <v>1851.2200000000066</v>
      </c>
      <c r="R583" s="100">
        <f t="shared" si="25"/>
        <v>27768.299999999996</v>
      </c>
      <c r="S583" s="100">
        <f t="shared" si="26"/>
        <v>92561</v>
      </c>
    </row>
    <row r="584" spans="1:19" x14ac:dyDescent="0.35">
      <c r="A584" s="9">
        <v>578</v>
      </c>
      <c r="B584" s="6">
        <v>578</v>
      </c>
      <c r="C584" s="7" t="s">
        <v>206</v>
      </c>
      <c r="D584" s="7" t="s">
        <v>95</v>
      </c>
      <c r="E584" s="7" t="s">
        <v>48</v>
      </c>
      <c r="F584" s="7" t="s">
        <v>22</v>
      </c>
      <c r="G584" s="6" t="s">
        <v>15</v>
      </c>
      <c r="H584" s="6" t="s">
        <v>91</v>
      </c>
      <c r="I584" s="6" t="s">
        <v>339</v>
      </c>
      <c r="J584" s="6" t="s">
        <v>59</v>
      </c>
      <c r="K584" s="6">
        <v>3263</v>
      </c>
      <c r="L584" s="6">
        <v>2186.21</v>
      </c>
      <c r="M584" s="7">
        <v>1</v>
      </c>
      <c r="N584" s="23">
        <v>3230.37</v>
      </c>
      <c r="O584" s="8">
        <v>3230.37</v>
      </c>
      <c r="P584" s="40" t="s">
        <v>82</v>
      </c>
      <c r="Q584" s="100">
        <f t="shared" ref="Q584:Q647" si="27">M584*(K584-N584)</f>
        <v>32.630000000000109</v>
      </c>
      <c r="R584" s="100">
        <f t="shared" ref="R584:R647" si="28">M584*(N584-L584)</f>
        <v>1044.1599999999999</v>
      </c>
      <c r="S584" s="100">
        <f t="shared" ref="S584:S647" si="29">K584*M584</f>
        <v>3263</v>
      </c>
    </row>
    <row r="585" spans="1:19" x14ac:dyDescent="0.35">
      <c r="A585" s="9">
        <v>579</v>
      </c>
      <c r="B585" s="6">
        <v>579</v>
      </c>
      <c r="C585" s="7" t="s">
        <v>70</v>
      </c>
      <c r="D585" s="7" t="s">
        <v>56</v>
      </c>
      <c r="E585" s="7" t="s">
        <v>100</v>
      </c>
      <c r="F585" s="7" t="s">
        <v>72</v>
      </c>
      <c r="G585" s="6" t="s">
        <v>18</v>
      </c>
      <c r="H585" s="6" t="s">
        <v>122</v>
      </c>
      <c r="I585" s="6" t="s">
        <v>65</v>
      </c>
      <c r="J585" s="6" t="s">
        <v>66</v>
      </c>
      <c r="K585" s="6">
        <v>11568</v>
      </c>
      <c r="L585" s="6">
        <v>8097.6</v>
      </c>
      <c r="M585" s="7">
        <v>7</v>
      </c>
      <c r="N585" s="23">
        <v>9832.7999999999993</v>
      </c>
      <c r="O585" s="8">
        <v>68829.599999999991</v>
      </c>
      <c r="P585" s="40" t="s">
        <v>69</v>
      </c>
      <c r="Q585" s="100">
        <f t="shared" si="27"/>
        <v>12146.400000000005</v>
      </c>
      <c r="R585" s="100">
        <f t="shared" si="28"/>
        <v>12146.399999999992</v>
      </c>
      <c r="S585" s="100">
        <f t="shared" si="29"/>
        <v>80976</v>
      </c>
    </row>
    <row r="586" spans="1:19" x14ac:dyDescent="0.35">
      <c r="A586" s="9">
        <v>580</v>
      </c>
      <c r="B586" s="6">
        <v>580</v>
      </c>
      <c r="C586" s="7" t="s">
        <v>268</v>
      </c>
      <c r="D586" s="7" t="s">
        <v>56</v>
      </c>
      <c r="E586" s="7" t="s">
        <v>100</v>
      </c>
      <c r="F586" s="7" t="s">
        <v>40</v>
      </c>
      <c r="G586" s="6" t="s">
        <v>18</v>
      </c>
      <c r="H586" s="6" t="s">
        <v>177</v>
      </c>
      <c r="I586" s="6" t="s">
        <v>65</v>
      </c>
      <c r="J586" s="6" t="s">
        <v>66</v>
      </c>
      <c r="K586" s="6">
        <v>20386</v>
      </c>
      <c r="L586" s="6">
        <v>14270.2</v>
      </c>
      <c r="M586" s="7">
        <v>6</v>
      </c>
      <c r="N586" s="23">
        <v>17735.82</v>
      </c>
      <c r="O586" s="8">
        <v>106414.92</v>
      </c>
      <c r="P586" s="40" t="s">
        <v>46</v>
      </c>
      <c r="Q586" s="100">
        <f t="shared" si="27"/>
        <v>15901.080000000002</v>
      </c>
      <c r="R586" s="100">
        <f t="shared" si="28"/>
        <v>20793.719999999994</v>
      </c>
      <c r="S586" s="100">
        <f t="shared" si="29"/>
        <v>122316</v>
      </c>
    </row>
    <row r="587" spans="1:19" x14ac:dyDescent="0.35">
      <c r="A587" s="9">
        <v>581</v>
      </c>
      <c r="B587" s="6">
        <v>581</v>
      </c>
      <c r="C587" s="7" t="s">
        <v>300</v>
      </c>
      <c r="D587" s="7" t="s">
        <v>112</v>
      </c>
      <c r="E587" s="7" t="s">
        <v>39</v>
      </c>
      <c r="F587" s="7" t="s">
        <v>24</v>
      </c>
      <c r="G587" s="6" t="s">
        <v>18</v>
      </c>
      <c r="H587" s="6" t="s">
        <v>96</v>
      </c>
      <c r="I587" s="6" t="s">
        <v>50</v>
      </c>
      <c r="J587" s="6" t="s">
        <v>43</v>
      </c>
      <c r="K587" s="6">
        <v>2135</v>
      </c>
      <c r="L587" s="6">
        <v>1174.25</v>
      </c>
      <c r="M587" s="7">
        <v>2</v>
      </c>
      <c r="N587" s="23">
        <v>2006.8999999999999</v>
      </c>
      <c r="O587" s="8">
        <v>4013.7999999999997</v>
      </c>
      <c r="P587" s="40" t="s">
        <v>69</v>
      </c>
      <c r="Q587" s="100">
        <f t="shared" si="27"/>
        <v>256.20000000000027</v>
      </c>
      <c r="R587" s="100">
        <f t="shared" si="28"/>
        <v>1665.2999999999997</v>
      </c>
      <c r="S587" s="100">
        <f t="shared" si="29"/>
        <v>4270</v>
      </c>
    </row>
    <row r="588" spans="1:19" x14ac:dyDescent="0.35">
      <c r="A588" s="9">
        <v>582</v>
      </c>
      <c r="B588" s="6">
        <v>582</v>
      </c>
      <c r="C588" s="7" t="s">
        <v>316</v>
      </c>
      <c r="D588" s="7" t="s">
        <v>95</v>
      </c>
      <c r="E588" s="7" t="s">
        <v>71</v>
      </c>
      <c r="F588" s="7" t="s">
        <v>22</v>
      </c>
      <c r="G588" s="6" t="s">
        <v>17</v>
      </c>
      <c r="H588" s="6" t="s">
        <v>101</v>
      </c>
      <c r="I588" s="6" t="s">
        <v>42</v>
      </c>
      <c r="J588" s="6" t="s">
        <v>74</v>
      </c>
      <c r="K588" s="6">
        <v>4269</v>
      </c>
      <c r="L588" s="6">
        <v>2561.4</v>
      </c>
      <c r="M588" s="7">
        <v>2</v>
      </c>
      <c r="N588" s="23">
        <v>3927.48</v>
      </c>
      <c r="O588" s="8">
        <v>7854.96</v>
      </c>
      <c r="P588" s="40" t="s">
        <v>69</v>
      </c>
      <c r="Q588" s="100">
        <f t="shared" si="27"/>
        <v>683.04</v>
      </c>
      <c r="R588" s="100">
        <f t="shared" si="28"/>
        <v>2732.16</v>
      </c>
      <c r="S588" s="100">
        <f t="shared" si="29"/>
        <v>8538</v>
      </c>
    </row>
    <row r="589" spans="1:19" x14ac:dyDescent="0.35">
      <c r="A589" s="9">
        <v>583</v>
      </c>
      <c r="B589" s="6">
        <v>583</v>
      </c>
      <c r="C589" s="7" t="s">
        <v>252</v>
      </c>
      <c r="D589" s="7" t="s">
        <v>38</v>
      </c>
      <c r="E589" s="7" t="s">
        <v>71</v>
      </c>
      <c r="F589" s="7" t="s">
        <v>23</v>
      </c>
      <c r="G589" s="6" t="s">
        <v>18</v>
      </c>
      <c r="H589" s="6" t="s">
        <v>78</v>
      </c>
      <c r="I589" s="6" t="s">
        <v>339</v>
      </c>
      <c r="J589" s="6" t="s">
        <v>51</v>
      </c>
      <c r="K589" s="6">
        <v>22050</v>
      </c>
      <c r="L589" s="6">
        <v>15435</v>
      </c>
      <c r="M589" s="7">
        <v>1</v>
      </c>
      <c r="N589" s="23">
        <v>19404</v>
      </c>
      <c r="O589" s="8">
        <v>19404</v>
      </c>
      <c r="P589" s="40" t="s">
        <v>46</v>
      </c>
      <c r="Q589" s="100">
        <f t="shared" si="27"/>
        <v>2646</v>
      </c>
      <c r="R589" s="100">
        <f t="shared" si="28"/>
        <v>3969</v>
      </c>
      <c r="S589" s="100">
        <f t="shared" si="29"/>
        <v>22050</v>
      </c>
    </row>
    <row r="590" spans="1:19" x14ac:dyDescent="0.35">
      <c r="A590" s="9">
        <v>584</v>
      </c>
      <c r="B590" s="6">
        <v>584</v>
      </c>
      <c r="C590" s="7" t="s">
        <v>180</v>
      </c>
      <c r="D590" s="7" t="s">
        <v>38</v>
      </c>
      <c r="E590" s="7" t="s">
        <v>48</v>
      </c>
      <c r="F590" s="7" t="s">
        <v>24</v>
      </c>
      <c r="G590" s="6" t="s">
        <v>15</v>
      </c>
      <c r="H590" s="6" t="s">
        <v>148</v>
      </c>
      <c r="I590" s="6" t="s">
        <v>65</v>
      </c>
      <c r="J590" s="6" t="s">
        <v>86</v>
      </c>
      <c r="K590" s="6">
        <v>18971</v>
      </c>
      <c r="L590" s="6">
        <v>11762.02</v>
      </c>
      <c r="M590" s="7">
        <v>3</v>
      </c>
      <c r="N590" s="23">
        <v>18781.29</v>
      </c>
      <c r="O590" s="8">
        <v>56343.87</v>
      </c>
      <c r="P590" s="40" t="s">
        <v>46</v>
      </c>
      <c r="Q590" s="100">
        <f t="shared" si="27"/>
        <v>569.12999999999738</v>
      </c>
      <c r="R590" s="100">
        <f t="shared" si="28"/>
        <v>21057.81</v>
      </c>
      <c r="S590" s="100">
        <f t="shared" si="29"/>
        <v>56913</v>
      </c>
    </row>
    <row r="591" spans="1:19" x14ac:dyDescent="0.35">
      <c r="A591" s="9">
        <v>585</v>
      </c>
      <c r="B591" s="6">
        <v>585</v>
      </c>
      <c r="C591" s="7" t="s">
        <v>222</v>
      </c>
      <c r="D591" s="7" t="s">
        <v>95</v>
      </c>
      <c r="E591" s="7" t="s">
        <v>48</v>
      </c>
      <c r="F591" s="7" t="s">
        <v>20</v>
      </c>
      <c r="G591" s="6" t="s">
        <v>17</v>
      </c>
      <c r="H591" s="6" t="s">
        <v>159</v>
      </c>
      <c r="I591" s="6" t="s">
        <v>65</v>
      </c>
      <c r="J591" s="6" t="s">
        <v>86</v>
      </c>
      <c r="K591" s="6">
        <v>24110</v>
      </c>
      <c r="L591" s="6">
        <v>16153.7</v>
      </c>
      <c r="M591" s="7">
        <v>4</v>
      </c>
      <c r="N591" s="23">
        <v>23868.9</v>
      </c>
      <c r="O591" s="8">
        <v>95475.6</v>
      </c>
      <c r="P591" s="40" t="s">
        <v>89</v>
      </c>
      <c r="Q591" s="100">
        <f t="shared" si="27"/>
        <v>964.39999999999418</v>
      </c>
      <c r="R591" s="100">
        <f t="shared" si="28"/>
        <v>30860.800000000003</v>
      </c>
      <c r="S591" s="100">
        <f t="shared" si="29"/>
        <v>96440</v>
      </c>
    </row>
    <row r="592" spans="1:19" x14ac:dyDescent="0.35">
      <c r="A592" s="9">
        <v>586</v>
      </c>
      <c r="B592" s="6">
        <v>586</v>
      </c>
      <c r="C592" s="7" t="s">
        <v>133</v>
      </c>
      <c r="D592" s="7" t="s">
        <v>95</v>
      </c>
      <c r="E592" s="7" t="s">
        <v>39</v>
      </c>
      <c r="F592" s="7" t="s">
        <v>72</v>
      </c>
      <c r="G592" s="6" t="s">
        <v>17</v>
      </c>
      <c r="H592" s="6" t="s">
        <v>107</v>
      </c>
      <c r="I592" s="6" t="s">
        <v>42</v>
      </c>
      <c r="J592" s="6" t="s">
        <v>59</v>
      </c>
      <c r="K592" s="6">
        <v>10590</v>
      </c>
      <c r="L592" s="6">
        <v>6671.7</v>
      </c>
      <c r="M592" s="7">
        <v>9</v>
      </c>
      <c r="N592" s="23">
        <v>9213.2999999999993</v>
      </c>
      <c r="O592" s="8">
        <v>82919.7</v>
      </c>
      <c r="P592" s="40" t="s">
        <v>69</v>
      </c>
      <c r="Q592" s="100">
        <f t="shared" si="27"/>
        <v>12390.300000000007</v>
      </c>
      <c r="R592" s="100">
        <f t="shared" si="28"/>
        <v>22874.399999999994</v>
      </c>
      <c r="S592" s="100">
        <f t="shared" si="29"/>
        <v>95310</v>
      </c>
    </row>
    <row r="593" spans="1:19" x14ac:dyDescent="0.35">
      <c r="A593" s="9">
        <v>587</v>
      </c>
      <c r="B593" s="6">
        <v>587</v>
      </c>
      <c r="C593" s="7" t="s">
        <v>269</v>
      </c>
      <c r="D593" s="7" t="s">
        <v>38</v>
      </c>
      <c r="E593" s="7" t="s">
        <v>57</v>
      </c>
      <c r="F593" s="7" t="s">
        <v>40</v>
      </c>
      <c r="G593" s="6" t="s">
        <v>17</v>
      </c>
      <c r="H593" s="6" t="s">
        <v>177</v>
      </c>
      <c r="I593" s="6" t="s">
        <v>65</v>
      </c>
      <c r="J593" s="6" t="s">
        <v>66</v>
      </c>
      <c r="K593" s="6">
        <v>20386</v>
      </c>
      <c r="L593" s="6">
        <v>14270.2</v>
      </c>
      <c r="M593" s="7">
        <v>3</v>
      </c>
      <c r="N593" s="23">
        <v>17939.68</v>
      </c>
      <c r="O593" s="8">
        <v>53819.040000000001</v>
      </c>
      <c r="P593" s="40" t="s">
        <v>105</v>
      </c>
      <c r="Q593" s="100">
        <f t="shared" si="27"/>
        <v>7338.9599999999991</v>
      </c>
      <c r="R593" s="100">
        <f t="shared" si="28"/>
        <v>11008.439999999999</v>
      </c>
      <c r="S593" s="100">
        <f t="shared" si="29"/>
        <v>61158</v>
      </c>
    </row>
    <row r="594" spans="1:19" x14ac:dyDescent="0.35">
      <c r="A594" s="9">
        <v>588</v>
      </c>
      <c r="B594" s="6">
        <v>588</v>
      </c>
      <c r="C594" s="7" t="s">
        <v>166</v>
      </c>
      <c r="D594" s="7" t="s">
        <v>112</v>
      </c>
      <c r="E594" s="7" t="s">
        <v>100</v>
      </c>
      <c r="F594" s="7" t="s">
        <v>24</v>
      </c>
      <c r="G594" s="6" t="s">
        <v>16</v>
      </c>
      <c r="H594" s="6" t="s">
        <v>138</v>
      </c>
      <c r="I594" s="6" t="s">
        <v>42</v>
      </c>
      <c r="J594" s="6" t="s">
        <v>51</v>
      </c>
      <c r="K594" s="6">
        <v>12004</v>
      </c>
      <c r="L594" s="6">
        <v>8042.68</v>
      </c>
      <c r="M594" s="7">
        <v>5</v>
      </c>
      <c r="N594" s="23">
        <v>11403.8</v>
      </c>
      <c r="O594" s="8">
        <v>57019</v>
      </c>
      <c r="P594" s="40" t="s">
        <v>130</v>
      </c>
      <c r="Q594" s="100">
        <f t="shared" si="27"/>
        <v>3001.0000000000036</v>
      </c>
      <c r="R594" s="100">
        <f t="shared" si="28"/>
        <v>16805.599999999995</v>
      </c>
      <c r="S594" s="100">
        <f t="shared" si="29"/>
        <v>60020</v>
      </c>
    </row>
    <row r="595" spans="1:19" x14ac:dyDescent="0.35">
      <c r="A595" s="9">
        <v>589</v>
      </c>
      <c r="B595" s="6">
        <v>589</v>
      </c>
      <c r="C595" s="7" t="s">
        <v>234</v>
      </c>
      <c r="D595" s="7" t="s">
        <v>112</v>
      </c>
      <c r="E595" s="7" t="s">
        <v>71</v>
      </c>
      <c r="F595" s="7" t="s">
        <v>24</v>
      </c>
      <c r="G595" s="6" t="s">
        <v>18</v>
      </c>
      <c r="H595" s="6" t="s">
        <v>78</v>
      </c>
      <c r="I595" s="6" t="s">
        <v>339</v>
      </c>
      <c r="J595" s="6" t="s">
        <v>51</v>
      </c>
      <c r="K595" s="6">
        <v>22050</v>
      </c>
      <c r="L595" s="6">
        <v>15435</v>
      </c>
      <c r="M595" s="7">
        <v>2</v>
      </c>
      <c r="N595" s="23">
        <v>18742.5</v>
      </c>
      <c r="O595" s="8">
        <v>37485</v>
      </c>
      <c r="P595" s="40" t="s">
        <v>105</v>
      </c>
      <c r="Q595" s="100">
        <f t="shared" si="27"/>
        <v>6615</v>
      </c>
      <c r="R595" s="100">
        <f t="shared" si="28"/>
        <v>6615</v>
      </c>
      <c r="S595" s="100">
        <f t="shared" si="29"/>
        <v>44100</v>
      </c>
    </row>
    <row r="596" spans="1:19" x14ac:dyDescent="0.35">
      <c r="A596" s="9">
        <v>590</v>
      </c>
      <c r="B596" s="6">
        <v>590</v>
      </c>
      <c r="C596" s="7" t="s">
        <v>237</v>
      </c>
      <c r="D596" s="7" t="s">
        <v>56</v>
      </c>
      <c r="E596" s="7" t="s">
        <v>100</v>
      </c>
      <c r="F596" s="7" t="s">
        <v>40</v>
      </c>
      <c r="G596" s="6" t="s">
        <v>17</v>
      </c>
      <c r="H596" s="6" t="s">
        <v>148</v>
      </c>
      <c r="I596" s="6" t="s">
        <v>65</v>
      </c>
      <c r="J596" s="6" t="s">
        <v>86</v>
      </c>
      <c r="K596" s="6">
        <v>18971</v>
      </c>
      <c r="L596" s="6">
        <v>11762.02</v>
      </c>
      <c r="M596" s="7">
        <v>9</v>
      </c>
      <c r="N596" s="23">
        <v>17073.900000000001</v>
      </c>
      <c r="O596" s="8">
        <v>153665.1</v>
      </c>
      <c r="P596" s="40" t="s">
        <v>82</v>
      </c>
      <c r="Q596" s="100">
        <f t="shared" si="27"/>
        <v>17073.899999999987</v>
      </c>
      <c r="R596" s="100">
        <f t="shared" si="28"/>
        <v>47806.920000000013</v>
      </c>
      <c r="S596" s="100">
        <f t="shared" si="29"/>
        <v>170739</v>
      </c>
    </row>
    <row r="597" spans="1:19" x14ac:dyDescent="0.35">
      <c r="A597" s="9">
        <v>591</v>
      </c>
      <c r="B597" s="6">
        <v>591</v>
      </c>
      <c r="C597" s="7" t="s">
        <v>194</v>
      </c>
      <c r="D597" s="7" t="s">
        <v>112</v>
      </c>
      <c r="E597" s="7" t="s">
        <v>48</v>
      </c>
      <c r="F597" s="7" t="s">
        <v>72</v>
      </c>
      <c r="G597" s="6" t="s">
        <v>17</v>
      </c>
      <c r="H597" s="6" t="s">
        <v>64</v>
      </c>
      <c r="I597" s="6" t="s">
        <v>65</v>
      </c>
      <c r="J597" s="6" t="s">
        <v>43</v>
      </c>
      <c r="K597" s="6">
        <v>21670</v>
      </c>
      <c r="L597" s="6">
        <v>15169</v>
      </c>
      <c r="M597" s="7">
        <v>8</v>
      </c>
      <c r="N597" s="23">
        <v>21453.3</v>
      </c>
      <c r="O597" s="8">
        <v>171626.4</v>
      </c>
      <c r="P597" s="40" t="s">
        <v>62</v>
      </c>
      <c r="Q597" s="100">
        <f t="shared" si="27"/>
        <v>1733.6000000000058</v>
      </c>
      <c r="R597" s="100">
        <f t="shared" si="28"/>
        <v>50274.399999999994</v>
      </c>
      <c r="S597" s="100">
        <f t="shared" si="29"/>
        <v>173360</v>
      </c>
    </row>
    <row r="598" spans="1:19" x14ac:dyDescent="0.35">
      <c r="A598" s="9">
        <v>592</v>
      </c>
      <c r="B598" s="6">
        <v>592</v>
      </c>
      <c r="C598" s="7" t="s">
        <v>209</v>
      </c>
      <c r="D598" s="7" t="s">
        <v>56</v>
      </c>
      <c r="E598" s="7" t="s">
        <v>48</v>
      </c>
      <c r="F598" s="7" t="s">
        <v>72</v>
      </c>
      <c r="G598" s="6" t="s">
        <v>16</v>
      </c>
      <c r="H598" s="6" t="s">
        <v>101</v>
      </c>
      <c r="I598" s="6" t="s">
        <v>42</v>
      </c>
      <c r="J598" s="6" t="s">
        <v>74</v>
      </c>
      <c r="K598" s="6">
        <v>4269</v>
      </c>
      <c r="L598" s="6">
        <v>2561.4</v>
      </c>
      <c r="M598" s="7">
        <v>6</v>
      </c>
      <c r="N598" s="23">
        <v>3756.72</v>
      </c>
      <c r="O598" s="8">
        <v>22540.32</v>
      </c>
      <c r="P598" s="40" t="s">
        <v>54</v>
      </c>
      <c r="Q598" s="100">
        <f t="shared" si="27"/>
        <v>3073.6800000000012</v>
      </c>
      <c r="R598" s="100">
        <f t="shared" si="28"/>
        <v>7171.9199999999983</v>
      </c>
      <c r="S598" s="100">
        <f t="shared" si="29"/>
        <v>25614</v>
      </c>
    </row>
    <row r="599" spans="1:19" x14ac:dyDescent="0.35">
      <c r="A599" s="9">
        <v>593</v>
      </c>
      <c r="B599" s="6">
        <v>593</v>
      </c>
      <c r="C599" s="7" t="s">
        <v>166</v>
      </c>
      <c r="D599" s="7" t="s">
        <v>112</v>
      </c>
      <c r="E599" s="7" t="s">
        <v>100</v>
      </c>
      <c r="F599" s="7" t="s">
        <v>24</v>
      </c>
      <c r="G599" s="6" t="s">
        <v>16</v>
      </c>
      <c r="H599" s="6" t="s">
        <v>122</v>
      </c>
      <c r="I599" s="6" t="s">
        <v>65</v>
      </c>
      <c r="J599" s="6" t="s">
        <v>66</v>
      </c>
      <c r="K599" s="6">
        <v>11568</v>
      </c>
      <c r="L599" s="6">
        <v>8097.6</v>
      </c>
      <c r="M599" s="7">
        <v>4</v>
      </c>
      <c r="N599" s="23">
        <v>10064.16</v>
      </c>
      <c r="O599" s="8">
        <v>40256.639999999999</v>
      </c>
      <c r="P599" s="40" t="s">
        <v>54</v>
      </c>
      <c r="Q599" s="100">
        <f t="shared" si="27"/>
        <v>6015.3600000000006</v>
      </c>
      <c r="R599" s="100">
        <f t="shared" si="28"/>
        <v>7866.239999999998</v>
      </c>
      <c r="S599" s="100">
        <f t="shared" si="29"/>
        <v>46272</v>
      </c>
    </row>
    <row r="600" spans="1:19" x14ac:dyDescent="0.35">
      <c r="A600" s="9">
        <v>594</v>
      </c>
      <c r="B600" s="6">
        <v>594</v>
      </c>
      <c r="C600" s="7" t="s">
        <v>222</v>
      </c>
      <c r="D600" s="7" t="s">
        <v>95</v>
      </c>
      <c r="E600" s="7" t="s">
        <v>48</v>
      </c>
      <c r="F600" s="7" t="s">
        <v>20</v>
      </c>
      <c r="G600" s="6" t="s">
        <v>18</v>
      </c>
      <c r="H600" s="6" t="s">
        <v>177</v>
      </c>
      <c r="I600" s="6" t="s">
        <v>65</v>
      </c>
      <c r="J600" s="6" t="s">
        <v>66</v>
      </c>
      <c r="K600" s="6">
        <v>20386</v>
      </c>
      <c r="L600" s="6">
        <v>14270.2</v>
      </c>
      <c r="M600" s="7">
        <v>8</v>
      </c>
      <c r="N600" s="23">
        <v>17328.099999999999</v>
      </c>
      <c r="O600" s="8">
        <v>138624.79999999999</v>
      </c>
      <c r="P600" s="40" t="s">
        <v>69</v>
      </c>
      <c r="Q600" s="100">
        <f t="shared" si="27"/>
        <v>24463.200000000012</v>
      </c>
      <c r="R600" s="100">
        <f t="shared" si="28"/>
        <v>24463.199999999983</v>
      </c>
      <c r="S600" s="100">
        <f t="shared" si="29"/>
        <v>163088</v>
      </c>
    </row>
    <row r="601" spans="1:19" x14ac:dyDescent="0.35">
      <c r="A601" s="9">
        <v>595</v>
      </c>
      <c r="B601" s="6">
        <v>595</v>
      </c>
      <c r="C601" s="7" t="s">
        <v>116</v>
      </c>
      <c r="D601" s="7" t="s">
        <v>38</v>
      </c>
      <c r="E601" s="7" t="s">
        <v>39</v>
      </c>
      <c r="F601" s="7" t="s">
        <v>72</v>
      </c>
      <c r="G601" s="6" t="s">
        <v>15</v>
      </c>
      <c r="H601" s="6" t="s">
        <v>107</v>
      </c>
      <c r="I601" s="6" t="s">
        <v>42</v>
      </c>
      <c r="J601" s="6" t="s">
        <v>59</v>
      </c>
      <c r="K601" s="6">
        <v>10590</v>
      </c>
      <c r="L601" s="6">
        <v>6671.7</v>
      </c>
      <c r="M601" s="7">
        <v>8</v>
      </c>
      <c r="N601" s="23">
        <v>9425.1</v>
      </c>
      <c r="O601" s="8">
        <v>75400.800000000003</v>
      </c>
      <c r="P601" s="40" t="s">
        <v>46</v>
      </c>
      <c r="Q601" s="100">
        <f t="shared" si="27"/>
        <v>9319.1999999999971</v>
      </c>
      <c r="R601" s="100">
        <f t="shared" si="28"/>
        <v>22027.200000000004</v>
      </c>
      <c r="S601" s="100">
        <f t="shared" si="29"/>
        <v>84720</v>
      </c>
    </row>
    <row r="602" spans="1:19" x14ac:dyDescent="0.35">
      <c r="A602" s="9">
        <v>596</v>
      </c>
      <c r="B602" s="6">
        <v>596</v>
      </c>
      <c r="C602" s="7" t="s">
        <v>298</v>
      </c>
      <c r="D602" s="7" t="s">
        <v>84</v>
      </c>
      <c r="E602" s="7" t="s">
        <v>71</v>
      </c>
      <c r="F602" s="7" t="s">
        <v>19</v>
      </c>
      <c r="G602" s="6" t="s">
        <v>15</v>
      </c>
      <c r="H602" s="6" t="s">
        <v>126</v>
      </c>
      <c r="I602" s="6" t="s">
        <v>50</v>
      </c>
      <c r="J602" s="6" t="s">
        <v>86</v>
      </c>
      <c r="K602" s="6">
        <v>16064</v>
      </c>
      <c r="L602" s="6">
        <v>10762.88</v>
      </c>
      <c r="M602" s="7">
        <v>5</v>
      </c>
      <c r="N602" s="23">
        <v>15903.36</v>
      </c>
      <c r="O602" s="8">
        <v>79516.800000000003</v>
      </c>
      <c r="P602" s="40" t="s">
        <v>82</v>
      </c>
      <c r="Q602" s="100">
        <f t="shared" si="27"/>
        <v>803.19999999999709</v>
      </c>
      <c r="R602" s="100">
        <f t="shared" si="28"/>
        <v>25702.400000000009</v>
      </c>
      <c r="S602" s="100">
        <f t="shared" si="29"/>
        <v>80320</v>
      </c>
    </row>
    <row r="603" spans="1:19" x14ac:dyDescent="0.35">
      <c r="A603" s="9">
        <v>597</v>
      </c>
      <c r="B603" s="6">
        <v>597</v>
      </c>
      <c r="C603" s="7" t="s">
        <v>221</v>
      </c>
      <c r="D603" s="7" t="s">
        <v>56</v>
      </c>
      <c r="E603" s="7" t="s">
        <v>48</v>
      </c>
      <c r="F603" s="7" t="s">
        <v>22</v>
      </c>
      <c r="G603" s="6" t="s">
        <v>17</v>
      </c>
      <c r="H603" s="6" t="s">
        <v>122</v>
      </c>
      <c r="I603" s="6" t="s">
        <v>65</v>
      </c>
      <c r="J603" s="6" t="s">
        <v>66</v>
      </c>
      <c r="K603" s="6">
        <v>11568</v>
      </c>
      <c r="L603" s="6">
        <v>8097.6</v>
      </c>
      <c r="M603" s="7">
        <v>9</v>
      </c>
      <c r="N603" s="23">
        <v>11336.64</v>
      </c>
      <c r="O603" s="8">
        <v>102029.75999999999</v>
      </c>
      <c r="P603" s="40" t="s">
        <v>54</v>
      </c>
      <c r="Q603" s="100">
        <f t="shared" si="27"/>
        <v>2082.2400000000052</v>
      </c>
      <c r="R603" s="100">
        <f t="shared" si="28"/>
        <v>29151.359999999993</v>
      </c>
      <c r="S603" s="100">
        <f t="shared" si="29"/>
        <v>104112</v>
      </c>
    </row>
    <row r="604" spans="1:19" x14ac:dyDescent="0.35">
      <c r="A604" s="9">
        <v>598</v>
      </c>
      <c r="B604" s="6">
        <v>598</v>
      </c>
      <c r="C604" s="7" t="s">
        <v>301</v>
      </c>
      <c r="D604" s="7" t="s">
        <v>38</v>
      </c>
      <c r="E604" s="7" t="s">
        <v>39</v>
      </c>
      <c r="F604" s="7" t="s">
        <v>40</v>
      </c>
      <c r="G604" s="6" t="s">
        <v>17</v>
      </c>
      <c r="H604" s="6" t="s">
        <v>159</v>
      </c>
      <c r="I604" s="6" t="s">
        <v>65</v>
      </c>
      <c r="J604" s="6" t="s">
        <v>86</v>
      </c>
      <c r="K604" s="6">
        <v>24110</v>
      </c>
      <c r="L604" s="6">
        <v>16153.7</v>
      </c>
      <c r="M604" s="7">
        <v>7</v>
      </c>
      <c r="N604" s="23">
        <v>21699</v>
      </c>
      <c r="O604" s="8">
        <v>151893</v>
      </c>
      <c r="P604" s="40" t="s">
        <v>82</v>
      </c>
      <c r="Q604" s="100">
        <f t="shared" si="27"/>
        <v>16877</v>
      </c>
      <c r="R604" s="100">
        <f t="shared" si="28"/>
        <v>38817.099999999991</v>
      </c>
      <c r="S604" s="100">
        <f t="shared" si="29"/>
        <v>168770</v>
      </c>
    </row>
    <row r="605" spans="1:19" x14ac:dyDescent="0.35">
      <c r="A605" s="9">
        <v>599</v>
      </c>
      <c r="B605" s="6">
        <v>599</v>
      </c>
      <c r="C605" s="7" t="s">
        <v>146</v>
      </c>
      <c r="D605" s="7" t="s">
        <v>56</v>
      </c>
      <c r="E605" s="7" t="s">
        <v>71</v>
      </c>
      <c r="F605" s="7" t="s">
        <v>19</v>
      </c>
      <c r="G605" s="6" t="s">
        <v>17</v>
      </c>
      <c r="H605" s="6" t="s">
        <v>148</v>
      </c>
      <c r="I605" s="6" t="s">
        <v>65</v>
      </c>
      <c r="J605" s="6" t="s">
        <v>86</v>
      </c>
      <c r="K605" s="6">
        <v>18971</v>
      </c>
      <c r="L605" s="6">
        <v>11762.02</v>
      </c>
      <c r="M605" s="7">
        <v>1</v>
      </c>
      <c r="N605" s="23">
        <v>18591.579999999998</v>
      </c>
      <c r="O605" s="8">
        <v>18591.579999999998</v>
      </c>
      <c r="P605" s="40" t="s">
        <v>46</v>
      </c>
      <c r="Q605" s="100">
        <f t="shared" si="27"/>
        <v>379.42000000000189</v>
      </c>
      <c r="R605" s="100">
        <f t="shared" si="28"/>
        <v>6829.5599999999977</v>
      </c>
      <c r="S605" s="100">
        <f t="shared" si="29"/>
        <v>18971</v>
      </c>
    </row>
    <row r="606" spans="1:19" x14ac:dyDescent="0.35">
      <c r="A606" s="9">
        <v>600</v>
      </c>
      <c r="B606" s="6">
        <v>600</v>
      </c>
      <c r="C606" s="7" t="s">
        <v>322</v>
      </c>
      <c r="D606" s="7" t="s">
        <v>38</v>
      </c>
      <c r="E606" s="7" t="s">
        <v>71</v>
      </c>
      <c r="F606" s="7" t="s">
        <v>21</v>
      </c>
      <c r="G606" s="6" t="s">
        <v>17</v>
      </c>
      <c r="H606" s="6" t="s">
        <v>169</v>
      </c>
      <c r="I606" s="6" t="s">
        <v>65</v>
      </c>
      <c r="J606" s="6" t="s">
        <v>43</v>
      </c>
      <c r="K606" s="6">
        <v>9526</v>
      </c>
      <c r="L606" s="6">
        <v>6572.94</v>
      </c>
      <c r="M606" s="7">
        <v>2</v>
      </c>
      <c r="N606" s="23">
        <v>9049.6999999999989</v>
      </c>
      <c r="O606" s="8">
        <v>18099.399999999998</v>
      </c>
      <c r="P606" s="40" t="s">
        <v>54</v>
      </c>
      <c r="Q606" s="100">
        <f t="shared" si="27"/>
        <v>952.60000000000218</v>
      </c>
      <c r="R606" s="100">
        <f t="shared" si="28"/>
        <v>4953.5199999999986</v>
      </c>
      <c r="S606" s="100">
        <f t="shared" si="29"/>
        <v>19052</v>
      </c>
    </row>
    <row r="607" spans="1:19" x14ac:dyDescent="0.35">
      <c r="A607" s="9">
        <v>601</v>
      </c>
      <c r="B607" s="6">
        <v>601</v>
      </c>
      <c r="C607" s="7" t="s">
        <v>309</v>
      </c>
      <c r="D607" s="7" t="s">
        <v>112</v>
      </c>
      <c r="E607" s="7" t="s">
        <v>39</v>
      </c>
      <c r="F607" s="7" t="s">
        <v>21</v>
      </c>
      <c r="G607" s="6" t="s">
        <v>18</v>
      </c>
      <c r="H607" s="6" t="s">
        <v>58</v>
      </c>
      <c r="I607" s="6" t="s">
        <v>42</v>
      </c>
      <c r="J607" s="6" t="s">
        <v>59</v>
      </c>
      <c r="K607" s="6">
        <v>24315</v>
      </c>
      <c r="L607" s="6">
        <v>14589</v>
      </c>
      <c r="M607" s="7">
        <v>6</v>
      </c>
      <c r="N607" s="23">
        <v>24071.85</v>
      </c>
      <c r="O607" s="8">
        <v>144431.09999999998</v>
      </c>
      <c r="P607" s="40" t="s">
        <v>46</v>
      </c>
      <c r="Q607" s="100">
        <f t="shared" si="27"/>
        <v>1458.9000000000087</v>
      </c>
      <c r="R607" s="100">
        <f t="shared" si="28"/>
        <v>56897.099999999991</v>
      </c>
      <c r="S607" s="100">
        <f t="shared" si="29"/>
        <v>145890</v>
      </c>
    </row>
    <row r="608" spans="1:19" x14ac:dyDescent="0.35">
      <c r="A608" s="9">
        <v>602</v>
      </c>
      <c r="B608" s="6">
        <v>602</v>
      </c>
      <c r="C608" s="7" t="s">
        <v>309</v>
      </c>
      <c r="D608" s="7" t="s">
        <v>112</v>
      </c>
      <c r="E608" s="7" t="s">
        <v>39</v>
      </c>
      <c r="F608" s="7" t="s">
        <v>21</v>
      </c>
      <c r="G608" s="6" t="s">
        <v>16</v>
      </c>
      <c r="H608" s="6" t="s">
        <v>96</v>
      </c>
      <c r="I608" s="6" t="s">
        <v>50</v>
      </c>
      <c r="J608" s="6" t="s">
        <v>43</v>
      </c>
      <c r="K608" s="6">
        <v>2135</v>
      </c>
      <c r="L608" s="6">
        <v>1174.25</v>
      </c>
      <c r="M608" s="7">
        <v>2</v>
      </c>
      <c r="N608" s="23">
        <v>1921.5</v>
      </c>
      <c r="O608" s="8">
        <v>3843</v>
      </c>
      <c r="P608" s="40" t="s">
        <v>105</v>
      </c>
      <c r="Q608" s="100">
        <f t="shared" si="27"/>
        <v>427</v>
      </c>
      <c r="R608" s="100">
        <f t="shared" si="28"/>
        <v>1494.5</v>
      </c>
      <c r="S608" s="100">
        <f t="shared" si="29"/>
        <v>4270</v>
      </c>
    </row>
    <row r="609" spans="1:19" x14ac:dyDescent="0.35">
      <c r="A609" s="9">
        <v>603</v>
      </c>
      <c r="B609" s="6">
        <v>603</v>
      </c>
      <c r="C609" s="7" t="s">
        <v>309</v>
      </c>
      <c r="D609" s="7" t="s">
        <v>112</v>
      </c>
      <c r="E609" s="7" t="s">
        <v>39</v>
      </c>
      <c r="F609" s="7" t="s">
        <v>21</v>
      </c>
      <c r="G609" s="6" t="s">
        <v>15</v>
      </c>
      <c r="H609" s="6" t="s">
        <v>107</v>
      </c>
      <c r="I609" s="6" t="s">
        <v>42</v>
      </c>
      <c r="J609" s="6" t="s">
        <v>59</v>
      </c>
      <c r="K609" s="6">
        <v>10590</v>
      </c>
      <c r="L609" s="6">
        <v>6671.7</v>
      </c>
      <c r="M609" s="7">
        <v>9</v>
      </c>
      <c r="N609" s="23">
        <v>9531</v>
      </c>
      <c r="O609" s="8">
        <v>85779</v>
      </c>
      <c r="P609" s="40" t="s">
        <v>89</v>
      </c>
      <c r="Q609" s="100">
        <f t="shared" si="27"/>
        <v>9531</v>
      </c>
      <c r="R609" s="100">
        <f t="shared" si="28"/>
        <v>25733.7</v>
      </c>
      <c r="S609" s="100">
        <f t="shared" si="29"/>
        <v>95310</v>
      </c>
    </row>
    <row r="610" spans="1:19" x14ac:dyDescent="0.35">
      <c r="A610" s="9">
        <v>604</v>
      </c>
      <c r="B610" s="6">
        <v>604</v>
      </c>
      <c r="C610" s="7" t="s">
        <v>302</v>
      </c>
      <c r="D610" s="7" t="s">
        <v>112</v>
      </c>
      <c r="E610" s="7" t="s">
        <v>48</v>
      </c>
      <c r="F610" s="7" t="s">
        <v>72</v>
      </c>
      <c r="G610" s="6" t="s">
        <v>16</v>
      </c>
      <c r="H610" s="6" t="s">
        <v>148</v>
      </c>
      <c r="I610" s="6" t="s">
        <v>65</v>
      </c>
      <c r="J610" s="6" t="s">
        <v>86</v>
      </c>
      <c r="K610" s="6">
        <v>18971</v>
      </c>
      <c r="L610" s="6">
        <v>11762.02</v>
      </c>
      <c r="M610" s="7">
        <v>7</v>
      </c>
      <c r="N610" s="23">
        <v>17453.32</v>
      </c>
      <c r="O610" s="8">
        <v>122173.23999999999</v>
      </c>
      <c r="P610" s="40" t="s">
        <v>105</v>
      </c>
      <c r="Q610" s="100">
        <f t="shared" si="27"/>
        <v>10623.760000000002</v>
      </c>
      <c r="R610" s="100">
        <f t="shared" si="28"/>
        <v>39839.099999999991</v>
      </c>
      <c r="S610" s="100">
        <f t="shared" si="29"/>
        <v>132797</v>
      </c>
    </row>
    <row r="611" spans="1:19" x14ac:dyDescent="0.35">
      <c r="A611" s="9">
        <v>605</v>
      </c>
      <c r="B611" s="6">
        <v>605</v>
      </c>
      <c r="C611" s="7" t="s">
        <v>163</v>
      </c>
      <c r="D611" s="7" t="s">
        <v>112</v>
      </c>
      <c r="E611" s="7" t="s">
        <v>39</v>
      </c>
      <c r="F611" s="7" t="s">
        <v>20</v>
      </c>
      <c r="G611" s="6" t="s">
        <v>18</v>
      </c>
      <c r="H611" s="6" t="s">
        <v>126</v>
      </c>
      <c r="I611" s="6" t="s">
        <v>50</v>
      </c>
      <c r="J611" s="6" t="s">
        <v>86</v>
      </c>
      <c r="K611" s="6">
        <v>16064</v>
      </c>
      <c r="L611" s="6">
        <v>10762.88</v>
      </c>
      <c r="M611" s="7">
        <v>5</v>
      </c>
      <c r="N611" s="23">
        <v>14778.880000000001</v>
      </c>
      <c r="O611" s="8">
        <v>73894.400000000009</v>
      </c>
      <c r="P611" s="40" t="s">
        <v>62</v>
      </c>
      <c r="Q611" s="100">
        <f t="shared" si="27"/>
        <v>6425.5999999999949</v>
      </c>
      <c r="R611" s="100">
        <f t="shared" si="28"/>
        <v>20080.000000000007</v>
      </c>
      <c r="S611" s="100">
        <f t="shared" si="29"/>
        <v>80320</v>
      </c>
    </row>
    <row r="612" spans="1:19" x14ac:dyDescent="0.35">
      <c r="A612" s="9">
        <v>606</v>
      </c>
      <c r="B612" s="6">
        <v>606</v>
      </c>
      <c r="C612" s="7" t="s">
        <v>206</v>
      </c>
      <c r="D612" s="7" t="s">
        <v>95</v>
      </c>
      <c r="E612" s="7" t="s">
        <v>48</v>
      </c>
      <c r="F612" s="7" t="s">
        <v>22</v>
      </c>
      <c r="G612" s="6" t="s">
        <v>15</v>
      </c>
      <c r="H612" s="6" t="s">
        <v>159</v>
      </c>
      <c r="I612" s="6" t="s">
        <v>65</v>
      </c>
      <c r="J612" s="6" t="s">
        <v>86</v>
      </c>
      <c r="K612" s="6">
        <v>24110</v>
      </c>
      <c r="L612" s="6">
        <v>16153.7</v>
      </c>
      <c r="M612" s="7">
        <v>6</v>
      </c>
      <c r="N612" s="23">
        <v>23386.7</v>
      </c>
      <c r="O612" s="8">
        <v>140320.20000000001</v>
      </c>
      <c r="P612" s="40" t="s">
        <v>69</v>
      </c>
      <c r="Q612" s="100">
        <f t="shared" si="27"/>
        <v>4339.7999999999956</v>
      </c>
      <c r="R612" s="100">
        <f t="shared" si="28"/>
        <v>43398</v>
      </c>
      <c r="S612" s="100">
        <f t="shared" si="29"/>
        <v>144660</v>
      </c>
    </row>
    <row r="613" spans="1:19" x14ac:dyDescent="0.35">
      <c r="A613" s="9">
        <v>607</v>
      </c>
      <c r="B613" s="6">
        <v>607</v>
      </c>
      <c r="C613" s="7" t="s">
        <v>306</v>
      </c>
      <c r="D613" s="7" t="s">
        <v>84</v>
      </c>
      <c r="E613" s="7" t="s">
        <v>48</v>
      </c>
      <c r="F613" s="7" t="s">
        <v>23</v>
      </c>
      <c r="G613" s="6" t="s">
        <v>16</v>
      </c>
      <c r="H613" s="6" t="s">
        <v>122</v>
      </c>
      <c r="I613" s="6" t="s">
        <v>65</v>
      </c>
      <c r="J613" s="6" t="s">
        <v>66</v>
      </c>
      <c r="K613" s="6">
        <v>11568</v>
      </c>
      <c r="L613" s="6">
        <v>8097.6</v>
      </c>
      <c r="M613" s="7">
        <v>3</v>
      </c>
      <c r="N613" s="23">
        <v>10642.560000000001</v>
      </c>
      <c r="O613" s="8">
        <v>31927.680000000004</v>
      </c>
      <c r="P613" s="40" t="s">
        <v>89</v>
      </c>
      <c r="Q613" s="100">
        <f t="shared" si="27"/>
        <v>2776.3199999999961</v>
      </c>
      <c r="R613" s="100">
        <f t="shared" si="28"/>
        <v>7634.8800000000028</v>
      </c>
      <c r="S613" s="100">
        <f t="shared" si="29"/>
        <v>34704</v>
      </c>
    </row>
    <row r="614" spans="1:19" x14ac:dyDescent="0.35">
      <c r="A614" s="9">
        <v>608</v>
      </c>
      <c r="B614" s="6">
        <v>608</v>
      </c>
      <c r="C614" s="7" t="s">
        <v>319</v>
      </c>
      <c r="D614" s="7" t="s">
        <v>95</v>
      </c>
      <c r="E614" s="7" t="s">
        <v>39</v>
      </c>
      <c r="F614" s="7" t="s">
        <v>24</v>
      </c>
      <c r="G614" s="6" t="s">
        <v>18</v>
      </c>
      <c r="H614" s="6" t="s">
        <v>58</v>
      </c>
      <c r="I614" s="6" t="s">
        <v>42</v>
      </c>
      <c r="J614" s="6" t="s">
        <v>59</v>
      </c>
      <c r="K614" s="6">
        <v>24315</v>
      </c>
      <c r="L614" s="6">
        <v>14589</v>
      </c>
      <c r="M614" s="7">
        <v>6</v>
      </c>
      <c r="N614" s="23">
        <v>20910.900000000001</v>
      </c>
      <c r="O614" s="8">
        <v>125465.40000000001</v>
      </c>
      <c r="P614" s="40" t="s">
        <v>130</v>
      </c>
      <c r="Q614" s="100">
        <f t="shared" si="27"/>
        <v>20424.599999999991</v>
      </c>
      <c r="R614" s="100">
        <f t="shared" si="28"/>
        <v>37931.400000000009</v>
      </c>
      <c r="S614" s="100">
        <f t="shared" si="29"/>
        <v>145890</v>
      </c>
    </row>
    <row r="615" spans="1:19" x14ac:dyDescent="0.35">
      <c r="A615" s="9">
        <v>609</v>
      </c>
      <c r="B615" s="6">
        <v>609</v>
      </c>
      <c r="C615" s="7" t="s">
        <v>306</v>
      </c>
      <c r="D615" s="7" t="s">
        <v>84</v>
      </c>
      <c r="E615" s="7" t="s">
        <v>48</v>
      </c>
      <c r="F615" s="7" t="s">
        <v>23</v>
      </c>
      <c r="G615" s="6" t="s">
        <v>17</v>
      </c>
      <c r="H615" s="6" t="s">
        <v>159</v>
      </c>
      <c r="I615" s="6" t="s">
        <v>65</v>
      </c>
      <c r="J615" s="6" t="s">
        <v>86</v>
      </c>
      <c r="K615" s="6">
        <v>24110</v>
      </c>
      <c r="L615" s="6">
        <v>16153.7</v>
      </c>
      <c r="M615" s="7">
        <v>9</v>
      </c>
      <c r="N615" s="23">
        <v>22422.3</v>
      </c>
      <c r="O615" s="8">
        <v>201800.69999999998</v>
      </c>
      <c r="P615" s="40" t="s">
        <v>82</v>
      </c>
      <c r="Q615" s="100">
        <f t="shared" si="27"/>
        <v>15189.300000000007</v>
      </c>
      <c r="R615" s="100">
        <f t="shared" si="28"/>
        <v>56417.399999999987</v>
      </c>
      <c r="S615" s="100">
        <f t="shared" si="29"/>
        <v>216990</v>
      </c>
    </row>
    <row r="616" spans="1:19" x14ac:dyDescent="0.35">
      <c r="A616" s="9">
        <v>610</v>
      </c>
      <c r="B616" s="6">
        <v>610</v>
      </c>
      <c r="C616" s="7" t="s">
        <v>307</v>
      </c>
      <c r="D616" s="7" t="s">
        <v>56</v>
      </c>
      <c r="E616" s="7" t="s">
        <v>57</v>
      </c>
      <c r="F616" s="7" t="s">
        <v>40</v>
      </c>
      <c r="G616" s="6" t="s">
        <v>17</v>
      </c>
      <c r="H616" s="6" t="s">
        <v>49</v>
      </c>
      <c r="I616" s="6" t="s">
        <v>65</v>
      </c>
      <c r="J616" s="6" t="s">
        <v>43</v>
      </c>
      <c r="K616" s="6">
        <v>19568</v>
      </c>
      <c r="L616" s="6">
        <v>12327.84</v>
      </c>
      <c r="M616" s="7">
        <v>9</v>
      </c>
      <c r="N616" s="23">
        <v>17024.16</v>
      </c>
      <c r="O616" s="8">
        <v>153217.44</v>
      </c>
      <c r="P616" s="40" t="s">
        <v>82</v>
      </c>
      <c r="Q616" s="100">
        <f t="shared" si="27"/>
        <v>22894.560000000001</v>
      </c>
      <c r="R616" s="100">
        <f t="shared" si="28"/>
        <v>42266.879999999997</v>
      </c>
      <c r="S616" s="100">
        <f t="shared" si="29"/>
        <v>176112</v>
      </c>
    </row>
    <row r="617" spans="1:19" x14ac:dyDescent="0.35">
      <c r="A617" s="9">
        <v>611</v>
      </c>
      <c r="B617" s="6">
        <v>611</v>
      </c>
      <c r="C617" s="7" t="s">
        <v>190</v>
      </c>
      <c r="D617" s="7" t="s">
        <v>84</v>
      </c>
      <c r="E617" s="7" t="s">
        <v>39</v>
      </c>
      <c r="F617" s="7" t="s">
        <v>21</v>
      </c>
      <c r="G617" s="6" t="s">
        <v>17</v>
      </c>
      <c r="H617" s="6" t="s">
        <v>41</v>
      </c>
      <c r="I617" s="6" t="s">
        <v>42</v>
      </c>
      <c r="J617" s="6" t="s">
        <v>66</v>
      </c>
      <c r="K617" s="6">
        <v>8989</v>
      </c>
      <c r="L617" s="6">
        <v>5663.07</v>
      </c>
      <c r="M617" s="7">
        <v>3</v>
      </c>
      <c r="N617" s="23">
        <v>8000.21</v>
      </c>
      <c r="O617" s="8">
        <v>24000.63</v>
      </c>
      <c r="P617" s="40" t="s">
        <v>130</v>
      </c>
      <c r="Q617" s="100">
        <f t="shared" si="27"/>
        <v>2966.37</v>
      </c>
      <c r="R617" s="100">
        <f t="shared" si="28"/>
        <v>7011.420000000001</v>
      </c>
      <c r="S617" s="100">
        <f t="shared" si="29"/>
        <v>26967</v>
      </c>
    </row>
    <row r="618" spans="1:19" x14ac:dyDescent="0.35">
      <c r="A618" s="9">
        <v>612</v>
      </c>
      <c r="B618" s="6">
        <v>612</v>
      </c>
      <c r="C618" s="7" t="s">
        <v>278</v>
      </c>
      <c r="D618" s="7" t="s">
        <v>84</v>
      </c>
      <c r="E618" s="7" t="s">
        <v>39</v>
      </c>
      <c r="F618" s="7" t="s">
        <v>72</v>
      </c>
      <c r="G618" s="6" t="s">
        <v>15</v>
      </c>
      <c r="H618" s="6" t="s">
        <v>64</v>
      </c>
      <c r="I618" s="6" t="s">
        <v>65</v>
      </c>
      <c r="J618" s="6" t="s">
        <v>43</v>
      </c>
      <c r="K618" s="6">
        <v>21670</v>
      </c>
      <c r="L618" s="6">
        <v>15169</v>
      </c>
      <c r="M618" s="7">
        <v>1</v>
      </c>
      <c r="N618" s="23">
        <v>20586.5</v>
      </c>
      <c r="O618" s="8">
        <v>20586.5</v>
      </c>
      <c r="P618" s="40" t="s">
        <v>54</v>
      </c>
      <c r="Q618" s="100">
        <f t="shared" si="27"/>
        <v>1083.5</v>
      </c>
      <c r="R618" s="100">
        <f t="shared" si="28"/>
        <v>5417.5</v>
      </c>
      <c r="S618" s="100">
        <f t="shared" si="29"/>
        <v>21670</v>
      </c>
    </row>
    <row r="619" spans="1:19" x14ac:dyDescent="0.35">
      <c r="A619" s="9">
        <v>613</v>
      </c>
      <c r="B619" s="6">
        <v>613</v>
      </c>
      <c r="C619" s="7" t="s">
        <v>323</v>
      </c>
      <c r="D619" s="7" t="s">
        <v>112</v>
      </c>
      <c r="E619" s="7" t="s">
        <v>57</v>
      </c>
      <c r="F619" s="7" t="s">
        <v>20</v>
      </c>
      <c r="G619" s="6" t="s">
        <v>15</v>
      </c>
      <c r="H619" s="6" t="s">
        <v>64</v>
      </c>
      <c r="I619" s="6" t="s">
        <v>65</v>
      </c>
      <c r="J619" s="6" t="s">
        <v>43</v>
      </c>
      <c r="K619" s="6">
        <v>21670</v>
      </c>
      <c r="L619" s="6">
        <v>15169</v>
      </c>
      <c r="M619" s="7">
        <v>1</v>
      </c>
      <c r="N619" s="23">
        <v>19503</v>
      </c>
      <c r="O619" s="8">
        <v>19503</v>
      </c>
      <c r="P619" s="40" t="s">
        <v>105</v>
      </c>
      <c r="Q619" s="100">
        <f t="shared" si="27"/>
        <v>2167</v>
      </c>
      <c r="R619" s="100">
        <f t="shared" si="28"/>
        <v>4334</v>
      </c>
      <c r="S619" s="100">
        <f t="shared" si="29"/>
        <v>21670</v>
      </c>
    </row>
    <row r="620" spans="1:19" x14ac:dyDescent="0.35">
      <c r="A620" s="9">
        <v>614</v>
      </c>
      <c r="B620" s="6">
        <v>614</v>
      </c>
      <c r="C620" s="7" t="s">
        <v>207</v>
      </c>
      <c r="D620" s="7" t="s">
        <v>56</v>
      </c>
      <c r="E620" s="7" t="s">
        <v>100</v>
      </c>
      <c r="F620" s="7" t="s">
        <v>23</v>
      </c>
      <c r="G620" s="6" t="s">
        <v>15</v>
      </c>
      <c r="H620" s="6" t="s">
        <v>85</v>
      </c>
      <c r="I620" s="6" t="s">
        <v>339</v>
      </c>
      <c r="J620" s="6" t="s">
        <v>86</v>
      </c>
      <c r="K620" s="6">
        <v>6690</v>
      </c>
      <c r="L620" s="6">
        <v>4080.9</v>
      </c>
      <c r="M620" s="7">
        <v>8</v>
      </c>
      <c r="N620" s="23">
        <v>6422.4</v>
      </c>
      <c r="O620" s="8">
        <v>51379.199999999997</v>
      </c>
      <c r="P620" s="40" t="s">
        <v>62</v>
      </c>
      <c r="Q620" s="100">
        <f t="shared" si="27"/>
        <v>2140.8000000000029</v>
      </c>
      <c r="R620" s="100">
        <f t="shared" si="28"/>
        <v>18731.999999999996</v>
      </c>
      <c r="S620" s="100">
        <f t="shared" si="29"/>
        <v>53520</v>
      </c>
    </row>
    <row r="621" spans="1:19" x14ac:dyDescent="0.35">
      <c r="A621" s="9">
        <v>615</v>
      </c>
      <c r="B621" s="6">
        <v>615</v>
      </c>
      <c r="C621" s="7" t="s">
        <v>237</v>
      </c>
      <c r="D621" s="7" t="s">
        <v>56</v>
      </c>
      <c r="E621" s="7" t="s">
        <v>100</v>
      </c>
      <c r="F621" s="7" t="s">
        <v>40</v>
      </c>
      <c r="G621" s="6" t="s">
        <v>15</v>
      </c>
      <c r="H621" s="6" t="s">
        <v>177</v>
      </c>
      <c r="I621" s="6" t="s">
        <v>65</v>
      </c>
      <c r="J621" s="6" t="s">
        <v>66</v>
      </c>
      <c r="K621" s="6">
        <v>20386</v>
      </c>
      <c r="L621" s="6">
        <v>14270.2</v>
      </c>
      <c r="M621" s="7">
        <v>1</v>
      </c>
      <c r="N621" s="23">
        <v>18958.98</v>
      </c>
      <c r="O621" s="8">
        <v>18958.98</v>
      </c>
      <c r="P621" s="40" t="s">
        <v>46</v>
      </c>
      <c r="Q621" s="100">
        <f t="shared" si="27"/>
        <v>1427.0200000000004</v>
      </c>
      <c r="R621" s="100">
        <f t="shared" si="28"/>
        <v>4688.7799999999988</v>
      </c>
      <c r="S621" s="100">
        <f t="shared" si="29"/>
        <v>20386</v>
      </c>
    </row>
    <row r="622" spans="1:19" x14ac:dyDescent="0.35">
      <c r="A622" s="9">
        <v>616</v>
      </c>
      <c r="B622" s="6">
        <v>616</v>
      </c>
      <c r="C622" s="7" t="s">
        <v>282</v>
      </c>
      <c r="D622" s="7" t="s">
        <v>84</v>
      </c>
      <c r="E622" s="7" t="s">
        <v>48</v>
      </c>
      <c r="F622" s="7" t="s">
        <v>19</v>
      </c>
      <c r="G622" s="6" t="s">
        <v>17</v>
      </c>
      <c r="H622" s="6" t="s">
        <v>122</v>
      </c>
      <c r="I622" s="6" t="s">
        <v>65</v>
      </c>
      <c r="J622" s="6" t="s">
        <v>66</v>
      </c>
      <c r="K622" s="6">
        <v>11568</v>
      </c>
      <c r="L622" s="6">
        <v>8097.6</v>
      </c>
      <c r="M622" s="7">
        <v>6</v>
      </c>
      <c r="N622" s="23">
        <v>9832.7999999999993</v>
      </c>
      <c r="O622" s="8">
        <v>58996.799999999996</v>
      </c>
      <c r="P622" s="40" t="s">
        <v>89</v>
      </c>
      <c r="Q622" s="100">
        <f t="shared" si="27"/>
        <v>10411.200000000004</v>
      </c>
      <c r="R622" s="100">
        <f t="shared" si="28"/>
        <v>10411.199999999993</v>
      </c>
      <c r="S622" s="100">
        <f t="shared" si="29"/>
        <v>69408</v>
      </c>
    </row>
    <row r="623" spans="1:19" x14ac:dyDescent="0.35">
      <c r="A623" s="9">
        <v>617</v>
      </c>
      <c r="B623" s="6">
        <v>617</v>
      </c>
      <c r="C623" s="7" t="s">
        <v>219</v>
      </c>
      <c r="D623" s="7" t="s">
        <v>84</v>
      </c>
      <c r="E623" s="7" t="s">
        <v>48</v>
      </c>
      <c r="F623" s="7" t="s">
        <v>21</v>
      </c>
      <c r="G623" s="6" t="s">
        <v>15</v>
      </c>
      <c r="H623" s="6" t="s">
        <v>122</v>
      </c>
      <c r="I623" s="6" t="s">
        <v>65</v>
      </c>
      <c r="J623" s="6" t="s">
        <v>66</v>
      </c>
      <c r="K623" s="6">
        <v>11568</v>
      </c>
      <c r="L623" s="6">
        <v>8097.6</v>
      </c>
      <c r="M623" s="7">
        <v>7</v>
      </c>
      <c r="N623" s="23">
        <v>10295.52</v>
      </c>
      <c r="O623" s="8">
        <v>72068.639999999999</v>
      </c>
      <c r="P623" s="40" t="s">
        <v>54</v>
      </c>
      <c r="Q623" s="100">
        <f t="shared" si="27"/>
        <v>8907.3599999999969</v>
      </c>
      <c r="R623" s="100">
        <f t="shared" si="28"/>
        <v>15385.44</v>
      </c>
      <c r="S623" s="100">
        <f t="shared" si="29"/>
        <v>80976</v>
      </c>
    </row>
    <row r="624" spans="1:19" x14ac:dyDescent="0.35">
      <c r="A624" s="9">
        <v>618</v>
      </c>
      <c r="B624" s="6">
        <v>618</v>
      </c>
      <c r="C624" s="7" t="s">
        <v>301</v>
      </c>
      <c r="D624" s="7" t="s">
        <v>38</v>
      </c>
      <c r="E624" s="7" t="s">
        <v>39</v>
      </c>
      <c r="F624" s="7" t="s">
        <v>40</v>
      </c>
      <c r="G624" s="6" t="s">
        <v>15</v>
      </c>
      <c r="H624" s="6" t="s">
        <v>177</v>
      </c>
      <c r="I624" s="6" t="s">
        <v>65</v>
      </c>
      <c r="J624" s="6" t="s">
        <v>66</v>
      </c>
      <c r="K624" s="6">
        <v>20386</v>
      </c>
      <c r="L624" s="6">
        <v>14270.2</v>
      </c>
      <c r="M624" s="7">
        <v>2</v>
      </c>
      <c r="N624" s="23">
        <v>17531.96</v>
      </c>
      <c r="O624" s="8">
        <v>35063.919999999998</v>
      </c>
      <c r="P624" s="40" t="s">
        <v>130</v>
      </c>
      <c r="Q624" s="100">
        <f t="shared" si="27"/>
        <v>5708.0800000000017</v>
      </c>
      <c r="R624" s="100">
        <f t="shared" si="28"/>
        <v>6523.5199999999968</v>
      </c>
      <c r="S624" s="100">
        <f t="shared" si="29"/>
        <v>40772</v>
      </c>
    </row>
    <row r="625" spans="1:19" x14ac:dyDescent="0.35">
      <c r="A625" s="9">
        <v>619</v>
      </c>
      <c r="B625" s="6">
        <v>619</v>
      </c>
      <c r="C625" s="7" t="s">
        <v>194</v>
      </c>
      <c r="D625" s="7" t="s">
        <v>112</v>
      </c>
      <c r="E625" s="7" t="s">
        <v>48</v>
      </c>
      <c r="F625" s="7" t="s">
        <v>72</v>
      </c>
      <c r="G625" s="6" t="s">
        <v>15</v>
      </c>
      <c r="H625" s="6" t="s">
        <v>85</v>
      </c>
      <c r="I625" s="6" t="s">
        <v>339</v>
      </c>
      <c r="J625" s="6" t="s">
        <v>86</v>
      </c>
      <c r="K625" s="6">
        <v>6690</v>
      </c>
      <c r="L625" s="6">
        <v>4080.9</v>
      </c>
      <c r="M625" s="7">
        <v>1</v>
      </c>
      <c r="N625" s="23">
        <v>6623.1</v>
      </c>
      <c r="O625" s="8">
        <v>6623.1</v>
      </c>
      <c r="P625" s="40" t="s">
        <v>89</v>
      </c>
      <c r="Q625" s="100">
        <f t="shared" si="27"/>
        <v>66.899999999999636</v>
      </c>
      <c r="R625" s="100">
        <f t="shared" si="28"/>
        <v>2542.2000000000003</v>
      </c>
      <c r="S625" s="100">
        <f t="shared" si="29"/>
        <v>6690</v>
      </c>
    </row>
    <row r="626" spans="1:19" x14ac:dyDescent="0.35">
      <c r="A626" s="9">
        <v>620</v>
      </c>
      <c r="B626" s="6">
        <v>620</v>
      </c>
      <c r="C626" s="7" t="s">
        <v>154</v>
      </c>
      <c r="D626" s="7" t="s">
        <v>95</v>
      </c>
      <c r="E626" s="7" t="s">
        <v>48</v>
      </c>
      <c r="F626" s="7" t="s">
        <v>19</v>
      </c>
      <c r="G626" s="6" t="s">
        <v>16</v>
      </c>
      <c r="H626" s="6" t="s">
        <v>41</v>
      </c>
      <c r="I626" s="6" t="s">
        <v>42</v>
      </c>
      <c r="J626" s="6" t="s">
        <v>66</v>
      </c>
      <c r="K626" s="6">
        <v>8989</v>
      </c>
      <c r="L626" s="6">
        <v>5663.07</v>
      </c>
      <c r="M626" s="7">
        <v>1</v>
      </c>
      <c r="N626" s="23">
        <v>8359.7699999999986</v>
      </c>
      <c r="O626" s="8">
        <v>8359.7699999999986</v>
      </c>
      <c r="P626" s="40" t="s">
        <v>54</v>
      </c>
      <c r="Q626" s="100">
        <f t="shared" si="27"/>
        <v>629.23000000000138</v>
      </c>
      <c r="R626" s="100">
        <f t="shared" si="28"/>
        <v>2696.6999999999989</v>
      </c>
      <c r="S626" s="100">
        <f t="shared" si="29"/>
        <v>8989</v>
      </c>
    </row>
    <row r="627" spans="1:19" x14ac:dyDescent="0.35">
      <c r="A627" s="9">
        <v>621</v>
      </c>
      <c r="B627" s="6">
        <v>621</v>
      </c>
      <c r="C627" s="7" t="s">
        <v>180</v>
      </c>
      <c r="D627" s="7" t="s">
        <v>38</v>
      </c>
      <c r="E627" s="7" t="s">
        <v>48</v>
      </c>
      <c r="F627" s="7" t="s">
        <v>24</v>
      </c>
      <c r="G627" s="6" t="s">
        <v>16</v>
      </c>
      <c r="H627" s="6" t="s">
        <v>177</v>
      </c>
      <c r="I627" s="6" t="s">
        <v>65</v>
      </c>
      <c r="J627" s="6" t="s">
        <v>66</v>
      </c>
      <c r="K627" s="6">
        <v>20386</v>
      </c>
      <c r="L627" s="6">
        <v>14270.2</v>
      </c>
      <c r="M627" s="7">
        <v>9</v>
      </c>
      <c r="N627" s="23">
        <v>19774.419999999998</v>
      </c>
      <c r="O627" s="8">
        <v>177969.77999999997</v>
      </c>
      <c r="P627" s="40" t="s">
        <v>130</v>
      </c>
      <c r="Q627" s="100">
        <f t="shared" si="27"/>
        <v>5504.2200000000157</v>
      </c>
      <c r="R627" s="100">
        <f t="shared" si="28"/>
        <v>49537.979999999981</v>
      </c>
      <c r="S627" s="100">
        <f t="shared" si="29"/>
        <v>183474</v>
      </c>
    </row>
    <row r="628" spans="1:19" x14ac:dyDescent="0.35">
      <c r="A628" s="9">
        <v>622</v>
      </c>
      <c r="B628" s="6">
        <v>622</v>
      </c>
      <c r="C628" s="7" t="s">
        <v>37</v>
      </c>
      <c r="D628" s="7" t="s">
        <v>84</v>
      </c>
      <c r="E628" s="7" t="s">
        <v>39</v>
      </c>
      <c r="F628" s="7" t="s">
        <v>22</v>
      </c>
      <c r="G628" s="6" t="s">
        <v>18</v>
      </c>
      <c r="H628" s="6" t="s">
        <v>126</v>
      </c>
      <c r="I628" s="6" t="s">
        <v>50</v>
      </c>
      <c r="J628" s="6" t="s">
        <v>86</v>
      </c>
      <c r="K628" s="6">
        <v>16064</v>
      </c>
      <c r="L628" s="6">
        <v>10762.88</v>
      </c>
      <c r="M628" s="7">
        <v>8</v>
      </c>
      <c r="N628" s="23">
        <v>15260.8</v>
      </c>
      <c r="O628" s="8">
        <v>122086.39999999999</v>
      </c>
      <c r="P628" s="40" t="s">
        <v>82</v>
      </c>
      <c r="Q628" s="100">
        <f t="shared" si="27"/>
        <v>6425.6000000000058</v>
      </c>
      <c r="R628" s="100">
        <f t="shared" si="28"/>
        <v>35983.360000000001</v>
      </c>
      <c r="S628" s="100">
        <f t="shared" si="29"/>
        <v>128512</v>
      </c>
    </row>
    <row r="629" spans="1:19" x14ac:dyDescent="0.35">
      <c r="A629" s="9">
        <v>623</v>
      </c>
      <c r="B629" s="6">
        <v>623</v>
      </c>
      <c r="C629" s="7" t="s">
        <v>281</v>
      </c>
      <c r="D629" s="7" t="s">
        <v>95</v>
      </c>
      <c r="E629" s="7" t="s">
        <v>39</v>
      </c>
      <c r="F629" s="7" t="s">
        <v>40</v>
      </c>
      <c r="G629" s="6" t="s">
        <v>17</v>
      </c>
      <c r="H629" s="6" t="s">
        <v>96</v>
      </c>
      <c r="I629" s="6" t="s">
        <v>50</v>
      </c>
      <c r="J629" s="6" t="s">
        <v>43</v>
      </c>
      <c r="K629" s="6">
        <v>2135</v>
      </c>
      <c r="L629" s="6">
        <v>1174.25</v>
      </c>
      <c r="M629" s="7">
        <v>9</v>
      </c>
      <c r="N629" s="23">
        <v>2006.8999999999999</v>
      </c>
      <c r="O629" s="8">
        <v>18062.099999999999</v>
      </c>
      <c r="P629" s="40" t="s">
        <v>105</v>
      </c>
      <c r="Q629" s="100">
        <f t="shared" si="27"/>
        <v>1152.9000000000012</v>
      </c>
      <c r="R629" s="100">
        <f t="shared" si="28"/>
        <v>7493.8499999999985</v>
      </c>
      <c r="S629" s="100">
        <f t="shared" si="29"/>
        <v>19215</v>
      </c>
    </row>
    <row r="630" spans="1:19" x14ac:dyDescent="0.35">
      <c r="A630" s="9">
        <v>624</v>
      </c>
      <c r="B630" s="6">
        <v>624</v>
      </c>
      <c r="C630" s="7" t="s">
        <v>201</v>
      </c>
      <c r="D630" s="7" t="s">
        <v>112</v>
      </c>
      <c r="E630" s="7" t="s">
        <v>100</v>
      </c>
      <c r="F630" s="7" t="s">
        <v>24</v>
      </c>
      <c r="G630" s="6" t="s">
        <v>16</v>
      </c>
      <c r="H630" s="6" t="s">
        <v>126</v>
      </c>
      <c r="I630" s="6" t="s">
        <v>50</v>
      </c>
      <c r="J630" s="6" t="s">
        <v>86</v>
      </c>
      <c r="K630" s="6">
        <v>16064</v>
      </c>
      <c r="L630" s="6">
        <v>10762.88</v>
      </c>
      <c r="M630" s="7">
        <v>9</v>
      </c>
      <c r="N630" s="23">
        <v>15100.16</v>
      </c>
      <c r="O630" s="8">
        <v>135901.44</v>
      </c>
      <c r="P630" s="40" t="s">
        <v>62</v>
      </c>
      <c r="Q630" s="100">
        <f t="shared" si="27"/>
        <v>8674.5600000000013</v>
      </c>
      <c r="R630" s="100">
        <f t="shared" si="28"/>
        <v>39035.520000000004</v>
      </c>
      <c r="S630" s="100">
        <f t="shared" si="29"/>
        <v>144576</v>
      </c>
    </row>
    <row r="631" spans="1:19" x14ac:dyDescent="0.35">
      <c r="A631" s="9">
        <v>625</v>
      </c>
      <c r="B631" s="6">
        <v>625</v>
      </c>
      <c r="C631" s="7" t="s">
        <v>175</v>
      </c>
      <c r="D631" s="7" t="s">
        <v>112</v>
      </c>
      <c r="E631" s="7" t="s">
        <v>100</v>
      </c>
      <c r="F631" s="7" t="s">
        <v>23</v>
      </c>
      <c r="G631" s="6" t="s">
        <v>18</v>
      </c>
      <c r="H631" s="6" t="s">
        <v>85</v>
      </c>
      <c r="I631" s="6" t="s">
        <v>339</v>
      </c>
      <c r="J631" s="6" t="s">
        <v>86</v>
      </c>
      <c r="K631" s="6">
        <v>6690</v>
      </c>
      <c r="L631" s="6">
        <v>4080.9</v>
      </c>
      <c r="M631" s="7">
        <v>6</v>
      </c>
      <c r="N631" s="23">
        <v>6288.5999999999995</v>
      </c>
      <c r="O631" s="8">
        <v>37731.599999999999</v>
      </c>
      <c r="P631" s="40" t="s">
        <v>89</v>
      </c>
      <c r="Q631" s="100">
        <f t="shared" si="27"/>
        <v>2408.4000000000033</v>
      </c>
      <c r="R631" s="100">
        <f t="shared" si="28"/>
        <v>13246.199999999997</v>
      </c>
      <c r="S631" s="100">
        <f t="shared" si="29"/>
        <v>40140</v>
      </c>
    </row>
    <row r="632" spans="1:19" x14ac:dyDescent="0.35">
      <c r="A632" s="9">
        <v>626</v>
      </c>
      <c r="B632" s="6">
        <v>626</v>
      </c>
      <c r="C632" s="7" t="s">
        <v>143</v>
      </c>
      <c r="D632" s="7" t="s">
        <v>56</v>
      </c>
      <c r="E632" s="7" t="s">
        <v>100</v>
      </c>
      <c r="F632" s="7" t="s">
        <v>20</v>
      </c>
      <c r="G632" s="6" t="s">
        <v>16</v>
      </c>
      <c r="H632" s="6" t="s">
        <v>148</v>
      </c>
      <c r="I632" s="6" t="s">
        <v>65</v>
      </c>
      <c r="J632" s="6" t="s">
        <v>86</v>
      </c>
      <c r="K632" s="6">
        <v>18971</v>
      </c>
      <c r="L632" s="6">
        <v>11762.02</v>
      </c>
      <c r="M632" s="7">
        <v>9</v>
      </c>
      <c r="N632" s="23">
        <v>17832.739999999998</v>
      </c>
      <c r="O632" s="8">
        <v>160494.65999999997</v>
      </c>
      <c r="P632" s="40" t="s">
        <v>105</v>
      </c>
      <c r="Q632" s="100">
        <f t="shared" si="27"/>
        <v>10244.340000000018</v>
      </c>
      <c r="R632" s="100">
        <f t="shared" si="28"/>
        <v>54636.479999999981</v>
      </c>
      <c r="S632" s="100">
        <f t="shared" si="29"/>
        <v>170739</v>
      </c>
    </row>
    <row r="633" spans="1:19" x14ac:dyDescent="0.35">
      <c r="A633" s="9">
        <v>627</v>
      </c>
      <c r="B633" s="6">
        <v>627</v>
      </c>
      <c r="C633" s="7" t="s">
        <v>233</v>
      </c>
      <c r="D633" s="7" t="s">
        <v>84</v>
      </c>
      <c r="E633" s="7" t="s">
        <v>39</v>
      </c>
      <c r="F633" s="7" t="s">
        <v>20</v>
      </c>
      <c r="G633" s="6" t="s">
        <v>18</v>
      </c>
      <c r="H633" s="6" t="s">
        <v>41</v>
      </c>
      <c r="I633" s="6" t="s">
        <v>42</v>
      </c>
      <c r="J633" s="6" t="s">
        <v>66</v>
      </c>
      <c r="K633" s="6">
        <v>8989</v>
      </c>
      <c r="L633" s="6">
        <v>5663.07</v>
      </c>
      <c r="M633" s="7">
        <v>3</v>
      </c>
      <c r="N633" s="23">
        <v>7640.65</v>
      </c>
      <c r="O633" s="8">
        <v>22921.949999999997</v>
      </c>
      <c r="P633" s="40" t="s">
        <v>82</v>
      </c>
      <c r="Q633" s="100">
        <f t="shared" si="27"/>
        <v>4045.0500000000011</v>
      </c>
      <c r="R633" s="100">
        <f t="shared" si="28"/>
        <v>5932.74</v>
      </c>
      <c r="S633" s="100">
        <f t="shared" si="29"/>
        <v>26967</v>
      </c>
    </row>
    <row r="634" spans="1:19" x14ac:dyDescent="0.35">
      <c r="A634" s="9">
        <v>628</v>
      </c>
      <c r="B634" s="6">
        <v>628</v>
      </c>
      <c r="C634" s="7" t="s">
        <v>231</v>
      </c>
      <c r="D634" s="7" t="s">
        <v>112</v>
      </c>
      <c r="E634" s="7" t="s">
        <v>39</v>
      </c>
      <c r="F634" s="7" t="s">
        <v>20</v>
      </c>
      <c r="G634" s="6" t="s">
        <v>16</v>
      </c>
      <c r="H634" s="6" t="s">
        <v>169</v>
      </c>
      <c r="I634" s="6" t="s">
        <v>65</v>
      </c>
      <c r="J634" s="6" t="s">
        <v>43</v>
      </c>
      <c r="K634" s="6">
        <v>9526</v>
      </c>
      <c r="L634" s="6">
        <v>6572.94</v>
      </c>
      <c r="M634" s="7">
        <v>6</v>
      </c>
      <c r="N634" s="23">
        <v>9240.2199999999993</v>
      </c>
      <c r="O634" s="8">
        <v>55441.319999999992</v>
      </c>
      <c r="P634" s="40" t="s">
        <v>54</v>
      </c>
      <c r="Q634" s="100">
        <f t="shared" si="27"/>
        <v>1714.6800000000039</v>
      </c>
      <c r="R634" s="100">
        <f t="shared" si="28"/>
        <v>16003.679999999998</v>
      </c>
      <c r="S634" s="100">
        <f t="shared" si="29"/>
        <v>57156</v>
      </c>
    </row>
    <row r="635" spans="1:19" x14ac:dyDescent="0.35">
      <c r="A635" s="9">
        <v>629</v>
      </c>
      <c r="B635" s="6">
        <v>629</v>
      </c>
      <c r="C635" s="7" t="s">
        <v>104</v>
      </c>
      <c r="D635" s="7" t="s">
        <v>84</v>
      </c>
      <c r="E635" s="7" t="s">
        <v>48</v>
      </c>
      <c r="F635" s="7" t="s">
        <v>20</v>
      </c>
      <c r="G635" s="6" t="s">
        <v>17</v>
      </c>
      <c r="H635" s="6" t="s">
        <v>122</v>
      </c>
      <c r="I635" s="6" t="s">
        <v>65</v>
      </c>
      <c r="J635" s="6" t="s">
        <v>66</v>
      </c>
      <c r="K635" s="6">
        <v>11568</v>
      </c>
      <c r="L635" s="6">
        <v>8097.6</v>
      </c>
      <c r="M635" s="7">
        <v>3</v>
      </c>
      <c r="N635" s="23">
        <v>10758.24</v>
      </c>
      <c r="O635" s="8">
        <v>32274.720000000001</v>
      </c>
      <c r="P635" s="40" t="s">
        <v>82</v>
      </c>
      <c r="Q635" s="100">
        <f t="shared" si="27"/>
        <v>2429.2800000000007</v>
      </c>
      <c r="R635" s="100">
        <f t="shared" si="28"/>
        <v>7981.9199999999983</v>
      </c>
      <c r="S635" s="100">
        <f t="shared" si="29"/>
        <v>34704</v>
      </c>
    </row>
    <row r="636" spans="1:19" x14ac:dyDescent="0.35">
      <c r="A636" s="9">
        <v>630</v>
      </c>
      <c r="B636" s="6">
        <v>630</v>
      </c>
      <c r="C636" s="7" t="s">
        <v>267</v>
      </c>
      <c r="D636" s="7" t="s">
        <v>84</v>
      </c>
      <c r="E636" s="7" t="s">
        <v>39</v>
      </c>
      <c r="F636" s="7" t="s">
        <v>20</v>
      </c>
      <c r="G636" s="6" t="s">
        <v>18</v>
      </c>
      <c r="H636" s="6" t="s">
        <v>101</v>
      </c>
      <c r="I636" s="6" t="s">
        <v>42</v>
      </c>
      <c r="J636" s="6" t="s">
        <v>74</v>
      </c>
      <c r="K636" s="6">
        <v>4269</v>
      </c>
      <c r="L636" s="6">
        <v>2561.4</v>
      </c>
      <c r="M636" s="7">
        <v>7</v>
      </c>
      <c r="N636" s="23">
        <v>4098.24</v>
      </c>
      <c r="O636" s="8">
        <v>28687.68</v>
      </c>
      <c r="P636" s="40" t="s">
        <v>54</v>
      </c>
      <c r="Q636" s="100">
        <f t="shared" si="27"/>
        <v>1195.3200000000015</v>
      </c>
      <c r="R636" s="100">
        <f t="shared" si="28"/>
        <v>10757.879999999997</v>
      </c>
      <c r="S636" s="100">
        <f t="shared" si="29"/>
        <v>29883</v>
      </c>
    </row>
    <row r="637" spans="1:19" x14ac:dyDescent="0.35">
      <c r="A637" s="9">
        <v>631</v>
      </c>
      <c r="B637" s="6">
        <v>631</v>
      </c>
      <c r="C637" s="7" t="s">
        <v>294</v>
      </c>
      <c r="D637" s="7" t="s">
        <v>112</v>
      </c>
      <c r="E637" s="7" t="s">
        <v>48</v>
      </c>
      <c r="F637" s="7" t="s">
        <v>24</v>
      </c>
      <c r="G637" s="6" t="s">
        <v>17</v>
      </c>
      <c r="H637" s="6" t="s">
        <v>96</v>
      </c>
      <c r="I637" s="6" t="s">
        <v>50</v>
      </c>
      <c r="J637" s="6" t="s">
        <v>43</v>
      </c>
      <c r="K637" s="6">
        <v>2135</v>
      </c>
      <c r="L637" s="6">
        <v>1174.25</v>
      </c>
      <c r="M637" s="7">
        <v>1</v>
      </c>
      <c r="N637" s="23">
        <v>1942.8500000000001</v>
      </c>
      <c r="O637" s="8">
        <v>1942.8500000000001</v>
      </c>
      <c r="P637" s="40" t="s">
        <v>105</v>
      </c>
      <c r="Q637" s="100">
        <f t="shared" si="27"/>
        <v>192.14999999999986</v>
      </c>
      <c r="R637" s="100">
        <f t="shared" si="28"/>
        <v>768.60000000000014</v>
      </c>
      <c r="S637" s="100">
        <f t="shared" si="29"/>
        <v>2135</v>
      </c>
    </row>
    <row r="638" spans="1:19" x14ac:dyDescent="0.35">
      <c r="A638" s="9">
        <v>632</v>
      </c>
      <c r="B638" s="6">
        <v>632</v>
      </c>
      <c r="C638" s="7" t="s">
        <v>192</v>
      </c>
      <c r="D638" s="7" t="s">
        <v>56</v>
      </c>
      <c r="E638" s="7" t="s">
        <v>100</v>
      </c>
      <c r="F638" s="7" t="s">
        <v>22</v>
      </c>
      <c r="G638" s="6" t="s">
        <v>17</v>
      </c>
      <c r="H638" s="6" t="s">
        <v>78</v>
      </c>
      <c r="I638" s="6" t="s">
        <v>339</v>
      </c>
      <c r="J638" s="6" t="s">
        <v>51</v>
      </c>
      <c r="K638" s="6">
        <v>22050</v>
      </c>
      <c r="L638" s="6">
        <v>15435</v>
      </c>
      <c r="M638" s="7">
        <v>5</v>
      </c>
      <c r="N638" s="23">
        <v>20286</v>
      </c>
      <c r="O638" s="8">
        <v>101430</v>
      </c>
      <c r="P638" s="40" t="s">
        <v>54</v>
      </c>
      <c r="Q638" s="100">
        <f t="shared" si="27"/>
        <v>8820</v>
      </c>
      <c r="R638" s="100">
        <f t="shared" si="28"/>
        <v>24255</v>
      </c>
      <c r="S638" s="100">
        <f t="shared" si="29"/>
        <v>110250</v>
      </c>
    </row>
    <row r="639" spans="1:19" x14ac:dyDescent="0.35">
      <c r="A639" s="9">
        <v>633</v>
      </c>
      <c r="B639" s="6">
        <v>633</v>
      </c>
      <c r="C639" s="7" t="s">
        <v>249</v>
      </c>
      <c r="D639" s="7" t="s">
        <v>95</v>
      </c>
      <c r="E639" s="7" t="s">
        <v>48</v>
      </c>
      <c r="F639" s="7" t="s">
        <v>20</v>
      </c>
      <c r="G639" s="6" t="s">
        <v>18</v>
      </c>
      <c r="H639" s="6" t="s">
        <v>107</v>
      </c>
      <c r="I639" s="6" t="s">
        <v>42</v>
      </c>
      <c r="J639" s="6" t="s">
        <v>59</v>
      </c>
      <c r="K639" s="6">
        <v>10590</v>
      </c>
      <c r="L639" s="6">
        <v>6671.7</v>
      </c>
      <c r="M639" s="7">
        <v>8</v>
      </c>
      <c r="N639" s="23">
        <v>9213.2999999999993</v>
      </c>
      <c r="O639" s="8">
        <v>73706.399999999994</v>
      </c>
      <c r="P639" s="40" t="s">
        <v>105</v>
      </c>
      <c r="Q639" s="100">
        <f t="shared" si="27"/>
        <v>11013.600000000006</v>
      </c>
      <c r="R639" s="100">
        <f t="shared" si="28"/>
        <v>20332.799999999996</v>
      </c>
      <c r="S639" s="100">
        <f t="shared" si="29"/>
        <v>84720</v>
      </c>
    </row>
    <row r="640" spans="1:19" x14ac:dyDescent="0.35">
      <c r="A640" s="9">
        <v>634</v>
      </c>
      <c r="B640" s="6">
        <v>634</v>
      </c>
      <c r="C640" s="7" t="s">
        <v>236</v>
      </c>
      <c r="D640" s="7" t="s">
        <v>112</v>
      </c>
      <c r="E640" s="7" t="s">
        <v>71</v>
      </c>
      <c r="F640" s="7" t="s">
        <v>21</v>
      </c>
      <c r="G640" s="6" t="s">
        <v>17</v>
      </c>
      <c r="H640" s="6" t="s">
        <v>91</v>
      </c>
      <c r="I640" s="6" t="s">
        <v>339</v>
      </c>
      <c r="J640" s="6" t="s">
        <v>59</v>
      </c>
      <c r="K640" s="6">
        <v>3263</v>
      </c>
      <c r="L640" s="6">
        <v>2186.21</v>
      </c>
      <c r="M640" s="7">
        <v>1</v>
      </c>
      <c r="N640" s="23">
        <v>3001.96</v>
      </c>
      <c r="O640" s="8">
        <v>3001.96</v>
      </c>
      <c r="P640" s="40" t="s">
        <v>46</v>
      </c>
      <c r="Q640" s="100">
        <f t="shared" si="27"/>
        <v>261.03999999999996</v>
      </c>
      <c r="R640" s="100">
        <f t="shared" si="28"/>
        <v>815.75</v>
      </c>
      <c r="S640" s="100">
        <f t="shared" si="29"/>
        <v>3263</v>
      </c>
    </row>
    <row r="641" spans="1:19" x14ac:dyDescent="0.35">
      <c r="A641" s="9">
        <v>635</v>
      </c>
      <c r="B641" s="6">
        <v>635</v>
      </c>
      <c r="C641" s="7" t="s">
        <v>252</v>
      </c>
      <c r="D641" s="7" t="s">
        <v>38</v>
      </c>
      <c r="E641" s="7" t="s">
        <v>71</v>
      </c>
      <c r="F641" s="7" t="s">
        <v>23</v>
      </c>
      <c r="G641" s="6" t="s">
        <v>16</v>
      </c>
      <c r="H641" s="6" t="s">
        <v>126</v>
      </c>
      <c r="I641" s="6" t="s">
        <v>50</v>
      </c>
      <c r="J641" s="6" t="s">
        <v>86</v>
      </c>
      <c r="K641" s="6">
        <v>16064</v>
      </c>
      <c r="L641" s="6">
        <v>10762.88</v>
      </c>
      <c r="M641" s="7">
        <v>8</v>
      </c>
      <c r="N641" s="23">
        <v>13815.039999999999</v>
      </c>
      <c r="O641" s="8">
        <v>110520.31999999999</v>
      </c>
      <c r="P641" s="40" t="s">
        <v>89</v>
      </c>
      <c r="Q641" s="100">
        <f t="shared" si="27"/>
        <v>17991.680000000008</v>
      </c>
      <c r="R641" s="100">
        <f t="shared" si="28"/>
        <v>24417.279999999999</v>
      </c>
      <c r="S641" s="100">
        <f t="shared" si="29"/>
        <v>128512</v>
      </c>
    </row>
    <row r="642" spans="1:19" x14ac:dyDescent="0.35">
      <c r="A642" s="9">
        <v>636</v>
      </c>
      <c r="B642" s="6">
        <v>636</v>
      </c>
      <c r="C642" s="7" t="s">
        <v>234</v>
      </c>
      <c r="D642" s="7" t="s">
        <v>112</v>
      </c>
      <c r="E642" s="7" t="s">
        <v>71</v>
      </c>
      <c r="F642" s="7" t="s">
        <v>24</v>
      </c>
      <c r="G642" s="6" t="s">
        <v>18</v>
      </c>
      <c r="H642" s="6" t="s">
        <v>126</v>
      </c>
      <c r="I642" s="6" t="s">
        <v>50</v>
      </c>
      <c r="J642" s="6" t="s">
        <v>86</v>
      </c>
      <c r="K642" s="6">
        <v>16064</v>
      </c>
      <c r="L642" s="6">
        <v>10762.88</v>
      </c>
      <c r="M642" s="7">
        <v>3</v>
      </c>
      <c r="N642" s="23">
        <v>14618.24</v>
      </c>
      <c r="O642" s="8">
        <v>43854.720000000001</v>
      </c>
      <c r="P642" s="40" t="s">
        <v>46</v>
      </c>
      <c r="Q642" s="100">
        <f t="shared" si="27"/>
        <v>4337.2800000000007</v>
      </c>
      <c r="R642" s="100">
        <f t="shared" si="28"/>
        <v>11566.080000000002</v>
      </c>
      <c r="S642" s="100">
        <f t="shared" si="29"/>
        <v>48192</v>
      </c>
    </row>
    <row r="643" spans="1:19" x14ac:dyDescent="0.35">
      <c r="A643" s="9">
        <v>637</v>
      </c>
      <c r="B643" s="6">
        <v>637</v>
      </c>
      <c r="C643" s="7" t="s">
        <v>264</v>
      </c>
      <c r="D643" s="7" t="s">
        <v>84</v>
      </c>
      <c r="E643" s="7" t="s">
        <v>100</v>
      </c>
      <c r="F643" s="7" t="s">
        <v>19</v>
      </c>
      <c r="G643" s="6" t="s">
        <v>17</v>
      </c>
      <c r="H643" s="6" t="s">
        <v>41</v>
      </c>
      <c r="I643" s="6" t="s">
        <v>42</v>
      </c>
      <c r="J643" s="6" t="s">
        <v>66</v>
      </c>
      <c r="K643" s="6">
        <v>8989</v>
      </c>
      <c r="L643" s="6">
        <v>5663.07</v>
      </c>
      <c r="M643" s="7">
        <v>6</v>
      </c>
      <c r="N643" s="23">
        <v>7910.32</v>
      </c>
      <c r="O643" s="8">
        <v>47461.919999999998</v>
      </c>
      <c r="P643" s="40" t="s">
        <v>130</v>
      </c>
      <c r="Q643" s="100">
        <f t="shared" si="27"/>
        <v>6472.0800000000017</v>
      </c>
      <c r="R643" s="100">
        <f t="shared" si="28"/>
        <v>13483.5</v>
      </c>
      <c r="S643" s="100">
        <f t="shared" si="29"/>
        <v>53934</v>
      </c>
    </row>
    <row r="644" spans="1:19" x14ac:dyDescent="0.35">
      <c r="A644" s="9">
        <v>638</v>
      </c>
      <c r="B644" s="6">
        <v>638</v>
      </c>
      <c r="C644" s="7" t="s">
        <v>233</v>
      </c>
      <c r="D644" s="7" t="s">
        <v>84</v>
      </c>
      <c r="E644" s="7" t="s">
        <v>39</v>
      </c>
      <c r="F644" s="7" t="s">
        <v>20</v>
      </c>
      <c r="G644" s="6" t="s">
        <v>15</v>
      </c>
      <c r="H644" s="6" t="s">
        <v>101</v>
      </c>
      <c r="I644" s="6" t="s">
        <v>42</v>
      </c>
      <c r="J644" s="6" t="s">
        <v>74</v>
      </c>
      <c r="K644" s="6">
        <v>4269</v>
      </c>
      <c r="L644" s="6">
        <v>2561.4</v>
      </c>
      <c r="M644" s="7">
        <v>4</v>
      </c>
      <c r="N644" s="23">
        <v>4140.93</v>
      </c>
      <c r="O644" s="8">
        <v>16563.72</v>
      </c>
      <c r="P644" s="40" t="s">
        <v>130</v>
      </c>
      <c r="Q644" s="100">
        <f t="shared" si="27"/>
        <v>512.27999999999884</v>
      </c>
      <c r="R644" s="100">
        <f t="shared" si="28"/>
        <v>6318.1200000000008</v>
      </c>
      <c r="S644" s="100">
        <f t="shared" si="29"/>
        <v>17076</v>
      </c>
    </row>
    <row r="645" spans="1:19" x14ac:dyDescent="0.35">
      <c r="A645" s="9">
        <v>639</v>
      </c>
      <c r="B645" s="6">
        <v>639</v>
      </c>
      <c r="C645" s="7" t="s">
        <v>270</v>
      </c>
      <c r="D645" s="7" t="s">
        <v>95</v>
      </c>
      <c r="E645" s="7" t="s">
        <v>57</v>
      </c>
      <c r="F645" s="7" t="s">
        <v>23</v>
      </c>
      <c r="G645" s="6" t="s">
        <v>18</v>
      </c>
      <c r="H645" s="6" t="s">
        <v>58</v>
      </c>
      <c r="I645" s="6" t="s">
        <v>42</v>
      </c>
      <c r="J645" s="6" t="s">
        <v>59</v>
      </c>
      <c r="K645" s="6">
        <v>24315</v>
      </c>
      <c r="L645" s="6">
        <v>14589</v>
      </c>
      <c r="M645" s="7">
        <v>8</v>
      </c>
      <c r="N645" s="23">
        <v>21883.5</v>
      </c>
      <c r="O645" s="8">
        <v>175068</v>
      </c>
      <c r="P645" s="40" t="s">
        <v>54</v>
      </c>
      <c r="Q645" s="100">
        <f t="shared" si="27"/>
        <v>19452</v>
      </c>
      <c r="R645" s="100">
        <f t="shared" si="28"/>
        <v>58356</v>
      </c>
      <c r="S645" s="100">
        <f t="shared" si="29"/>
        <v>194520</v>
      </c>
    </row>
    <row r="646" spans="1:19" x14ac:dyDescent="0.35">
      <c r="A646" s="9">
        <v>640</v>
      </c>
      <c r="B646" s="6">
        <v>640</v>
      </c>
      <c r="C646" s="7" t="s">
        <v>209</v>
      </c>
      <c r="D646" s="7" t="s">
        <v>56</v>
      </c>
      <c r="E646" s="7" t="s">
        <v>48</v>
      </c>
      <c r="F646" s="7" t="s">
        <v>72</v>
      </c>
      <c r="G646" s="6" t="s">
        <v>18</v>
      </c>
      <c r="H646" s="6" t="s">
        <v>117</v>
      </c>
      <c r="I646" s="6" t="s">
        <v>339</v>
      </c>
      <c r="J646" s="6" t="s">
        <v>86</v>
      </c>
      <c r="K646" s="6">
        <v>13223</v>
      </c>
      <c r="L646" s="6">
        <v>8991.64</v>
      </c>
      <c r="M646" s="7">
        <v>2</v>
      </c>
      <c r="N646" s="23">
        <v>12561.849999999999</v>
      </c>
      <c r="O646" s="8">
        <v>25123.699999999997</v>
      </c>
      <c r="P646" s="40" t="s">
        <v>62</v>
      </c>
      <c r="Q646" s="100">
        <f t="shared" si="27"/>
        <v>1322.3000000000029</v>
      </c>
      <c r="R646" s="100">
        <f t="shared" si="28"/>
        <v>7140.4199999999983</v>
      </c>
      <c r="S646" s="100">
        <f t="shared" si="29"/>
        <v>26446</v>
      </c>
    </row>
    <row r="647" spans="1:19" x14ac:dyDescent="0.35">
      <c r="A647" s="9">
        <v>641</v>
      </c>
      <c r="B647" s="6">
        <v>641</v>
      </c>
      <c r="C647" s="7" t="s">
        <v>304</v>
      </c>
      <c r="D647" s="7" t="s">
        <v>95</v>
      </c>
      <c r="E647" s="7" t="s">
        <v>48</v>
      </c>
      <c r="F647" s="7" t="s">
        <v>20</v>
      </c>
      <c r="G647" s="6" t="s">
        <v>18</v>
      </c>
      <c r="H647" s="6" t="s">
        <v>113</v>
      </c>
      <c r="I647" s="6" t="s">
        <v>65</v>
      </c>
      <c r="J647" s="6" t="s">
        <v>86</v>
      </c>
      <c r="K647" s="6">
        <v>16325</v>
      </c>
      <c r="L647" s="6">
        <v>10611.25</v>
      </c>
      <c r="M647" s="7">
        <v>4</v>
      </c>
      <c r="N647" s="23">
        <v>16161.75</v>
      </c>
      <c r="O647" s="8">
        <v>64647</v>
      </c>
      <c r="P647" s="40" t="s">
        <v>89</v>
      </c>
      <c r="Q647" s="100">
        <f t="shared" si="27"/>
        <v>653</v>
      </c>
      <c r="R647" s="100">
        <f t="shared" si="28"/>
        <v>22202</v>
      </c>
      <c r="S647" s="100">
        <f t="shared" si="29"/>
        <v>65300</v>
      </c>
    </row>
    <row r="648" spans="1:19" x14ac:dyDescent="0.35">
      <c r="A648" s="9">
        <v>642</v>
      </c>
      <c r="B648" s="6">
        <v>642</v>
      </c>
      <c r="C648" s="7" t="s">
        <v>251</v>
      </c>
      <c r="D648" s="7" t="s">
        <v>56</v>
      </c>
      <c r="E648" s="7" t="s">
        <v>48</v>
      </c>
      <c r="F648" s="7" t="s">
        <v>20</v>
      </c>
      <c r="G648" s="6" t="s">
        <v>16</v>
      </c>
      <c r="H648" s="6" t="s">
        <v>101</v>
      </c>
      <c r="I648" s="6" t="s">
        <v>42</v>
      </c>
      <c r="J648" s="6" t="s">
        <v>74</v>
      </c>
      <c r="K648" s="6">
        <v>4269</v>
      </c>
      <c r="L648" s="6">
        <v>2561.4</v>
      </c>
      <c r="M648" s="7">
        <v>9</v>
      </c>
      <c r="N648" s="23">
        <v>4055.5499999999997</v>
      </c>
      <c r="O648" s="8">
        <v>36499.949999999997</v>
      </c>
      <c r="P648" s="40" t="s">
        <v>69</v>
      </c>
      <c r="Q648" s="100">
        <f t="shared" ref="Q648:Q711" si="30">M648*(K648-N648)</f>
        <v>1921.0500000000025</v>
      </c>
      <c r="R648" s="100">
        <f t="shared" ref="R648:R711" si="31">M648*(N648-L648)</f>
        <v>13447.349999999997</v>
      </c>
      <c r="S648" s="100">
        <f t="shared" ref="S648:S711" si="32">K648*M648</f>
        <v>38421</v>
      </c>
    </row>
    <row r="649" spans="1:19" x14ac:dyDescent="0.35">
      <c r="A649" s="9">
        <v>643</v>
      </c>
      <c r="B649" s="6">
        <v>643</v>
      </c>
      <c r="C649" s="7" t="s">
        <v>158</v>
      </c>
      <c r="D649" s="7" t="s">
        <v>56</v>
      </c>
      <c r="E649" s="7" t="s">
        <v>100</v>
      </c>
      <c r="F649" s="7" t="s">
        <v>40</v>
      </c>
      <c r="G649" s="6" t="s">
        <v>16</v>
      </c>
      <c r="H649" s="6" t="s">
        <v>58</v>
      </c>
      <c r="I649" s="6" t="s">
        <v>42</v>
      </c>
      <c r="J649" s="6" t="s">
        <v>59</v>
      </c>
      <c r="K649" s="6">
        <v>24315</v>
      </c>
      <c r="L649" s="6">
        <v>14589</v>
      </c>
      <c r="M649" s="7">
        <v>7</v>
      </c>
      <c r="N649" s="23">
        <v>21397.200000000001</v>
      </c>
      <c r="O649" s="8">
        <v>149780.4</v>
      </c>
      <c r="P649" s="40" t="s">
        <v>105</v>
      </c>
      <c r="Q649" s="100">
        <f t="shared" si="30"/>
        <v>20424.599999999995</v>
      </c>
      <c r="R649" s="100">
        <f t="shared" si="31"/>
        <v>47657.400000000009</v>
      </c>
      <c r="S649" s="100">
        <f t="shared" si="32"/>
        <v>170205</v>
      </c>
    </row>
    <row r="650" spans="1:19" x14ac:dyDescent="0.35">
      <c r="A650" s="9">
        <v>644</v>
      </c>
      <c r="B650" s="6">
        <v>644</v>
      </c>
      <c r="C650" s="7" t="s">
        <v>195</v>
      </c>
      <c r="D650" s="7" t="s">
        <v>95</v>
      </c>
      <c r="E650" s="7" t="s">
        <v>48</v>
      </c>
      <c r="F650" s="7" t="s">
        <v>23</v>
      </c>
      <c r="G650" s="6" t="s">
        <v>17</v>
      </c>
      <c r="H650" s="6" t="s">
        <v>126</v>
      </c>
      <c r="I650" s="6" t="s">
        <v>50</v>
      </c>
      <c r="J650" s="6" t="s">
        <v>86</v>
      </c>
      <c r="K650" s="6">
        <v>16064</v>
      </c>
      <c r="L650" s="6">
        <v>10762.88</v>
      </c>
      <c r="M650" s="7">
        <v>9</v>
      </c>
      <c r="N650" s="23">
        <v>15742.72</v>
      </c>
      <c r="O650" s="8">
        <v>141684.47999999998</v>
      </c>
      <c r="P650" s="40" t="s">
        <v>89</v>
      </c>
      <c r="Q650" s="100">
        <f t="shared" si="30"/>
        <v>2891.5200000000059</v>
      </c>
      <c r="R650" s="100">
        <f t="shared" si="31"/>
        <v>44818.559999999998</v>
      </c>
      <c r="S650" s="100">
        <f t="shared" si="32"/>
        <v>144576</v>
      </c>
    </row>
    <row r="651" spans="1:19" x14ac:dyDescent="0.35">
      <c r="A651" s="9">
        <v>645</v>
      </c>
      <c r="B651" s="6">
        <v>645</v>
      </c>
      <c r="C651" s="7" t="s">
        <v>173</v>
      </c>
      <c r="D651" s="7" t="s">
        <v>56</v>
      </c>
      <c r="E651" s="7" t="s">
        <v>71</v>
      </c>
      <c r="F651" s="7" t="s">
        <v>40</v>
      </c>
      <c r="G651" s="6" t="s">
        <v>17</v>
      </c>
      <c r="H651" s="6" t="s">
        <v>91</v>
      </c>
      <c r="I651" s="6" t="s">
        <v>339</v>
      </c>
      <c r="J651" s="6" t="s">
        <v>59</v>
      </c>
      <c r="K651" s="6">
        <v>3263</v>
      </c>
      <c r="L651" s="6">
        <v>2186.21</v>
      </c>
      <c r="M651" s="7">
        <v>2</v>
      </c>
      <c r="N651" s="23">
        <v>3001.96</v>
      </c>
      <c r="O651" s="8">
        <v>6003.92</v>
      </c>
      <c r="P651" s="40" t="s">
        <v>130</v>
      </c>
      <c r="Q651" s="100">
        <f t="shared" si="30"/>
        <v>522.07999999999993</v>
      </c>
      <c r="R651" s="100">
        <f t="shared" si="31"/>
        <v>1631.5</v>
      </c>
      <c r="S651" s="100">
        <f t="shared" si="32"/>
        <v>6526</v>
      </c>
    </row>
    <row r="652" spans="1:19" x14ac:dyDescent="0.35">
      <c r="A652" s="9">
        <v>646</v>
      </c>
      <c r="B652" s="6">
        <v>646</v>
      </c>
      <c r="C652" s="7" t="s">
        <v>316</v>
      </c>
      <c r="D652" s="7" t="s">
        <v>95</v>
      </c>
      <c r="E652" s="7" t="s">
        <v>71</v>
      </c>
      <c r="F652" s="7" t="s">
        <v>22</v>
      </c>
      <c r="G652" s="6" t="s">
        <v>18</v>
      </c>
      <c r="H652" s="6" t="s">
        <v>159</v>
      </c>
      <c r="I652" s="6" t="s">
        <v>65</v>
      </c>
      <c r="J652" s="6" t="s">
        <v>86</v>
      </c>
      <c r="K652" s="6">
        <v>24110</v>
      </c>
      <c r="L652" s="6">
        <v>16153.7</v>
      </c>
      <c r="M652" s="7">
        <v>5</v>
      </c>
      <c r="N652" s="23">
        <v>23145.599999999999</v>
      </c>
      <c r="O652" s="8">
        <v>115728</v>
      </c>
      <c r="P652" s="40" t="s">
        <v>69</v>
      </c>
      <c r="Q652" s="100">
        <f t="shared" si="30"/>
        <v>4822.0000000000073</v>
      </c>
      <c r="R652" s="100">
        <f t="shared" si="31"/>
        <v>34959.499999999985</v>
      </c>
      <c r="S652" s="100">
        <f t="shared" si="32"/>
        <v>120550</v>
      </c>
    </row>
    <row r="653" spans="1:19" x14ac:dyDescent="0.35">
      <c r="A653" s="9">
        <v>647</v>
      </c>
      <c r="B653" s="6">
        <v>647</v>
      </c>
      <c r="C653" s="7" t="s">
        <v>185</v>
      </c>
      <c r="D653" s="7" t="s">
        <v>95</v>
      </c>
      <c r="E653" s="7" t="s">
        <v>71</v>
      </c>
      <c r="F653" s="7" t="s">
        <v>23</v>
      </c>
      <c r="G653" s="6" t="s">
        <v>17</v>
      </c>
      <c r="H653" s="6" t="s">
        <v>91</v>
      </c>
      <c r="I653" s="6" t="s">
        <v>339</v>
      </c>
      <c r="J653" s="6" t="s">
        <v>59</v>
      </c>
      <c r="K653" s="6">
        <v>3263</v>
      </c>
      <c r="L653" s="6">
        <v>2186.21</v>
      </c>
      <c r="M653" s="7">
        <v>9</v>
      </c>
      <c r="N653" s="23">
        <v>2806.18</v>
      </c>
      <c r="O653" s="8">
        <v>25255.62</v>
      </c>
      <c r="P653" s="40" t="s">
        <v>46</v>
      </c>
      <c r="Q653" s="100">
        <f t="shared" si="30"/>
        <v>4111.380000000001</v>
      </c>
      <c r="R653" s="100">
        <f t="shared" si="31"/>
        <v>5579.7299999999977</v>
      </c>
      <c r="S653" s="100">
        <f t="shared" si="32"/>
        <v>29367</v>
      </c>
    </row>
    <row r="654" spans="1:19" x14ac:dyDescent="0.35">
      <c r="A654" s="9">
        <v>648</v>
      </c>
      <c r="B654" s="6">
        <v>648</v>
      </c>
      <c r="C654" s="7" t="s">
        <v>291</v>
      </c>
      <c r="D654" s="7" t="s">
        <v>112</v>
      </c>
      <c r="E654" s="7" t="s">
        <v>71</v>
      </c>
      <c r="F654" s="7" t="s">
        <v>21</v>
      </c>
      <c r="G654" s="6" t="s">
        <v>16</v>
      </c>
      <c r="H654" s="6" t="s">
        <v>126</v>
      </c>
      <c r="I654" s="6" t="s">
        <v>50</v>
      </c>
      <c r="J654" s="6" t="s">
        <v>86</v>
      </c>
      <c r="K654" s="6">
        <v>16064</v>
      </c>
      <c r="L654" s="6">
        <v>10762.88</v>
      </c>
      <c r="M654" s="7">
        <v>5</v>
      </c>
      <c r="N654" s="23">
        <v>14618.24</v>
      </c>
      <c r="O654" s="8">
        <v>73091.199999999997</v>
      </c>
      <c r="P654" s="40" t="s">
        <v>130</v>
      </c>
      <c r="Q654" s="100">
        <f t="shared" si="30"/>
        <v>7228.8000000000011</v>
      </c>
      <c r="R654" s="100">
        <f t="shared" si="31"/>
        <v>19276.800000000003</v>
      </c>
      <c r="S654" s="100">
        <f t="shared" si="32"/>
        <v>80320</v>
      </c>
    </row>
    <row r="655" spans="1:19" x14ac:dyDescent="0.35">
      <c r="A655" s="9">
        <v>649</v>
      </c>
      <c r="B655" s="6">
        <v>649</v>
      </c>
      <c r="C655" s="7" t="s">
        <v>237</v>
      </c>
      <c r="D655" s="7" t="s">
        <v>56</v>
      </c>
      <c r="E655" s="7" t="s">
        <v>100</v>
      </c>
      <c r="F655" s="7" t="s">
        <v>40</v>
      </c>
      <c r="G655" s="6" t="s">
        <v>17</v>
      </c>
      <c r="H655" s="6" t="s">
        <v>78</v>
      </c>
      <c r="I655" s="6" t="s">
        <v>339</v>
      </c>
      <c r="J655" s="6" t="s">
        <v>51</v>
      </c>
      <c r="K655" s="6">
        <v>22050</v>
      </c>
      <c r="L655" s="6">
        <v>15435</v>
      </c>
      <c r="M655" s="7">
        <v>4</v>
      </c>
      <c r="N655" s="23">
        <v>19845</v>
      </c>
      <c r="O655" s="8">
        <v>79380</v>
      </c>
      <c r="P655" s="40" t="s">
        <v>62</v>
      </c>
      <c r="Q655" s="100">
        <f t="shared" si="30"/>
        <v>8820</v>
      </c>
      <c r="R655" s="100">
        <f t="shared" si="31"/>
        <v>17640</v>
      </c>
      <c r="S655" s="100">
        <f t="shared" si="32"/>
        <v>88200</v>
      </c>
    </row>
    <row r="656" spans="1:19" x14ac:dyDescent="0.35">
      <c r="A656" s="9">
        <v>650</v>
      </c>
      <c r="B656" s="6">
        <v>650</v>
      </c>
      <c r="C656" s="7" t="s">
        <v>176</v>
      </c>
      <c r="D656" s="7" t="s">
        <v>38</v>
      </c>
      <c r="E656" s="7" t="s">
        <v>57</v>
      </c>
      <c r="F656" s="7" t="s">
        <v>40</v>
      </c>
      <c r="G656" s="6" t="s">
        <v>15</v>
      </c>
      <c r="H656" s="6" t="s">
        <v>85</v>
      </c>
      <c r="I656" s="6" t="s">
        <v>339</v>
      </c>
      <c r="J656" s="6" t="s">
        <v>86</v>
      </c>
      <c r="K656" s="6">
        <v>6690</v>
      </c>
      <c r="L656" s="6">
        <v>4080.9</v>
      </c>
      <c r="M656" s="7">
        <v>5</v>
      </c>
      <c r="N656" s="23">
        <v>5753.4</v>
      </c>
      <c r="O656" s="8">
        <v>28767</v>
      </c>
      <c r="P656" s="40" t="s">
        <v>46</v>
      </c>
      <c r="Q656" s="100">
        <f t="shared" si="30"/>
        <v>4683.0000000000018</v>
      </c>
      <c r="R656" s="100">
        <f t="shared" si="31"/>
        <v>8362.4999999999982</v>
      </c>
      <c r="S656" s="100">
        <f t="shared" si="32"/>
        <v>33450</v>
      </c>
    </row>
    <row r="657" spans="1:19" x14ac:dyDescent="0.35">
      <c r="A657" s="9">
        <v>651</v>
      </c>
      <c r="B657" s="6">
        <v>651</v>
      </c>
      <c r="C657" s="7" t="s">
        <v>219</v>
      </c>
      <c r="D657" s="7" t="s">
        <v>84</v>
      </c>
      <c r="E657" s="7" t="s">
        <v>48</v>
      </c>
      <c r="F657" s="7" t="s">
        <v>21</v>
      </c>
      <c r="G657" s="6" t="s">
        <v>16</v>
      </c>
      <c r="H657" s="6" t="s">
        <v>96</v>
      </c>
      <c r="I657" s="6" t="s">
        <v>50</v>
      </c>
      <c r="J657" s="6" t="s">
        <v>43</v>
      </c>
      <c r="K657" s="6">
        <v>2135</v>
      </c>
      <c r="L657" s="6">
        <v>1174.25</v>
      </c>
      <c r="M657" s="7">
        <v>9</v>
      </c>
      <c r="N657" s="23">
        <v>2028.25</v>
      </c>
      <c r="O657" s="8">
        <v>18254.25</v>
      </c>
      <c r="P657" s="40" t="s">
        <v>62</v>
      </c>
      <c r="Q657" s="100">
        <f t="shared" si="30"/>
        <v>960.75</v>
      </c>
      <c r="R657" s="100">
        <f t="shared" si="31"/>
        <v>7686</v>
      </c>
      <c r="S657" s="100">
        <f t="shared" si="32"/>
        <v>19215</v>
      </c>
    </row>
    <row r="658" spans="1:19" x14ac:dyDescent="0.35">
      <c r="A658" s="9">
        <v>652</v>
      </c>
      <c r="B658" s="6">
        <v>652</v>
      </c>
      <c r="C658" s="7" t="s">
        <v>162</v>
      </c>
      <c r="D658" s="7" t="s">
        <v>38</v>
      </c>
      <c r="E658" s="7" t="s">
        <v>100</v>
      </c>
      <c r="F658" s="7" t="s">
        <v>22</v>
      </c>
      <c r="G658" s="6" t="s">
        <v>16</v>
      </c>
      <c r="H658" s="6" t="s">
        <v>159</v>
      </c>
      <c r="I658" s="6" t="s">
        <v>65</v>
      </c>
      <c r="J658" s="6" t="s">
        <v>86</v>
      </c>
      <c r="K658" s="6">
        <v>24110</v>
      </c>
      <c r="L658" s="6">
        <v>16153.7</v>
      </c>
      <c r="M658" s="7">
        <v>6</v>
      </c>
      <c r="N658" s="23">
        <v>22904.5</v>
      </c>
      <c r="O658" s="8">
        <v>137427</v>
      </c>
      <c r="P658" s="40" t="s">
        <v>69</v>
      </c>
      <c r="Q658" s="100">
        <f t="shared" si="30"/>
        <v>7233</v>
      </c>
      <c r="R658" s="100">
        <f t="shared" si="31"/>
        <v>40504.799999999996</v>
      </c>
      <c r="S658" s="100">
        <f t="shared" si="32"/>
        <v>144660</v>
      </c>
    </row>
    <row r="659" spans="1:19" x14ac:dyDescent="0.35">
      <c r="A659" s="9">
        <v>653</v>
      </c>
      <c r="B659" s="6">
        <v>653</v>
      </c>
      <c r="C659" s="7" t="s">
        <v>257</v>
      </c>
      <c r="D659" s="7" t="s">
        <v>84</v>
      </c>
      <c r="E659" s="7" t="s">
        <v>48</v>
      </c>
      <c r="F659" s="7" t="s">
        <v>21</v>
      </c>
      <c r="G659" s="6" t="s">
        <v>15</v>
      </c>
      <c r="H659" s="6" t="s">
        <v>138</v>
      </c>
      <c r="I659" s="6" t="s">
        <v>42</v>
      </c>
      <c r="J659" s="6" t="s">
        <v>51</v>
      </c>
      <c r="K659" s="6">
        <v>12004</v>
      </c>
      <c r="L659" s="6">
        <v>8042.68</v>
      </c>
      <c r="M659" s="7">
        <v>4</v>
      </c>
      <c r="N659" s="23">
        <v>11763.92</v>
      </c>
      <c r="O659" s="8">
        <v>47055.68</v>
      </c>
      <c r="P659" s="40" t="s">
        <v>89</v>
      </c>
      <c r="Q659" s="100">
        <f t="shared" si="30"/>
        <v>960.31999999999971</v>
      </c>
      <c r="R659" s="100">
        <f t="shared" si="31"/>
        <v>14884.96</v>
      </c>
      <c r="S659" s="100">
        <f t="shared" si="32"/>
        <v>48016</v>
      </c>
    </row>
    <row r="660" spans="1:19" x14ac:dyDescent="0.35">
      <c r="A660" s="9">
        <v>654</v>
      </c>
      <c r="B660" s="6">
        <v>654</v>
      </c>
      <c r="C660" s="7" t="s">
        <v>303</v>
      </c>
      <c r="D660" s="7" t="s">
        <v>112</v>
      </c>
      <c r="E660" s="7" t="s">
        <v>48</v>
      </c>
      <c r="F660" s="7" t="s">
        <v>19</v>
      </c>
      <c r="G660" s="6" t="s">
        <v>16</v>
      </c>
      <c r="H660" s="6" t="s">
        <v>126</v>
      </c>
      <c r="I660" s="6" t="s">
        <v>50</v>
      </c>
      <c r="J660" s="6" t="s">
        <v>86</v>
      </c>
      <c r="K660" s="6">
        <v>16064</v>
      </c>
      <c r="L660" s="6">
        <v>10762.88</v>
      </c>
      <c r="M660" s="7">
        <v>2</v>
      </c>
      <c r="N660" s="23">
        <v>14296.960000000001</v>
      </c>
      <c r="O660" s="8">
        <v>28593.920000000002</v>
      </c>
      <c r="P660" s="40" t="s">
        <v>69</v>
      </c>
      <c r="Q660" s="100">
        <f t="shared" si="30"/>
        <v>3534.0799999999981</v>
      </c>
      <c r="R660" s="100">
        <f t="shared" si="31"/>
        <v>7068.1600000000035</v>
      </c>
      <c r="S660" s="100">
        <f t="shared" si="32"/>
        <v>32128</v>
      </c>
    </row>
    <row r="661" spans="1:19" x14ac:dyDescent="0.35">
      <c r="A661" s="9">
        <v>655</v>
      </c>
      <c r="B661" s="6">
        <v>655</v>
      </c>
      <c r="C661" s="7" t="s">
        <v>199</v>
      </c>
      <c r="D661" s="7" t="s">
        <v>84</v>
      </c>
      <c r="E661" s="7" t="s">
        <v>57</v>
      </c>
      <c r="F661" s="7" t="s">
        <v>19</v>
      </c>
      <c r="G661" s="6" t="s">
        <v>18</v>
      </c>
      <c r="H661" s="6" t="s">
        <v>169</v>
      </c>
      <c r="I661" s="6" t="s">
        <v>65</v>
      </c>
      <c r="J661" s="6" t="s">
        <v>43</v>
      </c>
      <c r="K661" s="6">
        <v>9526</v>
      </c>
      <c r="L661" s="6">
        <v>6572.94</v>
      </c>
      <c r="M661" s="7">
        <v>1</v>
      </c>
      <c r="N661" s="23">
        <v>8382.8799999999992</v>
      </c>
      <c r="O661" s="8">
        <v>8382.8799999999992</v>
      </c>
      <c r="P661" s="40" t="s">
        <v>46</v>
      </c>
      <c r="Q661" s="100">
        <f t="shared" si="30"/>
        <v>1143.1200000000008</v>
      </c>
      <c r="R661" s="100">
        <f t="shared" si="31"/>
        <v>1809.9399999999996</v>
      </c>
      <c r="S661" s="100">
        <f t="shared" si="32"/>
        <v>9526</v>
      </c>
    </row>
    <row r="662" spans="1:19" x14ac:dyDescent="0.35">
      <c r="A662" s="9">
        <v>656</v>
      </c>
      <c r="B662" s="6">
        <v>656</v>
      </c>
      <c r="C662" s="7" t="s">
        <v>187</v>
      </c>
      <c r="D662" s="7" t="s">
        <v>112</v>
      </c>
      <c r="E662" s="7" t="s">
        <v>57</v>
      </c>
      <c r="F662" s="7" t="s">
        <v>20</v>
      </c>
      <c r="G662" s="6" t="s">
        <v>17</v>
      </c>
      <c r="H662" s="6" t="s">
        <v>78</v>
      </c>
      <c r="I662" s="6" t="s">
        <v>339</v>
      </c>
      <c r="J662" s="6" t="s">
        <v>51</v>
      </c>
      <c r="K662" s="6">
        <v>22050</v>
      </c>
      <c r="L662" s="6">
        <v>15435</v>
      </c>
      <c r="M662" s="7">
        <v>6</v>
      </c>
      <c r="N662" s="23">
        <v>21609</v>
      </c>
      <c r="O662" s="8">
        <v>129654</v>
      </c>
      <c r="P662" s="40" t="s">
        <v>89</v>
      </c>
      <c r="Q662" s="100">
        <f t="shared" si="30"/>
        <v>2646</v>
      </c>
      <c r="R662" s="100">
        <f t="shared" si="31"/>
        <v>37044</v>
      </c>
      <c r="S662" s="100">
        <f t="shared" si="32"/>
        <v>132300</v>
      </c>
    </row>
    <row r="663" spans="1:19" x14ac:dyDescent="0.35">
      <c r="A663" s="9">
        <v>657</v>
      </c>
      <c r="B663" s="6">
        <v>657</v>
      </c>
      <c r="C663" s="7" t="s">
        <v>195</v>
      </c>
      <c r="D663" s="7" t="s">
        <v>95</v>
      </c>
      <c r="E663" s="7" t="s">
        <v>48</v>
      </c>
      <c r="F663" s="7" t="s">
        <v>23</v>
      </c>
      <c r="G663" s="6" t="s">
        <v>18</v>
      </c>
      <c r="H663" s="6" t="s">
        <v>91</v>
      </c>
      <c r="I663" s="6" t="s">
        <v>339</v>
      </c>
      <c r="J663" s="6" t="s">
        <v>59</v>
      </c>
      <c r="K663" s="6">
        <v>3263</v>
      </c>
      <c r="L663" s="6">
        <v>2186.21</v>
      </c>
      <c r="M663" s="7">
        <v>9</v>
      </c>
      <c r="N663" s="23">
        <v>2838.81</v>
      </c>
      <c r="O663" s="8">
        <v>25549.29</v>
      </c>
      <c r="P663" s="40" t="s">
        <v>62</v>
      </c>
      <c r="Q663" s="100">
        <f t="shared" si="30"/>
        <v>3817.7100000000005</v>
      </c>
      <c r="R663" s="100">
        <f t="shared" si="31"/>
        <v>5873.4</v>
      </c>
      <c r="S663" s="100">
        <f t="shared" si="32"/>
        <v>29367</v>
      </c>
    </row>
    <row r="664" spans="1:19" x14ac:dyDescent="0.35">
      <c r="A664" s="9">
        <v>658</v>
      </c>
      <c r="B664" s="6">
        <v>658</v>
      </c>
      <c r="C664" s="7" t="s">
        <v>158</v>
      </c>
      <c r="D664" s="7" t="s">
        <v>56</v>
      </c>
      <c r="E664" s="7" t="s">
        <v>100</v>
      </c>
      <c r="F664" s="7" t="s">
        <v>40</v>
      </c>
      <c r="G664" s="6" t="s">
        <v>16</v>
      </c>
      <c r="H664" s="6" t="s">
        <v>177</v>
      </c>
      <c r="I664" s="6" t="s">
        <v>65</v>
      </c>
      <c r="J664" s="6" t="s">
        <v>66</v>
      </c>
      <c r="K664" s="6">
        <v>20386</v>
      </c>
      <c r="L664" s="6">
        <v>14270.2</v>
      </c>
      <c r="M664" s="7">
        <v>4</v>
      </c>
      <c r="N664" s="23">
        <v>19570.559999999998</v>
      </c>
      <c r="O664" s="8">
        <v>78282.239999999991</v>
      </c>
      <c r="P664" s="40" t="s">
        <v>54</v>
      </c>
      <c r="Q664" s="100">
        <f t="shared" si="30"/>
        <v>3261.7600000000093</v>
      </c>
      <c r="R664" s="100">
        <f t="shared" si="31"/>
        <v>21201.439999999988</v>
      </c>
      <c r="S664" s="100">
        <f t="shared" si="32"/>
        <v>81544</v>
      </c>
    </row>
    <row r="665" spans="1:19" x14ac:dyDescent="0.35">
      <c r="A665" s="9">
        <v>659</v>
      </c>
      <c r="B665" s="6">
        <v>659</v>
      </c>
      <c r="C665" s="7" t="s">
        <v>271</v>
      </c>
      <c r="D665" s="7" t="s">
        <v>95</v>
      </c>
      <c r="E665" s="7" t="s">
        <v>57</v>
      </c>
      <c r="F665" s="7" t="s">
        <v>20</v>
      </c>
      <c r="G665" s="6" t="s">
        <v>17</v>
      </c>
      <c r="H665" s="6" t="s">
        <v>41</v>
      </c>
      <c r="I665" s="6" t="s">
        <v>42</v>
      </c>
      <c r="J665" s="6" t="s">
        <v>66</v>
      </c>
      <c r="K665" s="6">
        <v>8989</v>
      </c>
      <c r="L665" s="6">
        <v>5663.07</v>
      </c>
      <c r="M665" s="7">
        <v>2</v>
      </c>
      <c r="N665" s="23">
        <v>8809.2199999999993</v>
      </c>
      <c r="O665" s="8">
        <v>17618.439999999999</v>
      </c>
      <c r="P665" s="40" t="s">
        <v>82</v>
      </c>
      <c r="Q665" s="100">
        <f t="shared" si="30"/>
        <v>359.56000000000131</v>
      </c>
      <c r="R665" s="100">
        <f t="shared" si="31"/>
        <v>6292.2999999999993</v>
      </c>
      <c r="S665" s="100">
        <f t="shared" si="32"/>
        <v>17978</v>
      </c>
    </row>
    <row r="666" spans="1:19" x14ac:dyDescent="0.35">
      <c r="A666" s="9">
        <v>660</v>
      </c>
      <c r="B666" s="6">
        <v>660</v>
      </c>
      <c r="C666" s="7" t="s">
        <v>210</v>
      </c>
      <c r="D666" s="7" t="s">
        <v>38</v>
      </c>
      <c r="E666" s="7" t="s">
        <v>100</v>
      </c>
      <c r="F666" s="7" t="s">
        <v>72</v>
      </c>
      <c r="G666" s="6" t="s">
        <v>17</v>
      </c>
      <c r="H666" s="6" t="s">
        <v>96</v>
      </c>
      <c r="I666" s="6" t="s">
        <v>50</v>
      </c>
      <c r="J666" s="6" t="s">
        <v>43</v>
      </c>
      <c r="K666" s="6">
        <v>2135</v>
      </c>
      <c r="L666" s="6">
        <v>1174.25</v>
      </c>
      <c r="M666" s="7">
        <v>7</v>
      </c>
      <c r="N666" s="23">
        <v>2092.3000000000002</v>
      </c>
      <c r="O666" s="8">
        <v>14646.100000000002</v>
      </c>
      <c r="P666" s="40" t="s">
        <v>105</v>
      </c>
      <c r="Q666" s="100">
        <f t="shared" si="30"/>
        <v>298.89999999999873</v>
      </c>
      <c r="R666" s="100">
        <f t="shared" si="31"/>
        <v>6426.3500000000013</v>
      </c>
      <c r="S666" s="100">
        <f t="shared" si="32"/>
        <v>14945</v>
      </c>
    </row>
    <row r="667" spans="1:19" x14ac:dyDescent="0.35">
      <c r="A667" s="9">
        <v>661</v>
      </c>
      <c r="B667" s="6">
        <v>661</v>
      </c>
      <c r="C667" s="7" t="s">
        <v>83</v>
      </c>
      <c r="D667" s="7" t="s">
        <v>38</v>
      </c>
      <c r="E667" s="7" t="s">
        <v>48</v>
      </c>
      <c r="F667" s="7" t="s">
        <v>19</v>
      </c>
      <c r="G667" s="6" t="s">
        <v>17</v>
      </c>
      <c r="H667" s="6" t="s">
        <v>49</v>
      </c>
      <c r="I667" s="6" t="s">
        <v>65</v>
      </c>
      <c r="J667" s="6" t="s">
        <v>43</v>
      </c>
      <c r="K667" s="6">
        <v>19568</v>
      </c>
      <c r="L667" s="6">
        <v>12327.84</v>
      </c>
      <c r="M667" s="7">
        <v>3</v>
      </c>
      <c r="N667" s="23">
        <v>18002.560000000001</v>
      </c>
      <c r="O667" s="8">
        <v>54007.680000000008</v>
      </c>
      <c r="P667" s="40" t="s">
        <v>69</v>
      </c>
      <c r="Q667" s="100">
        <f t="shared" si="30"/>
        <v>4696.3199999999961</v>
      </c>
      <c r="R667" s="100">
        <f t="shared" si="31"/>
        <v>17024.160000000003</v>
      </c>
      <c r="S667" s="100">
        <f t="shared" si="32"/>
        <v>58704</v>
      </c>
    </row>
    <row r="668" spans="1:19" x14ac:dyDescent="0.35">
      <c r="A668" s="9">
        <v>662</v>
      </c>
      <c r="B668" s="6">
        <v>662</v>
      </c>
      <c r="C668" s="7" t="s">
        <v>264</v>
      </c>
      <c r="D668" s="7" t="s">
        <v>84</v>
      </c>
      <c r="E668" s="7" t="s">
        <v>100</v>
      </c>
      <c r="F668" s="7" t="s">
        <v>19</v>
      </c>
      <c r="G668" s="6" t="s">
        <v>17</v>
      </c>
      <c r="H668" s="6" t="s">
        <v>113</v>
      </c>
      <c r="I668" s="6" t="s">
        <v>65</v>
      </c>
      <c r="J668" s="6" t="s">
        <v>86</v>
      </c>
      <c r="K668" s="6">
        <v>16325</v>
      </c>
      <c r="L668" s="6">
        <v>10611.25</v>
      </c>
      <c r="M668" s="7">
        <v>4</v>
      </c>
      <c r="N668" s="23">
        <v>15182.249999999998</v>
      </c>
      <c r="O668" s="8">
        <v>60728.999999999993</v>
      </c>
      <c r="P668" s="40" t="s">
        <v>89</v>
      </c>
      <c r="Q668" s="100">
        <f t="shared" si="30"/>
        <v>4571.0000000000073</v>
      </c>
      <c r="R668" s="100">
        <f t="shared" si="31"/>
        <v>18283.999999999993</v>
      </c>
      <c r="S668" s="100">
        <f t="shared" si="32"/>
        <v>65300</v>
      </c>
    </row>
    <row r="669" spans="1:19" x14ac:dyDescent="0.35">
      <c r="A669" s="9">
        <v>663</v>
      </c>
      <c r="B669" s="6">
        <v>663</v>
      </c>
      <c r="C669" s="7" t="s">
        <v>133</v>
      </c>
      <c r="D669" s="7" t="s">
        <v>95</v>
      </c>
      <c r="E669" s="7" t="s">
        <v>39</v>
      </c>
      <c r="F669" s="7" t="s">
        <v>72</v>
      </c>
      <c r="G669" s="6" t="s">
        <v>15</v>
      </c>
      <c r="H669" s="6" t="s">
        <v>138</v>
      </c>
      <c r="I669" s="6" t="s">
        <v>42</v>
      </c>
      <c r="J669" s="6" t="s">
        <v>51</v>
      </c>
      <c r="K669" s="6">
        <v>12004</v>
      </c>
      <c r="L669" s="6">
        <v>8042.68</v>
      </c>
      <c r="M669" s="7">
        <v>5</v>
      </c>
      <c r="N669" s="23">
        <v>10323.44</v>
      </c>
      <c r="O669" s="8">
        <v>51617.200000000004</v>
      </c>
      <c r="P669" s="40" t="s">
        <v>69</v>
      </c>
      <c r="Q669" s="100">
        <f t="shared" si="30"/>
        <v>8402.7999999999975</v>
      </c>
      <c r="R669" s="100">
        <f t="shared" si="31"/>
        <v>11403.800000000001</v>
      </c>
      <c r="S669" s="100">
        <f t="shared" si="32"/>
        <v>60020</v>
      </c>
    </row>
    <row r="670" spans="1:19" x14ac:dyDescent="0.35">
      <c r="A670" s="9">
        <v>664</v>
      </c>
      <c r="B670" s="6">
        <v>664</v>
      </c>
      <c r="C670" s="7" t="s">
        <v>176</v>
      </c>
      <c r="D670" s="7" t="s">
        <v>38</v>
      </c>
      <c r="E670" s="7" t="s">
        <v>57</v>
      </c>
      <c r="F670" s="7" t="s">
        <v>40</v>
      </c>
      <c r="G670" s="6" t="s">
        <v>18</v>
      </c>
      <c r="H670" s="6" t="s">
        <v>58</v>
      </c>
      <c r="I670" s="6" t="s">
        <v>42</v>
      </c>
      <c r="J670" s="6" t="s">
        <v>59</v>
      </c>
      <c r="K670" s="6">
        <v>24315</v>
      </c>
      <c r="L670" s="6">
        <v>14589</v>
      </c>
      <c r="M670" s="7">
        <v>8</v>
      </c>
      <c r="N670" s="23">
        <v>23342.399999999998</v>
      </c>
      <c r="O670" s="8">
        <v>186739.19999999998</v>
      </c>
      <c r="P670" s="40" t="s">
        <v>130</v>
      </c>
      <c r="Q670" s="100">
        <f t="shared" si="30"/>
        <v>7780.8000000000175</v>
      </c>
      <c r="R670" s="100">
        <f t="shared" si="31"/>
        <v>70027.199999999983</v>
      </c>
      <c r="S670" s="100">
        <f t="shared" si="32"/>
        <v>194520</v>
      </c>
    </row>
    <row r="671" spans="1:19" x14ac:dyDescent="0.35">
      <c r="A671" s="9">
        <v>665</v>
      </c>
      <c r="B671" s="6">
        <v>665</v>
      </c>
      <c r="C671" s="7" t="s">
        <v>90</v>
      </c>
      <c r="D671" s="7" t="s">
        <v>84</v>
      </c>
      <c r="E671" s="7" t="s">
        <v>100</v>
      </c>
      <c r="F671" s="7" t="s">
        <v>24</v>
      </c>
      <c r="G671" s="6" t="s">
        <v>16</v>
      </c>
      <c r="H671" s="6" t="s">
        <v>126</v>
      </c>
      <c r="I671" s="6" t="s">
        <v>50</v>
      </c>
      <c r="J671" s="6" t="s">
        <v>86</v>
      </c>
      <c r="K671" s="6">
        <v>16064</v>
      </c>
      <c r="L671" s="6">
        <v>10762.88</v>
      </c>
      <c r="M671" s="7">
        <v>9</v>
      </c>
      <c r="N671" s="23">
        <v>15100.16</v>
      </c>
      <c r="O671" s="8">
        <v>135901.44</v>
      </c>
      <c r="P671" s="40" t="s">
        <v>89</v>
      </c>
      <c r="Q671" s="100">
        <f t="shared" si="30"/>
        <v>8674.5600000000013</v>
      </c>
      <c r="R671" s="100">
        <f t="shared" si="31"/>
        <v>39035.520000000004</v>
      </c>
      <c r="S671" s="100">
        <f t="shared" si="32"/>
        <v>144576</v>
      </c>
    </row>
    <row r="672" spans="1:19" x14ac:dyDescent="0.35">
      <c r="A672" s="9">
        <v>666</v>
      </c>
      <c r="B672" s="6">
        <v>666</v>
      </c>
      <c r="C672" s="7" t="s">
        <v>291</v>
      </c>
      <c r="D672" s="7" t="s">
        <v>112</v>
      </c>
      <c r="E672" s="7" t="s">
        <v>71</v>
      </c>
      <c r="F672" s="7" t="s">
        <v>21</v>
      </c>
      <c r="G672" s="6" t="s">
        <v>16</v>
      </c>
      <c r="H672" s="6" t="s">
        <v>122</v>
      </c>
      <c r="I672" s="6" t="s">
        <v>65</v>
      </c>
      <c r="J672" s="6" t="s">
        <v>66</v>
      </c>
      <c r="K672" s="6">
        <v>11568</v>
      </c>
      <c r="L672" s="6">
        <v>8097.6</v>
      </c>
      <c r="M672" s="7">
        <v>5</v>
      </c>
      <c r="N672" s="23">
        <v>10758.24</v>
      </c>
      <c r="O672" s="8">
        <v>53791.199999999997</v>
      </c>
      <c r="P672" s="40" t="s">
        <v>62</v>
      </c>
      <c r="Q672" s="100">
        <f t="shared" si="30"/>
        <v>4048.8000000000011</v>
      </c>
      <c r="R672" s="100">
        <f t="shared" si="31"/>
        <v>13303.199999999997</v>
      </c>
      <c r="S672" s="100">
        <f t="shared" si="32"/>
        <v>57840</v>
      </c>
    </row>
    <row r="673" spans="1:19" x14ac:dyDescent="0.35">
      <c r="A673" s="9">
        <v>667</v>
      </c>
      <c r="B673" s="6">
        <v>667</v>
      </c>
      <c r="C673" s="7" t="s">
        <v>278</v>
      </c>
      <c r="D673" s="7" t="s">
        <v>84</v>
      </c>
      <c r="E673" s="7" t="s">
        <v>39</v>
      </c>
      <c r="F673" s="7" t="s">
        <v>72</v>
      </c>
      <c r="G673" s="6" t="s">
        <v>18</v>
      </c>
      <c r="H673" s="6" t="s">
        <v>177</v>
      </c>
      <c r="I673" s="6" t="s">
        <v>65</v>
      </c>
      <c r="J673" s="6" t="s">
        <v>66</v>
      </c>
      <c r="K673" s="6">
        <v>20386</v>
      </c>
      <c r="L673" s="6">
        <v>14270.2</v>
      </c>
      <c r="M673" s="7">
        <v>5</v>
      </c>
      <c r="N673" s="23">
        <v>17531.96</v>
      </c>
      <c r="O673" s="8">
        <v>87659.799999999988</v>
      </c>
      <c r="P673" s="40" t="s">
        <v>89</v>
      </c>
      <c r="Q673" s="100">
        <f t="shared" si="30"/>
        <v>14270.200000000004</v>
      </c>
      <c r="R673" s="100">
        <f t="shared" si="31"/>
        <v>16308.799999999992</v>
      </c>
      <c r="S673" s="100">
        <f t="shared" si="32"/>
        <v>101930</v>
      </c>
    </row>
    <row r="674" spans="1:19" x14ac:dyDescent="0.35">
      <c r="A674" s="9">
        <v>668</v>
      </c>
      <c r="B674" s="6">
        <v>668</v>
      </c>
      <c r="C674" s="7" t="s">
        <v>228</v>
      </c>
      <c r="D674" s="7" t="s">
        <v>84</v>
      </c>
      <c r="E674" s="7" t="s">
        <v>39</v>
      </c>
      <c r="F674" s="7" t="s">
        <v>20</v>
      </c>
      <c r="G674" s="6" t="s">
        <v>18</v>
      </c>
      <c r="H674" s="6" t="s">
        <v>148</v>
      </c>
      <c r="I674" s="6" t="s">
        <v>65</v>
      </c>
      <c r="J674" s="6" t="s">
        <v>86</v>
      </c>
      <c r="K674" s="6">
        <v>18971</v>
      </c>
      <c r="L674" s="6">
        <v>11762.02</v>
      </c>
      <c r="M674" s="7">
        <v>5</v>
      </c>
      <c r="N674" s="23">
        <v>17263.61</v>
      </c>
      <c r="O674" s="8">
        <v>86318.05</v>
      </c>
      <c r="P674" s="40" t="s">
        <v>82</v>
      </c>
      <c r="Q674" s="100">
        <f t="shared" si="30"/>
        <v>8536.9499999999971</v>
      </c>
      <c r="R674" s="100">
        <f t="shared" si="31"/>
        <v>27507.95</v>
      </c>
      <c r="S674" s="100">
        <f t="shared" si="32"/>
        <v>94855</v>
      </c>
    </row>
    <row r="675" spans="1:19" x14ac:dyDescent="0.35">
      <c r="A675" s="9">
        <v>669</v>
      </c>
      <c r="B675" s="6">
        <v>669</v>
      </c>
      <c r="C675" s="7" t="s">
        <v>248</v>
      </c>
      <c r="D675" s="7" t="s">
        <v>56</v>
      </c>
      <c r="E675" s="7" t="s">
        <v>48</v>
      </c>
      <c r="F675" s="7" t="s">
        <v>23</v>
      </c>
      <c r="G675" s="6" t="s">
        <v>16</v>
      </c>
      <c r="H675" s="6" t="s">
        <v>64</v>
      </c>
      <c r="I675" s="6" t="s">
        <v>65</v>
      </c>
      <c r="J675" s="6" t="s">
        <v>43</v>
      </c>
      <c r="K675" s="6">
        <v>21670</v>
      </c>
      <c r="L675" s="6">
        <v>15169</v>
      </c>
      <c r="M675" s="7">
        <v>6</v>
      </c>
      <c r="N675" s="23">
        <v>20153.099999999999</v>
      </c>
      <c r="O675" s="8">
        <v>120918.59999999999</v>
      </c>
      <c r="P675" s="40" t="s">
        <v>69</v>
      </c>
      <c r="Q675" s="100">
        <f t="shared" si="30"/>
        <v>9101.4000000000087</v>
      </c>
      <c r="R675" s="100">
        <f t="shared" si="31"/>
        <v>29904.599999999991</v>
      </c>
      <c r="S675" s="100">
        <f t="shared" si="32"/>
        <v>130020</v>
      </c>
    </row>
    <row r="676" spans="1:19" x14ac:dyDescent="0.35">
      <c r="A676" s="9">
        <v>670</v>
      </c>
      <c r="B676" s="6">
        <v>670</v>
      </c>
      <c r="C676" s="7" t="s">
        <v>323</v>
      </c>
      <c r="D676" s="7" t="s">
        <v>112</v>
      </c>
      <c r="E676" s="7" t="s">
        <v>57</v>
      </c>
      <c r="F676" s="7" t="s">
        <v>20</v>
      </c>
      <c r="G676" s="6" t="s">
        <v>15</v>
      </c>
      <c r="H676" s="6" t="s">
        <v>58</v>
      </c>
      <c r="I676" s="6" t="s">
        <v>42</v>
      </c>
      <c r="J676" s="6" t="s">
        <v>59</v>
      </c>
      <c r="K676" s="6">
        <v>24315</v>
      </c>
      <c r="L676" s="6">
        <v>14589</v>
      </c>
      <c r="M676" s="7">
        <v>9</v>
      </c>
      <c r="N676" s="23">
        <v>21154.05</v>
      </c>
      <c r="O676" s="8">
        <v>190386.44999999998</v>
      </c>
      <c r="P676" s="40" t="s">
        <v>82</v>
      </c>
      <c r="Q676" s="100">
        <f t="shared" si="30"/>
        <v>28448.550000000007</v>
      </c>
      <c r="R676" s="100">
        <f t="shared" si="31"/>
        <v>59085.45</v>
      </c>
      <c r="S676" s="100">
        <f t="shared" si="32"/>
        <v>218835</v>
      </c>
    </row>
    <row r="677" spans="1:19" x14ac:dyDescent="0.35">
      <c r="A677" s="9">
        <v>671</v>
      </c>
      <c r="B677" s="6">
        <v>671</v>
      </c>
      <c r="C677" s="7" t="s">
        <v>292</v>
      </c>
      <c r="D677" s="7" t="s">
        <v>112</v>
      </c>
      <c r="E677" s="7" t="s">
        <v>100</v>
      </c>
      <c r="F677" s="7" t="s">
        <v>40</v>
      </c>
      <c r="G677" s="6" t="s">
        <v>16</v>
      </c>
      <c r="H677" s="6" t="s">
        <v>122</v>
      </c>
      <c r="I677" s="6" t="s">
        <v>65</v>
      </c>
      <c r="J677" s="6" t="s">
        <v>66</v>
      </c>
      <c r="K677" s="6">
        <v>11568</v>
      </c>
      <c r="L677" s="6">
        <v>8097.6</v>
      </c>
      <c r="M677" s="7">
        <v>8</v>
      </c>
      <c r="N677" s="23">
        <v>9948.48</v>
      </c>
      <c r="O677" s="8">
        <v>79587.839999999997</v>
      </c>
      <c r="P677" s="40" t="s">
        <v>82</v>
      </c>
      <c r="Q677" s="100">
        <f t="shared" si="30"/>
        <v>12956.160000000003</v>
      </c>
      <c r="R677" s="100">
        <f t="shared" si="31"/>
        <v>14807.039999999994</v>
      </c>
      <c r="S677" s="100">
        <f t="shared" si="32"/>
        <v>92544</v>
      </c>
    </row>
    <row r="678" spans="1:19" x14ac:dyDescent="0.35">
      <c r="A678" s="9">
        <v>672</v>
      </c>
      <c r="B678" s="6">
        <v>672</v>
      </c>
      <c r="C678" s="7" t="s">
        <v>240</v>
      </c>
      <c r="D678" s="7" t="s">
        <v>84</v>
      </c>
      <c r="E678" s="7" t="s">
        <v>39</v>
      </c>
      <c r="F678" s="7" t="s">
        <v>21</v>
      </c>
      <c r="G678" s="6" t="s">
        <v>16</v>
      </c>
      <c r="H678" s="6" t="s">
        <v>85</v>
      </c>
      <c r="I678" s="6" t="s">
        <v>339</v>
      </c>
      <c r="J678" s="6" t="s">
        <v>86</v>
      </c>
      <c r="K678" s="6">
        <v>6690</v>
      </c>
      <c r="L678" s="6">
        <v>4080.9</v>
      </c>
      <c r="M678" s="7">
        <v>1</v>
      </c>
      <c r="N678" s="23">
        <v>5753.4</v>
      </c>
      <c r="O678" s="8">
        <v>5753.4</v>
      </c>
      <c r="P678" s="40" t="s">
        <v>54</v>
      </c>
      <c r="Q678" s="100">
        <f t="shared" si="30"/>
        <v>936.60000000000036</v>
      </c>
      <c r="R678" s="100">
        <f t="shared" si="31"/>
        <v>1672.4999999999995</v>
      </c>
      <c r="S678" s="100">
        <f t="shared" si="32"/>
        <v>6690</v>
      </c>
    </row>
    <row r="679" spans="1:19" x14ac:dyDescent="0.35">
      <c r="A679" s="9">
        <v>673</v>
      </c>
      <c r="B679" s="6">
        <v>673</v>
      </c>
      <c r="C679" s="7" t="s">
        <v>175</v>
      </c>
      <c r="D679" s="7" t="s">
        <v>112</v>
      </c>
      <c r="E679" s="7" t="s">
        <v>100</v>
      </c>
      <c r="F679" s="7" t="s">
        <v>23</v>
      </c>
      <c r="G679" s="6" t="s">
        <v>15</v>
      </c>
      <c r="H679" s="6" t="s">
        <v>78</v>
      </c>
      <c r="I679" s="6" t="s">
        <v>339</v>
      </c>
      <c r="J679" s="6" t="s">
        <v>51</v>
      </c>
      <c r="K679" s="6">
        <v>22050</v>
      </c>
      <c r="L679" s="6">
        <v>15435</v>
      </c>
      <c r="M679" s="7">
        <v>6</v>
      </c>
      <c r="N679" s="23">
        <v>20727</v>
      </c>
      <c r="O679" s="8">
        <v>124362</v>
      </c>
      <c r="P679" s="40" t="s">
        <v>105</v>
      </c>
      <c r="Q679" s="100">
        <f t="shared" si="30"/>
        <v>7938</v>
      </c>
      <c r="R679" s="100">
        <f t="shared" si="31"/>
        <v>31752</v>
      </c>
      <c r="S679" s="100">
        <f t="shared" si="32"/>
        <v>132300</v>
      </c>
    </row>
    <row r="680" spans="1:19" x14ac:dyDescent="0.35">
      <c r="A680" s="9">
        <v>674</v>
      </c>
      <c r="B680" s="6">
        <v>674</v>
      </c>
      <c r="C680" s="7" t="s">
        <v>222</v>
      </c>
      <c r="D680" s="7" t="s">
        <v>95</v>
      </c>
      <c r="E680" s="7" t="s">
        <v>48</v>
      </c>
      <c r="F680" s="7" t="s">
        <v>20</v>
      </c>
      <c r="G680" s="6" t="s">
        <v>18</v>
      </c>
      <c r="H680" s="6" t="s">
        <v>41</v>
      </c>
      <c r="I680" s="6" t="s">
        <v>42</v>
      </c>
      <c r="J680" s="6" t="s">
        <v>66</v>
      </c>
      <c r="K680" s="6">
        <v>8989</v>
      </c>
      <c r="L680" s="6">
        <v>5663.07</v>
      </c>
      <c r="M680" s="7">
        <v>3</v>
      </c>
      <c r="N680" s="23">
        <v>8000.21</v>
      </c>
      <c r="O680" s="8">
        <v>24000.63</v>
      </c>
      <c r="P680" s="40" t="s">
        <v>54</v>
      </c>
      <c r="Q680" s="100">
        <f t="shared" si="30"/>
        <v>2966.37</v>
      </c>
      <c r="R680" s="100">
        <f t="shared" si="31"/>
        <v>7011.420000000001</v>
      </c>
      <c r="S680" s="100">
        <f t="shared" si="32"/>
        <v>26967</v>
      </c>
    </row>
    <row r="681" spans="1:19" x14ac:dyDescent="0.35">
      <c r="A681" s="9">
        <v>675</v>
      </c>
      <c r="B681" s="6">
        <v>675</v>
      </c>
      <c r="C681" s="7" t="s">
        <v>198</v>
      </c>
      <c r="D681" s="7" t="s">
        <v>38</v>
      </c>
      <c r="E681" s="7" t="s">
        <v>100</v>
      </c>
      <c r="F681" s="7" t="s">
        <v>24</v>
      </c>
      <c r="G681" s="6" t="s">
        <v>15</v>
      </c>
      <c r="H681" s="6" t="s">
        <v>91</v>
      </c>
      <c r="I681" s="6" t="s">
        <v>339</v>
      </c>
      <c r="J681" s="6" t="s">
        <v>59</v>
      </c>
      <c r="K681" s="6">
        <v>3263</v>
      </c>
      <c r="L681" s="6">
        <v>2186.21</v>
      </c>
      <c r="M681" s="7">
        <v>6</v>
      </c>
      <c r="N681" s="23">
        <v>3165.11</v>
      </c>
      <c r="O681" s="8">
        <v>18990.66</v>
      </c>
      <c r="P681" s="40" t="s">
        <v>54</v>
      </c>
      <c r="Q681" s="100">
        <f t="shared" si="30"/>
        <v>587.33999999999924</v>
      </c>
      <c r="R681" s="100">
        <f t="shared" si="31"/>
        <v>5873.4000000000005</v>
      </c>
      <c r="S681" s="100">
        <f t="shared" si="32"/>
        <v>19578</v>
      </c>
    </row>
    <row r="682" spans="1:19" x14ac:dyDescent="0.35">
      <c r="A682" s="9">
        <v>676</v>
      </c>
      <c r="B682" s="6">
        <v>676</v>
      </c>
      <c r="C682" s="7" t="s">
        <v>262</v>
      </c>
      <c r="D682" s="7" t="s">
        <v>56</v>
      </c>
      <c r="E682" s="7" t="s">
        <v>39</v>
      </c>
      <c r="F682" s="7" t="s">
        <v>20</v>
      </c>
      <c r="G682" s="6" t="s">
        <v>16</v>
      </c>
      <c r="H682" s="6" t="s">
        <v>85</v>
      </c>
      <c r="I682" s="6" t="s">
        <v>339</v>
      </c>
      <c r="J682" s="6" t="s">
        <v>86</v>
      </c>
      <c r="K682" s="6">
        <v>6690</v>
      </c>
      <c r="L682" s="6">
        <v>4080.9</v>
      </c>
      <c r="M682" s="7">
        <v>6</v>
      </c>
      <c r="N682" s="23">
        <v>6422.4</v>
      </c>
      <c r="O682" s="8">
        <v>38534.399999999994</v>
      </c>
      <c r="P682" s="40" t="s">
        <v>130</v>
      </c>
      <c r="Q682" s="100">
        <f t="shared" si="30"/>
        <v>1605.6000000000022</v>
      </c>
      <c r="R682" s="100">
        <f t="shared" si="31"/>
        <v>14048.999999999996</v>
      </c>
      <c r="S682" s="100">
        <f t="shared" si="32"/>
        <v>40140</v>
      </c>
    </row>
    <row r="683" spans="1:19" x14ac:dyDescent="0.35">
      <c r="A683" s="9">
        <v>677</v>
      </c>
      <c r="B683" s="6">
        <v>677</v>
      </c>
      <c r="C683" s="7" t="s">
        <v>153</v>
      </c>
      <c r="D683" s="7" t="s">
        <v>84</v>
      </c>
      <c r="E683" s="7" t="s">
        <v>48</v>
      </c>
      <c r="F683" s="7" t="s">
        <v>22</v>
      </c>
      <c r="G683" s="6" t="s">
        <v>17</v>
      </c>
      <c r="H683" s="6" t="s">
        <v>117</v>
      </c>
      <c r="I683" s="6" t="s">
        <v>339</v>
      </c>
      <c r="J683" s="6" t="s">
        <v>86</v>
      </c>
      <c r="K683" s="6">
        <v>13223</v>
      </c>
      <c r="L683" s="6">
        <v>8991.64</v>
      </c>
      <c r="M683" s="7">
        <v>4</v>
      </c>
      <c r="N683" s="23">
        <v>11900.7</v>
      </c>
      <c r="O683" s="8">
        <v>47602.8</v>
      </c>
      <c r="P683" s="40" t="s">
        <v>62</v>
      </c>
      <c r="Q683" s="100">
        <f t="shared" si="30"/>
        <v>5289.1999999999971</v>
      </c>
      <c r="R683" s="100">
        <f t="shared" si="31"/>
        <v>11636.240000000005</v>
      </c>
      <c r="S683" s="100">
        <f t="shared" si="32"/>
        <v>52892</v>
      </c>
    </row>
    <row r="684" spans="1:19" x14ac:dyDescent="0.35">
      <c r="A684" s="9">
        <v>678</v>
      </c>
      <c r="B684" s="6">
        <v>678</v>
      </c>
      <c r="C684" s="7" t="s">
        <v>164</v>
      </c>
      <c r="D684" s="7" t="s">
        <v>84</v>
      </c>
      <c r="E684" s="7" t="s">
        <v>71</v>
      </c>
      <c r="F684" s="7" t="s">
        <v>21</v>
      </c>
      <c r="G684" s="6" t="s">
        <v>17</v>
      </c>
      <c r="H684" s="6" t="s">
        <v>64</v>
      </c>
      <c r="I684" s="6" t="s">
        <v>65</v>
      </c>
      <c r="J684" s="6" t="s">
        <v>43</v>
      </c>
      <c r="K684" s="6">
        <v>21670</v>
      </c>
      <c r="L684" s="6">
        <v>15169</v>
      </c>
      <c r="M684" s="7">
        <v>3</v>
      </c>
      <c r="N684" s="23">
        <v>21236.6</v>
      </c>
      <c r="O684" s="8">
        <v>63709.799999999996</v>
      </c>
      <c r="P684" s="40" t="s">
        <v>130</v>
      </c>
      <c r="Q684" s="100">
        <f t="shared" si="30"/>
        <v>1300.2000000000044</v>
      </c>
      <c r="R684" s="100">
        <f t="shared" si="31"/>
        <v>18202.799999999996</v>
      </c>
      <c r="S684" s="100">
        <f t="shared" si="32"/>
        <v>65010</v>
      </c>
    </row>
    <row r="685" spans="1:19" x14ac:dyDescent="0.35">
      <c r="A685" s="9">
        <v>679</v>
      </c>
      <c r="B685" s="6">
        <v>679</v>
      </c>
      <c r="C685" s="7" t="s">
        <v>233</v>
      </c>
      <c r="D685" s="7" t="s">
        <v>84</v>
      </c>
      <c r="E685" s="7" t="s">
        <v>39</v>
      </c>
      <c r="F685" s="7" t="s">
        <v>20</v>
      </c>
      <c r="G685" s="6" t="s">
        <v>18</v>
      </c>
      <c r="H685" s="6" t="s">
        <v>73</v>
      </c>
      <c r="I685" s="6" t="s">
        <v>50</v>
      </c>
      <c r="J685" s="6" t="s">
        <v>59</v>
      </c>
      <c r="K685" s="6">
        <v>23078</v>
      </c>
      <c r="L685" s="6">
        <v>14769.92</v>
      </c>
      <c r="M685" s="7">
        <v>1</v>
      </c>
      <c r="N685" s="23">
        <v>21231.760000000002</v>
      </c>
      <c r="O685" s="8">
        <v>21231.760000000002</v>
      </c>
      <c r="P685" s="40" t="s">
        <v>62</v>
      </c>
      <c r="Q685" s="100">
        <f t="shared" si="30"/>
        <v>1846.239999999998</v>
      </c>
      <c r="R685" s="100">
        <f t="shared" si="31"/>
        <v>6461.840000000002</v>
      </c>
      <c r="S685" s="100">
        <f t="shared" si="32"/>
        <v>23078</v>
      </c>
    </row>
    <row r="686" spans="1:19" x14ac:dyDescent="0.35">
      <c r="A686" s="9">
        <v>680</v>
      </c>
      <c r="B686" s="6">
        <v>680</v>
      </c>
      <c r="C686" s="7" t="s">
        <v>230</v>
      </c>
      <c r="D686" s="7" t="s">
        <v>84</v>
      </c>
      <c r="E686" s="7" t="s">
        <v>48</v>
      </c>
      <c r="F686" s="7" t="s">
        <v>20</v>
      </c>
      <c r="G686" s="6" t="s">
        <v>16</v>
      </c>
      <c r="H686" s="6" t="s">
        <v>169</v>
      </c>
      <c r="I686" s="6" t="s">
        <v>65</v>
      </c>
      <c r="J686" s="6" t="s">
        <v>43</v>
      </c>
      <c r="K686" s="6">
        <v>9526</v>
      </c>
      <c r="L686" s="6">
        <v>6572.94</v>
      </c>
      <c r="M686" s="7">
        <v>9</v>
      </c>
      <c r="N686" s="23">
        <v>8287.6200000000008</v>
      </c>
      <c r="O686" s="8">
        <v>74588.58</v>
      </c>
      <c r="P686" s="40" t="s">
        <v>89</v>
      </c>
      <c r="Q686" s="100">
        <f t="shared" si="30"/>
        <v>11145.419999999993</v>
      </c>
      <c r="R686" s="100">
        <f t="shared" si="31"/>
        <v>15432.12000000001</v>
      </c>
      <c r="S686" s="100">
        <f t="shared" si="32"/>
        <v>85734</v>
      </c>
    </row>
    <row r="687" spans="1:19" x14ac:dyDescent="0.35">
      <c r="A687" s="9">
        <v>681</v>
      </c>
      <c r="B687" s="6">
        <v>681</v>
      </c>
      <c r="C687" s="7" t="s">
        <v>278</v>
      </c>
      <c r="D687" s="7" t="s">
        <v>84</v>
      </c>
      <c r="E687" s="7" t="s">
        <v>39</v>
      </c>
      <c r="F687" s="7" t="s">
        <v>72</v>
      </c>
      <c r="G687" s="6" t="s">
        <v>15</v>
      </c>
      <c r="H687" s="6" t="s">
        <v>138</v>
      </c>
      <c r="I687" s="6" t="s">
        <v>42</v>
      </c>
      <c r="J687" s="6" t="s">
        <v>51</v>
      </c>
      <c r="K687" s="6">
        <v>12004</v>
      </c>
      <c r="L687" s="6">
        <v>8042.68</v>
      </c>
      <c r="M687" s="7">
        <v>9</v>
      </c>
      <c r="N687" s="23">
        <v>10203.4</v>
      </c>
      <c r="O687" s="8">
        <v>91830.599999999991</v>
      </c>
      <c r="P687" s="40" t="s">
        <v>46</v>
      </c>
      <c r="Q687" s="100">
        <f t="shared" si="30"/>
        <v>16205.400000000003</v>
      </c>
      <c r="R687" s="100">
        <f t="shared" si="31"/>
        <v>19446.479999999996</v>
      </c>
      <c r="S687" s="100">
        <f t="shared" si="32"/>
        <v>108036</v>
      </c>
    </row>
    <row r="688" spans="1:19" x14ac:dyDescent="0.35">
      <c r="A688" s="9">
        <v>682</v>
      </c>
      <c r="B688" s="6">
        <v>682</v>
      </c>
      <c r="C688" s="7" t="s">
        <v>136</v>
      </c>
      <c r="D688" s="7" t="s">
        <v>84</v>
      </c>
      <c r="E688" s="7" t="s">
        <v>100</v>
      </c>
      <c r="F688" s="7" t="s">
        <v>21</v>
      </c>
      <c r="G688" s="6" t="s">
        <v>16</v>
      </c>
      <c r="H688" s="6" t="s">
        <v>117</v>
      </c>
      <c r="I688" s="6" t="s">
        <v>339</v>
      </c>
      <c r="J688" s="6" t="s">
        <v>86</v>
      </c>
      <c r="K688" s="6">
        <v>13223</v>
      </c>
      <c r="L688" s="6">
        <v>8991.64</v>
      </c>
      <c r="M688" s="7">
        <v>8</v>
      </c>
      <c r="N688" s="23">
        <v>11900.7</v>
      </c>
      <c r="O688" s="8">
        <v>95205.6</v>
      </c>
      <c r="P688" s="40" t="s">
        <v>130</v>
      </c>
      <c r="Q688" s="100">
        <f t="shared" si="30"/>
        <v>10578.399999999994</v>
      </c>
      <c r="R688" s="100">
        <f t="shared" si="31"/>
        <v>23272.48000000001</v>
      </c>
      <c r="S688" s="100">
        <f t="shared" si="32"/>
        <v>105784</v>
      </c>
    </row>
    <row r="689" spans="1:19" x14ac:dyDescent="0.35">
      <c r="A689" s="9">
        <v>683</v>
      </c>
      <c r="B689" s="6">
        <v>683</v>
      </c>
      <c r="C689" s="7" t="s">
        <v>180</v>
      </c>
      <c r="D689" s="7" t="s">
        <v>38</v>
      </c>
      <c r="E689" s="7" t="s">
        <v>48</v>
      </c>
      <c r="F689" s="7" t="s">
        <v>24</v>
      </c>
      <c r="G689" s="6" t="s">
        <v>15</v>
      </c>
      <c r="H689" s="6" t="s">
        <v>169</v>
      </c>
      <c r="I689" s="6" t="s">
        <v>65</v>
      </c>
      <c r="J689" s="6" t="s">
        <v>43</v>
      </c>
      <c r="K689" s="6">
        <v>9526</v>
      </c>
      <c r="L689" s="6">
        <v>6572.94</v>
      </c>
      <c r="M689" s="7">
        <v>6</v>
      </c>
      <c r="N689" s="23">
        <v>8192.36</v>
      </c>
      <c r="O689" s="8">
        <v>49154.16</v>
      </c>
      <c r="P689" s="40" t="s">
        <v>89</v>
      </c>
      <c r="Q689" s="100">
        <f t="shared" si="30"/>
        <v>8001.8399999999965</v>
      </c>
      <c r="R689" s="100">
        <f t="shared" si="31"/>
        <v>9716.5200000000059</v>
      </c>
      <c r="S689" s="100">
        <f t="shared" si="32"/>
        <v>57156</v>
      </c>
    </row>
    <row r="690" spans="1:19" x14ac:dyDescent="0.35">
      <c r="A690" s="9">
        <v>684</v>
      </c>
      <c r="B690" s="6">
        <v>684</v>
      </c>
      <c r="C690" s="7" t="s">
        <v>196</v>
      </c>
      <c r="D690" s="7" t="s">
        <v>56</v>
      </c>
      <c r="E690" s="7" t="s">
        <v>48</v>
      </c>
      <c r="F690" s="7" t="s">
        <v>23</v>
      </c>
      <c r="G690" s="6" t="s">
        <v>15</v>
      </c>
      <c r="H690" s="6" t="s">
        <v>64</v>
      </c>
      <c r="I690" s="6" t="s">
        <v>65</v>
      </c>
      <c r="J690" s="6" t="s">
        <v>43</v>
      </c>
      <c r="K690" s="6">
        <v>21670</v>
      </c>
      <c r="L690" s="6">
        <v>15169</v>
      </c>
      <c r="M690" s="7">
        <v>4</v>
      </c>
      <c r="N690" s="23">
        <v>21019.899999999998</v>
      </c>
      <c r="O690" s="8">
        <v>84079.599999999991</v>
      </c>
      <c r="P690" s="40" t="s">
        <v>54</v>
      </c>
      <c r="Q690" s="100">
        <f t="shared" si="30"/>
        <v>2600.4000000000087</v>
      </c>
      <c r="R690" s="100">
        <f t="shared" si="31"/>
        <v>23403.599999999991</v>
      </c>
      <c r="S690" s="100">
        <f t="shared" si="32"/>
        <v>86680</v>
      </c>
    </row>
    <row r="691" spans="1:19" x14ac:dyDescent="0.35">
      <c r="A691" s="9">
        <v>685</v>
      </c>
      <c r="B691" s="6">
        <v>685</v>
      </c>
      <c r="C691" s="7" t="s">
        <v>189</v>
      </c>
      <c r="D691" s="7" t="s">
        <v>56</v>
      </c>
      <c r="E691" s="7" t="s">
        <v>39</v>
      </c>
      <c r="F691" s="7" t="s">
        <v>22</v>
      </c>
      <c r="G691" s="6" t="s">
        <v>17</v>
      </c>
      <c r="H691" s="6" t="s">
        <v>78</v>
      </c>
      <c r="I691" s="6" t="s">
        <v>339</v>
      </c>
      <c r="J691" s="6" t="s">
        <v>51</v>
      </c>
      <c r="K691" s="6">
        <v>22050</v>
      </c>
      <c r="L691" s="6">
        <v>15435</v>
      </c>
      <c r="M691" s="7">
        <v>8</v>
      </c>
      <c r="N691" s="23">
        <v>21609</v>
      </c>
      <c r="O691" s="8">
        <v>172872</v>
      </c>
      <c r="P691" s="40" t="s">
        <v>62</v>
      </c>
      <c r="Q691" s="100">
        <f t="shared" si="30"/>
        <v>3528</v>
      </c>
      <c r="R691" s="100">
        <f t="shared" si="31"/>
        <v>49392</v>
      </c>
      <c r="S691" s="100">
        <f t="shared" si="32"/>
        <v>176400</v>
      </c>
    </row>
    <row r="692" spans="1:19" x14ac:dyDescent="0.35">
      <c r="A692" s="9">
        <v>686</v>
      </c>
      <c r="B692" s="6">
        <v>686</v>
      </c>
      <c r="C692" s="7" t="s">
        <v>235</v>
      </c>
      <c r="D692" s="7" t="s">
        <v>56</v>
      </c>
      <c r="E692" s="7" t="s">
        <v>39</v>
      </c>
      <c r="F692" s="7" t="s">
        <v>21</v>
      </c>
      <c r="G692" s="6" t="s">
        <v>15</v>
      </c>
      <c r="H692" s="6" t="s">
        <v>159</v>
      </c>
      <c r="I692" s="6" t="s">
        <v>65</v>
      </c>
      <c r="J692" s="6" t="s">
        <v>86</v>
      </c>
      <c r="K692" s="6">
        <v>24110</v>
      </c>
      <c r="L692" s="6">
        <v>16153.7</v>
      </c>
      <c r="M692" s="7">
        <v>7</v>
      </c>
      <c r="N692" s="23">
        <v>22904.5</v>
      </c>
      <c r="O692" s="8">
        <v>160331.5</v>
      </c>
      <c r="P692" s="40" t="s">
        <v>130</v>
      </c>
      <c r="Q692" s="100">
        <f t="shared" si="30"/>
        <v>8438.5</v>
      </c>
      <c r="R692" s="100">
        <f t="shared" si="31"/>
        <v>47255.599999999991</v>
      </c>
      <c r="S692" s="100">
        <f t="shared" si="32"/>
        <v>168770</v>
      </c>
    </row>
    <row r="693" spans="1:19" x14ac:dyDescent="0.35">
      <c r="A693" s="9">
        <v>687</v>
      </c>
      <c r="B693" s="6">
        <v>687</v>
      </c>
      <c r="C693" s="7" t="s">
        <v>252</v>
      </c>
      <c r="D693" s="7" t="s">
        <v>38</v>
      </c>
      <c r="E693" s="7" t="s">
        <v>71</v>
      </c>
      <c r="F693" s="7" t="s">
        <v>23</v>
      </c>
      <c r="G693" s="6" t="s">
        <v>16</v>
      </c>
      <c r="H693" s="6" t="s">
        <v>91</v>
      </c>
      <c r="I693" s="6" t="s">
        <v>339</v>
      </c>
      <c r="J693" s="6" t="s">
        <v>59</v>
      </c>
      <c r="K693" s="6">
        <v>3263</v>
      </c>
      <c r="L693" s="6">
        <v>2186.21</v>
      </c>
      <c r="M693" s="7">
        <v>8</v>
      </c>
      <c r="N693" s="23">
        <v>2773.5499999999997</v>
      </c>
      <c r="O693" s="8">
        <v>22188.399999999998</v>
      </c>
      <c r="P693" s="40" t="s">
        <v>46</v>
      </c>
      <c r="Q693" s="100">
        <f t="shared" si="30"/>
        <v>3915.6000000000022</v>
      </c>
      <c r="R693" s="100">
        <f t="shared" si="31"/>
        <v>4698.7199999999975</v>
      </c>
      <c r="S693" s="100">
        <f t="shared" si="32"/>
        <v>26104</v>
      </c>
    </row>
    <row r="694" spans="1:19" x14ac:dyDescent="0.35">
      <c r="A694" s="9">
        <v>688</v>
      </c>
      <c r="B694" s="6">
        <v>688</v>
      </c>
      <c r="C694" s="7" t="s">
        <v>252</v>
      </c>
      <c r="D694" s="7" t="s">
        <v>38</v>
      </c>
      <c r="E694" s="7" t="s">
        <v>71</v>
      </c>
      <c r="F694" s="7" t="s">
        <v>23</v>
      </c>
      <c r="G694" s="6" t="s">
        <v>17</v>
      </c>
      <c r="H694" s="6" t="s">
        <v>138</v>
      </c>
      <c r="I694" s="6" t="s">
        <v>42</v>
      </c>
      <c r="J694" s="6" t="s">
        <v>51</v>
      </c>
      <c r="K694" s="6">
        <v>12004</v>
      </c>
      <c r="L694" s="6">
        <v>8042.68</v>
      </c>
      <c r="M694" s="7">
        <v>9</v>
      </c>
      <c r="N694" s="23">
        <v>10563.52</v>
      </c>
      <c r="O694" s="8">
        <v>95071.680000000008</v>
      </c>
      <c r="P694" s="40" t="s">
        <v>54</v>
      </c>
      <c r="Q694" s="100">
        <f t="shared" si="30"/>
        <v>12964.319999999996</v>
      </c>
      <c r="R694" s="100">
        <f t="shared" si="31"/>
        <v>22687.56</v>
      </c>
      <c r="S694" s="100">
        <f t="shared" si="32"/>
        <v>108036</v>
      </c>
    </row>
    <row r="695" spans="1:19" x14ac:dyDescent="0.35">
      <c r="A695" s="9">
        <v>689</v>
      </c>
      <c r="B695" s="6">
        <v>689</v>
      </c>
      <c r="C695" s="7" t="s">
        <v>212</v>
      </c>
      <c r="D695" s="7" t="s">
        <v>38</v>
      </c>
      <c r="E695" s="7" t="s">
        <v>48</v>
      </c>
      <c r="F695" s="7" t="s">
        <v>40</v>
      </c>
      <c r="G695" s="6" t="s">
        <v>18</v>
      </c>
      <c r="H695" s="6" t="s">
        <v>85</v>
      </c>
      <c r="I695" s="6" t="s">
        <v>339</v>
      </c>
      <c r="J695" s="6" t="s">
        <v>86</v>
      </c>
      <c r="K695" s="6">
        <v>6690</v>
      </c>
      <c r="L695" s="6">
        <v>4080.9</v>
      </c>
      <c r="M695" s="7">
        <v>1</v>
      </c>
      <c r="N695" s="23">
        <v>6422.4</v>
      </c>
      <c r="O695" s="8">
        <v>6422.4</v>
      </c>
      <c r="P695" s="40" t="s">
        <v>89</v>
      </c>
      <c r="Q695" s="100">
        <f t="shared" si="30"/>
        <v>267.60000000000036</v>
      </c>
      <c r="R695" s="100">
        <f t="shared" si="31"/>
        <v>2341.4999999999995</v>
      </c>
      <c r="S695" s="100">
        <f t="shared" si="32"/>
        <v>6690</v>
      </c>
    </row>
    <row r="696" spans="1:19" x14ac:dyDescent="0.35">
      <c r="A696" s="9">
        <v>690</v>
      </c>
      <c r="B696" s="6">
        <v>690</v>
      </c>
      <c r="C696" s="7" t="s">
        <v>193</v>
      </c>
      <c r="D696" s="7" t="s">
        <v>95</v>
      </c>
      <c r="E696" s="7" t="s">
        <v>71</v>
      </c>
      <c r="F696" s="7" t="s">
        <v>72</v>
      </c>
      <c r="G696" s="6" t="s">
        <v>17</v>
      </c>
      <c r="H696" s="6" t="s">
        <v>85</v>
      </c>
      <c r="I696" s="6" t="s">
        <v>339</v>
      </c>
      <c r="J696" s="6" t="s">
        <v>86</v>
      </c>
      <c r="K696" s="6">
        <v>6690</v>
      </c>
      <c r="L696" s="6">
        <v>4080.9</v>
      </c>
      <c r="M696" s="7">
        <v>8</v>
      </c>
      <c r="N696" s="23">
        <v>6422.4</v>
      </c>
      <c r="O696" s="8">
        <v>51379.199999999997</v>
      </c>
      <c r="P696" s="40" t="s">
        <v>62</v>
      </c>
      <c r="Q696" s="100">
        <f t="shared" si="30"/>
        <v>2140.8000000000029</v>
      </c>
      <c r="R696" s="100">
        <f t="shared" si="31"/>
        <v>18731.999999999996</v>
      </c>
      <c r="S696" s="100">
        <f t="shared" si="32"/>
        <v>53520</v>
      </c>
    </row>
    <row r="697" spans="1:19" x14ac:dyDescent="0.35">
      <c r="A697" s="9">
        <v>691</v>
      </c>
      <c r="B697" s="6">
        <v>691</v>
      </c>
      <c r="C697" s="7" t="s">
        <v>238</v>
      </c>
      <c r="D697" s="7" t="s">
        <v>56</v>
      </c>
      <c r="E697" s="7" t="s">
        <v>100</v>
      </c>
      <c r="F697" s="7" t="s">
        <v>72</v>
      </c>
      <c r="G697" s="6" t="s">
        <v>16</v>
      </c>
      <c r="H697" s="6" t="s">
        <v>64</v>
      </c>
      <c r="I697" s="6" t="s">
        <v>65</v>
      </c>
      <c r="J697" s="6" t="s">
        <v>43</v>
      </c>
      <c r="K697" s="6">
        <v>21670</v>
      </c>
      <c r="L697" s="6">
        <v>15169</v>
      </c>
      <c r="M697" s="7">
        <v>1</v>
      </c>
      <c r="N697" s="23">
        <v>21236.6</v>
      </c>
      <c r="O697" s="8">
        <v>21236.6</v>
      </c>
      <c r="P697" s="40" t="s">
        <v>105</v>
      </c>
      <c r="Q697" s="100">
        <f t="shared" si="30"/>
        <v>433.40000000000146</v>
      </c>
      <c r="R697" s="100">
        <f t="shared" si="31"/>
        <v>6067.5999999999985</v>
      </c>
      <c r="S697" s="100">
        <f t="shared" si="32"/>
        <v>21670</v>
      </c>
    </row>
    <row r="698" spans="1:19" x14ac:dyDescent="0.35">
      <c r="A698" s="9">
        <v>692</v>
      </c>
      <c r="B698" s="6">
        <v>692</v>
      </c>
      <c r="C698" s="7" t="s">
        <v>158</v>
      </c>
      <c r="D698" s="7" t="s">
        <v>56</v>
      </c>
      <c r="E698" s="7" t="s">
        <v>100</v>
      </c>
      <c r="F698" s="7" t="s">
        <v>40</v>
      </c>
      <c r="G698" s="6" t="s">
        <v>17</v>
      </c>
      <c r="H698" s="6" t="s">
        <v>49</v>
      </c>
      <c r="I698" s="6" t="s">
        <v>65</v>
      </c>
      <c r="J698" s="6" t="s">
        <v>43</v>
      </c>
      <c r="K698" s="6">
        <v>19568</v>
      </c>
      <c r="L698" s="6">
        <v>12327.84</v>
      </c>
      <c r="M698" s="7">
        <v>6</v>
      </c>
      <c r="N698" s="23">
        <v>18980.96</v>
      </c>
      <c r="O698" s="8">
        <v>113885.75999999999</v>
      </c>
      <c r="P698" s="40" t="s">
        <v>82</v>
      </c>
      <c r="Q698" s="100">
        <f t="shared" si="30"/>
        <v>3522.2400000000052</v>
      </c>
      <c r="R698" s="100">
        <f t="shared" si="31"/>
        <v>39918.719999999994</v>
      </c>
      <c r="S698" s="100">
        <f t="shared" si="32"/>
        <v>117408</v>
      </c>
    </row>
    <row r="699" spans="1:19" x14ac:dyDescent="0.35">
      <c r="A699" s="9">
        <v>693</v>
      </c>
      <c r="B699" s="6">
        <v>693</v>
      </c>
      <c r="C699" s="7" t="s">
        <v>258</v>
      </c>
      <c r="D699" s="7" t="s">
        <v>84</v>
      </c>
      <c r="E699" s="7" t="s">
        <v>39</v>
      </c>
      <c r="F699" s="7" t="s">
        <v>19</v>
      </c>
      <c r="G699" s="6" t="s">
        <v>15</v>
      </c>
      <c r="H699" s="6" t="s">
        <v>148</v>
      </c>
      <c r="I699" s="6" t="s">
        <v>65</v>
      </c>
      <c r="J699" s="6" t="s">
        <v>86</v>
      </c>
      <c r="K699" s="6">
        <v>18971</v>
      </c>
      <c r="L699" s="6">
        <v>11762.02</v>
      </c>
      <c r="M699" s="7">
        <v>9</v>
      </c>
      <c r="N699" s="23">
        <v>17263.61</v>
      </c>
      <c r="O699" s="8">
        <v>155372.49</v>
      </c>
      <c r="P699" s="40" t="s">
        <v>105</v>
      </c>
      <c r="Q699" s="100">
        <f t="shared" si="30"/>
        <v>15366.509999999995</v>
      </c>
      <c r="R699" s="100">
        <f t="shared" si="31"/>
        <v>49514.31</v>
      </c>
      <c r="S699" s="100">
        <f t="shared" si="32"/>
        <v>170739</v>
      </c>
    </row>
    <row r="700" spans="1:19" x14ac:dyDescent="0.35">
      <c r="A700" s="9">
        <v>694</v>
      </c>
      <c r="B700" s="6">
        <v>694</v>
      </c>
      <c r="C700" s="7" t="s">
        <v>237</v>
      </c>
      <c r="D700" s="7" t="s">
        <v>56</v>
      </c>
      <c r="E700" s="7" t="s">
        <v>100</v>
      </c>
      <c r="F700" s="7" t="s">
        <v>40</v>
      </c>
      <c r="G700" s="6" t="s">
        <v>16</v>
      </c>
      <c r="H700" s="6" t="s">
        <v>58</v>
      </c>
      <c r="I700" s="6" t="s">
        <v>42</v>
      </c>
      <c r="J700" s="6" t="s">
        <v>59</v>
      </c>
      <c r="K700" s="6">
        <v>24315</v>
      </c>
      <c r="L700" s="6">
        <v>14589</v>
      </c>
      <c r="M700" s="7">
        <v>6</v>
      </c>
      <c r="N700" s="23">
        <v>21154.05</v>
      </c>
      <c r="O700" s="8">
        <v>126924.29999999999</v>
      </c>
      <c r="P700" s="40" t="s">
        <v>130</v>
      </c>
      <c r="Q700" s="100">
        <f t="shared" si="30"/>
        <v>18965.700000000004</v>
      </c>
      <c r="R700" s="100">
        <f t="shared" si="31"/>
        <v>39390.299999999996</v>
      </c>
      <c r="S700" s="100">
        <f t="shared" si="32"/>
        <v>145890</v>
      </c>
    </row>
    <row r="701" spans="1:19" x14ac:dyDescent="0.35">
      <c r="A701" s="9">
        <v>695</v>
      </c>
      <c r="B701" s="6">
        <v>695</v>
      </c>
      <c r="C701" s="7" t="s">
        <v>244</v>
      </c>
      <c r="D701" s="7" t="s">
        <v>84</v>
      </c>
      <c r="E701" s="7" t="s">
        <v>39</v>
      </c>
      <c r="F701" s="7" t="s">
        <v>24</v>
      </c>
      <c r="G701" s="6" t="s">
        <v>15</v>
      </c>
      <c r="H701" s="6" t="s">
        <v>148</v>
      </c>
      <c r="I701" s="6" t="s">
        <v>65</v>
      </c>
      <c r="J701" s="6" t="s">
        <v>86</v>
      </c>
      <c r="K701" s="6">
        <v>18971</v>
      </c>
      <c r="L701" s="6">
        <v>11762.02</v>
      </c>
      <c r="M701" s="7">
        <v>9</v>
      </c>
      <c r="N701" s="23">
        <v>16125.35</v>
      </c>
      <c r="O701" s="8">
        <v>145128.15</v>
      </c>
      <c r="P701" s="40" t="s">
        <v>130</v>
      </c>
      <c r="Q701" s="100">
        <f t="shared" si="30"/>
        <v>25610.85</v>
      </c>
      <c r="R701" s="100">
        <f t="shared" si="31"/>
        <v>39269.97</v>
      </c>
      <c r="S701" s="100">
        <f t="shared" si="32"/>
        <v>170739</v>
      </c>
    </row>
    <row r="702" spans="1:19" x14ac:dyDescent="0.35">
      <c r="A702" s="9">
        <v>696</v>
      </c>
      <c r="B702" s="6">
        <v>696</v>
      </c>
      <c r="C702" s="7" t="s">
        <v>205</v>
      </c>
      <c r="D702" s="7" t="s">
        <v>112</v>
      </c>
      <c r="E702" s="7" t="s">
        <v>39</v>
      </c>
      <c r="F702" s="7" t="s">
        <v>23</v>
      </c>
      <c r="G702" s="6" t="s">
        <v>16</v>
      </c>
      <c r="H702" s="6" t="s">
        <v>73</v>
      </c>
      <c r="I702" s="6" t="s">
        <v>50</v>
      </c>
      <c r="J702" s="6" t="s">
        <v>59</v>
      </c>
      <c r="K702" s="6">
        <v>23078</v>
      </c>
      <c r="L702" s="6">
        <v>14769.92</v>
      </c>
      <c r="M702" s="7">
        <v>9</v>
      </c>
      <c r="N702" s="23">
        <v>22616.44</v>
      </c>
      <c r="O702" s="8">
        <v>203547.96</v>
      </c>
      <c r="P702" s="40" t="s">
        <v>54</v>
      </c>
      <c r="Q702" s="100">
        <f t="shared" si="30"/>
        <v>4154.0400000000118</v>
      </c>
      <c r="R702" s="100">
        <f t="shared" si="31"/>
        <v>70618.679999999993</v>
      </c>
      <c r="S702" s="100">
        <f t="shared" si="32"/>
        <v>207702</v>
      </c>
    </row>
    <row r="703" spans="1:19" x14ac:dyDescent="0.35">
      <c r="A703" s="9">
        <v>697</v>
      </c>
      <c r="B703" s="6">
        <v>697</v>
      </c>
      <c r="C703" s="7" t="s">
        <v>245</v>
      </c>
      <c r="D703" s="7" t="s">
        <v>56</v>
      </c>
      <c r="E703" s="7" t="s">
        <v>48</v>
      </c>
      <c r="F703" s="7" t="s">
        <v>20</v>
      </c>
      <c r="G703" s="6" t="s">
        <v>18</v>
      </c>
      <c r="H703" s="6" t="s">
        <v>78</v>
      </c>
      <c r="I703" s="6" t="s">
        <v>339</v>
      </c>
      <c r="J703" s="6" t="s">
        <v>51</v>
      </c>
      <c r="K703" s="6">
        <v>22050</v>
      </c>
      <c r="L703" s="6">
        <v>15435</v>
      </c>
      <c r="M703" s="7">
        <v>3</v>
      </c>
      <c r="N703" s="23">
        <v>19183.5</v>
      </c>
      <c r="O703" s="8">
        <v>57550.5</v>
      </c>
      <c r="P703" s="40" t="s">
        <v>69</v>
      </c>
      <c r="Q703" s="100">
        <f t="shared" si="30"/>
        <v>8599.5</v>
      </c>
      <c r="R703" s="100">
        <f t="shared" si="31"/>
        <v>11245.5</v>
      </c>
      <c r="S703" s="100">
        <f t="shared" si="32"/>
        <v>66150</v>
      </c>
    </row>
    <row r="704" spans="1:19" x14ac:dyDescent="0.35">
      <c r="A704" s="9">
        <v>698</v>
      </c>
      <c r="B704" s="6">
        <v>698</v>
      </c>
      <c r="C704" s="7" t="s">
        <v>268</v>
      </c>
      <c r="D704" s="7" t="s">
        <v>56</v>
      </c>
      <c r="E704" s="7" t="s">
        <v>100</v>
      </c>
      <c r="F704" s="7" t="s">
        <v>40</v>
      </c>
      <c r="G704" s="6" t="s">
        <v>17</v>
      </c>
      <c r="H704" s="6" t="s">
        <v>138</v>
      </c>
      <c r="I704" s="6" t="s">
        <v>42</v>
      </c>
      <c r="J704" s="6" t="s">
        <v>51</v>
      </c>
      <c r="K704" s="6">
        <v>12004</v>
      </c>
      <c r="L704" s="6">
        <v>8042.68</v>
      </c>
      <c r="M704" s="7">
        <v>8</v>
      </c>
      <c r="N704" s="23">
        <v>10563.52</v>
      </c>
      <c r="O704" s="8">
        <v>84508.160000000003</v>
      </c>
      <c r="P704" s="40" t="s">
        <v>69</v>
      </c>
      <c r="Q704" s="100">
        <f t="shared" si="30"/>
        <v>11523.839999999997</v>
      </c>
      <c r="R704" s="100">
        <f t="shared" si="31"/>
        <v>20166.72</v>
      </c>
      <c r="S704" s="100">
        <f t="shared" si="32"/>
        <v>96032</v>
      </c>
    </row>
    <row r="705" spans="1:19" x14ac:dyDescent="0.35">
      <c r="A705" s="9">
        <v>699</v>
      </c>
      <c r="B705" s="6">
        <v>699</v>
      </c>
      <c r="C705" s="7" t="s">
        <v>192</v>
      </c>
      <c r="D705" s="7" t="s">
        <v>56</v>
      </c>
      <c r="E705" s="7" t="s">
        <v>100</v>
      </c>
      <c r="F705" s="7" t="s">
        <v>22</v>
      </c>
      <c r="G705" s="6" t="s">
        <v>18</v>
      </c>
      <c r="H705" s="6" t="s">
        <v>122</v>
      </c>
      <c r="I705" s="6" t="s">
        <v>65</v>
      </c>
      <c r="J705" s="6" t="s">
        <v>66</v>
      </c>
      <c r="K705" s="6">
        <v>11568</v>
      </c>
      <c r="L705" s="6">
        <v>8097.6</v>
      </c>
      <c r="M705" s="7">
        <v>3</v>
      </c>
      <c r="N705" s="23">
        <v>11105.279999999999</v>
      </c>
      <c r="O705" s="8">
        <v>33315.839999999997</v>
      </c>
      <c r="P705" s="40" t="s">
        <v>82</v>
      </c>
      <c r="Q705" s="100">
        <f t="shared" si="30"/>
        <v>1388.1600000000035</v>
      </c>
      <c r="R705" s="100">
        <f t="shared" si="31"/>
        <v>9023.0399999999954</v>
      </c>
      <c r="S705" s="100">
        <f t="shared" si="32"/>
        <v>34704</v>
      </c>
    </row>
    <row r="706" spans="1:19" x14ac:dyDescent="0.35">
      <c r="A706" s="9">
        <v>700</v>
      </c>
      <c r="B706" s="6">
        <v>700</v>
      </c>
      <c r="C706" s="7" t="s">
        <v>197</v>
      </c>
      <c r="D706" s="7" t="s">
        <v>84</v>
      </c>
      <c r="E706" s="7" t="s">
        <v>48</v>
      </c>
      <c r="F706" s="7" t="s">
        <v>21</v>
      </c>
      <c r="G706" s="6" t="s">
        <v>17</v>
      </c>
      <c r="H706" s="6" t="s">
        <v>101</v>
      </c>
      <c r="I706" s="6" t="s">
        <v>42</v>
      </c>
      <c r="J706" s="6" t="s">
        <v>74</v>
      </c>
      <c r="K706" s="6">
        <v>4269</v>
      </c>
      <c r="L706" s="6">
        <v>2561.4</v>
      </c>
      <c r="M706" s="7">
        <v>5</v>
      </c>
      <c r="N706" s="23">
        <v>4012.8599999999997</v>
      </c>
      <c r="O706" s="8">
        <v>20064.3</v>
      </c>
      <c r="P706" s="40" t="s">
        <v>82</v>
      </c>
      <c r="Q706" s="100">
        <f t="shared" si="30"/>
        <v>1280.7000000000016</v>
      </c>
      <c r="R706" s="100">
        <f t="shared" si="31"/>
        <v>7257.2999999999975</v>
      </c>
      <c r="S706" s="100">
        <f t="shared" si="32"/>
        <v>21345</v>
      </c>
    </row>
    <row r="707" spans="1:19" x14ac:dyDescent="0.35">
      <c r="A707" s="9">
        <v>701</v>
      </c>
      <c r="B707" s="6">
        <v>701</v>
      </c>
      <c r="C707" s="7" t="s">
        <v>234</v>
      </c>
      <c r="D707" s="7" t="s">
        <v>112</v>
      </c>
      <c r="E707" s="7" t="s">
        <v>71</v>
      </c>
      <c r="F707" s="7" t="s">
        <v>24</v>
      </c>
      <c r="G707" s="6" t="s">
        <v>18</v>
      </c>
      <c r="H707" s="6" t="s">
        <v>122</v>
      </c>
      <c r="I707" s="6" t="s">
        <v>65</v>
      </c>
      <c r="J707" s="6" t="s">
        <v>66</v>
      </c>
      <c r="K707" s="6">
        <v>11568</v>
      </c>
      <c r="L707" s="6">
        <v>8097.6</v>
      </c>
      <c r="M707" s="7">
        <v>5</v>
      </c>
      <c r="N707" s="23">
        <v>10758.24</v>
      </c>
      <c r="O707" s="8">
        <v>53791.199999999997</v>
      </c>
      <c r="P707" s="40" t="s">
        <v>130</v>
      </c>
      <c r="Q707" s="100">
        <f t="shared" si="30"/>
        <v>4048.8000000000011</v>
      </c>
      <c r="R707" s="100">
        <f t="shared" si="31"/>
        <v>13303.199999999997</v>
      </c>
      <c r="S707" s="100">
        <f t="shared" si="32"/>
        <v>57840</v>
      </c>
    </row>
    <row r="708" spans="1:19" x14ac:dyDescent="0.35">
      <c r="A708" s="9">
        <v>702</v>
      </c>
      <c r="B708" s="6">
        <v>702</v>
      </c>
      <c r="C708" s="7" t="s">
        <v>174</v>
      </c>
      <c r="D708" s="7" t="s">
        <v>112</v>
      </c>
      <c r="E708" s="7" t="s">
        <v>57</v>
      </c>
      <c r="F708" s="7" t="s">
        <v>20</v>
      </c>
      <c r="G708" s="6" t="s">
        <v>16</v>
      </c>
      <c r="H708" s="6" t="s">
        <v>41</v>
      </c>
      <c r="I708" s="6" t="s">
        <v>42</v>
      </c>
      <c r="J708" s="6" t="s">
        <v>66</v>
      </c>
      <c r="K708" s="6">
        <v>8989</v>
      </c>
      <c r="L708" s="6">
        <v>5663.07</v>
      </c>
      <c r="M708" s="7">
        <v>2</v>
      </c>
      <c r="N708" s="23">
        <v>7730.54</v>
      </c>
      <c r="O708" s="8">
        <v>15461.08</v>
      </c>
      <c r="P708" s="40" t="s">
        <v>46</v>
      </c>
      <c r="Q708" s="100">
        <f t="shared" si="30"/>
        <v>2516.92</v>
      </c>
      <c r="R708" s="100">
        <f t="shared" si="31"/>
        <v>4134.9400000000005</v>
      </c>
      <c r="S708" s="100">
        <f t="shared" si="32"/>
        <v>17978</v>
      </c>
    </row>
    <row r="709" spans="1:19" x14ac:dyDescent="0.35">
      <c r="A709" s="9">
        <v>703</v>
      </c>
      <c r="B709" s="6">
        <v>703</v>
      </c>
      <c r="C709" s="7" t="s">
        <v>219</v>
      </c>
      <c r="D709" s="7" t="s">
        <v>84</v>
      </c>
      <c r="E709" s="7" t="s">
        <v>48</v>
      </c>
      <c r="F709" s="7" t="s">
        <v>21</v>
      </c>
      <c r="G709" s="6" t="s">
        <v>16</v>
      </c>
      <c r="H709" s="6" t="s">
        <v>148</v>
      </c>
      <c r="I709" s="6" t="s">
        <v>65</v>
      </c>
      <c r="J709" s="6" t="s">
        <v>86</v>
      </c>
      <c r="K709" s="6">
        <v>18971</v>
      </c>
      <c r="L709" s="6">
        <v>11762.02</v>
      </c>
      <c r="M709" s="7">
        <v>2</v>
      </c>
      <c r="N709" s="23">
        <v>18591.579999999998</v>
      </c>
      <c r="O709" s="8">
        <v>37183.159999999996</v>
      </c>
      <c r="P709" s="40" t="s">
        <v>82</v>
      </c>
      <c r="Q709" s="100">
        <f t="shared" si="30"/>
        <v>758.84000000000378</v>
      </c>
      <c r="R709" s="100">
        <f t="shared" si="31"/>
        <v>13659.119999999995</v>
      </c>
      <c r="S709" s="100">
        <f t="shared" si="32"/>
        <v>37942</v>
      </c>
    </row>
    <row r="710" spans="1:19" x14ac:dyDescent="0.35">
      <c r="A710" s="9">
        <v>704</v>
      </c>
      <c r="B710" s="6">
        <v>704</v>
      </c>
      <c r="C710" s="7" t="s">
        <v>322</v>
      </c>
      <c r="D710" s="7" t="s">
        <v>38</v>
      </c>
      <c r="E710" s="7" t="s">
        <v>71</v>
      </c>
      <c r="F710" s="7" t="s">
        <v>21</v>
      </c>
      <c r="G710" s="6" t="s">
        <v>17</v>
      </c>
      <c r="H710" s="6" t="s">
        <v>78</v>
      </c>
      <c r="I710" s="6" t="s">
        <v>339</v>
      </c>
      <c r="J710" s="6" t="s">
        <v>51</v>
      </c>
      <c r="K710" s="6">
        <v>22050</v>
      </c>
      <c r="L710" s="6">
        <v>15435</v>
      </c>
      <c r="M710" s="7">
        <v>7</v>
      </c>
      <c r="N710" s="23">
        <v>21829.5</v>
      </c>
      <c r="O710" s="8">
        <v>152806.5</v>
      </c>
      <c r="P710" s="40" t="s">
        <v>89</v>
      </c>
      <c r="Q710" s="100">
        <f t="shared" si="30"/>
        <v>1543.5</v>
      </c>
      <c r="R710" s="100">
        <f t="shared" si="31"/>
        <v>44761.5</v>
      </c>
      <c r="S710" s="100">
        <f t="shared" si="32"/>
        <v>154350</v>
      </c>
    </row>
    <row r="711" spans="1:19" x14ac:dyDescent="0.35">
      <c r="A711" s="9">
        <v>705</v>
      </c>
      <c r="B711" s="6">
        <v>705</v>
      </c>
      <c r="C711" s="7" t="s">
        <v>77</v>
      </c>
      <c r="D711" s="7" t="s">
        <v>84</v>
      </c>
      <c r="E711" s="7" t="s">
        <v>71</v>
      </c>
      <c r="F711" s="7" t="s">
        <v>24</v>
      </c>
      <c r="G711" s="6" t="s">
        <v>18</v>
      </c>
      <c r="H711" s="6" t="s">
        <v>41</v>
      </c>
      <c r="I711" s="6" t="s">
        <v>42</v>
      </c>
      <c r="J711" s="6" t="s">
        <v>66</v>
      </c>
      <c r="K711" s="6">
        <v>8989</v>
      </c>
      <c r="L711" s="6">
        <v>5663.07</v>
      </c>
      <c r="M711" s="7">
        <v>2</v>
      </c>
      <c r="N711" s="23">
        <v>8269.880000000001</v>
      </c>
      <c r="O711" s="8">
        <v>16539.760000000002</v>
      </c>
      <c r="P711" s="40" t="s">
        <v>82</v>
      </c>
      <c r="Q711" s="100">
        <f t="shared" si="30"/>
        <v>1438.239999999998</v>
      </c>
      <c r="R711" s="100">
        <f t="shared" si="31"/>
        <v>5213.6200000000026</v>
      </c>
      <c r="S711" s="100">
        <f t="shared" si="32"/>
        <v>17978</v>
      </c>
    </row>
    <row r="712" spans="1:19" x14ac:dyDescent="0.35">
      <c r="A712" s="9">
        <v>706</v>
      </c>
      <c r="B712" s="6">
        <v>706</v>
      </c>
      <c r="C712" s="7" t="s">
        <v>247</v>
      </c>
      <c r="D712" s="7" t="s">
        <v>56</v>
      </c>
      <c r="E712" s="7" t="s">
        <v>48</v>
      </c>
      <c r="F712" s="7" t="s">
        <v>22</v>
      </c>
      <c r="G712" s="6" t="s">
        <v>15</v>
      </c>
      <c r="H712" s="6" t="s">
        <v>117</v>
      </c>
      <c r="I712" s="6" t="s">
        <v>339</v>
      </c>
      <c r="J712" s="6" t="s">
        <v>86</v>
      </c>
      <c r="K712" s="6">
        <v>13223</v>
      </c>
      <c r="L712" s="6">
        <v>8991.64</v>
      </c>
      <c r="M712" s="7">
        <v>9</v>
      </c>
      <c r="N712" s="23">
        <v>12032.93</v>
      </c>
      <c r="O712" s="8">
        <v>108296.37</v>
      </c>
      <c r="P712" s="40" t="s">
        <v>89</v>
      </c>
      <c r="Q712" s="100">
        <f t="shared" ref="Q712:Q775" si="33">M712*(K712-N712)</f>
        <v>10710.629999999997</v>
      </c>
      <c r="R712" s="100">
        <f t="shared" ref="R712:R775" si="34">M712*(N712-L712)</f>
        <v>27371.610000000008</v>
      </c>
      <c r="S712" s="100">
        <f t="shared" ref="S712:S775" si="35">K712*M712</f>
        <v>119007</v>
      </c>
    </row>
    <row r="713" spans="1:19" x14ac:dyDescent="0.35">
      <c r="A713" s="9">
        <v>707</v>
      </c>
      <c r="B713" s="6">
        <v>707</v>
      </c>
      <c r="C713" s="7" t="s">
        <v>106</v>
      </c>
      <c r="D713" s="7" t="s">
        <v>56</v>
      </c>
      <c r="E713" s="7" t="s">
        <v>48</v>
      </c>
      <c r="F713" s="7" t="s">
        <v>40</v>
      </c>
      <c r="G713" s="6" t="s">
        <v>18</v>
      </c>
      <c r="H713" s="6" t="s">
        <v>126</v>
      </c>
      <c r="I713" s="6" t="s">
        <v>50</v>
      </c>
      <c r="J713" s="6" t="s">
        <v>86</v>
      </c>
      <c r="K713" s="6">
        <v>16064</v>
      </c>
      <c r="L713" s="6">
        <v>10762.88</v>
      </c>
      <c r="M713" s="7">
        <v>4</v>
      </c>
      <c r="N713" s="23">
        <v>13975.68</v>
      </c>
      <c r="O713" s="8">
        <v>55902.720000000001</v>
      </c>
      <c r="P713" s="40" t="s">
        <v>46</v>
      </c>
      <c r="Q713" s="100">
        <f t="shared" si="33"/>
        <v>8353.2799999999988</v>
      </c>
      <c r="R713" s="100">
        <f t="shared" si="34"/>
        <v>12851.200000000004</v>
      </c>
      <c r="S713" s="100">
        <f t="shared" si="35"/>
        <v>64256</v>
      </c>
    </row>
    <row r="714" spans="1:19" x14ac:dyDescent="0.35">
      <c r="A714" s="9">
        <v>708</v>
      </c>
      <c r="B714" s="6">
        <v>708</v>
      </c>
      <c r="C714" s="7" t="s">
        <v>235</v>
      </c>
      <c r="D714" s="7" t="s">
        <v>56</v>
      </c>
      <c r="E714" s="7" t="s">
        <v>39</v>
      </c>
      <c r="F714" s="7" t="s">
        <v>21</v>
      </c>
      <c r="G714" s="6" t="s">
        <v>15</v>
      </c>
      <c r="H714" s="6" t="s">
        <v>177</v>
      </c>
      <c r="I714" s="6" t="s">
        <v>65</v>
      </c>
      <c r="J714" s="6" t="s">
        <v>66</v>
      </c>
      <c r="K714" s="6">
        <v>20386</v>
      </c>
      <c r="L714" s="6">
        <v>14270.2</v>
      </c>
      <c r="M714" s="7">
        <v>2</v>
      </c>
      <c r="N714" s="23">
        <v>18755.120000000003</v>
      </c>
      <c r="O714" s="8">
        <v>37510.240000000005</v>
      </c>
      <c r="P714" s="40" t="s">
        <v>46</v>
      </c>
      <c r="Q714" s="100">
        <f t="shared" si="33"/>
        <v>3261.7599999999948</v>
      </c>
      <c r="R714" s="100">
        <f t="shared" si="34"/>
        <v>8969.8400000000038</v>
      </c>
      <c r="S714" s="100">
        <f t="shared" si="35"/>
        <v>40772</v>
      </c>
    </row>
    <row r="715" spans="1:19" x14ac:dyDescent="0.35">
      <c r="A715" s="9">
        <v>709</v>
      </c>
      <c r="B715" s="6">
        <v>709</v>
      </c>
      <c r="C715" s="7" t="s">
        <v>162</v>
      </c>
      <c r="D715" s="7" t="s">
        <v>38</v>
      </c>
      <c r="E715" s="7" t="s">
        <v>100</v>
      </c>
      <c r="F715" s="7" t="s">
        <v>22</v>
      </c>
      <c r="G715" s="6" t="s">
        <v>15</v>
      </c>
      <c r="H715" s="6" t="s">
        <v>101</v>
      </c>
      <c r="I715" s="6" t="s">
        <v>42</v>
      </c>
      <c r="J715" s="6" t="s">
        <v>74</v>
      </c>
      <c r="K715" s="6">
        <v>4269</v>
      </c>
      <c r="L715" s="6">
        <v>2561.4</v>
      </c>
      <c r="M715" s="7">
        <v>1</v>
      </c>
      <c r="N715" s="23">
        <v>4055.5499999999997</v>
      </c>
      <c r="O715" s="8">
        <v>4055.5499999999997</v>
      </c>
      <c r="P715" s="40" t="s">
        <v>69</v>
      </c>
      <c r="Q715" s="100">
        <f t="shared" si="33"/>
        <v>213.45000000000027</v>
      </c>
      <c r="R715" s="100">
        <f t="shared" si="34"/>
        <v>1494.1499999999996</v>
      </c>
      <c r="S715" s="100">
        <f t="shared" si="35"/>
        <v>4269</v>
      </c>
    </row>
    <row r="716" spans="1:19" x14ac:dyDescent="0.35">
      <c r="A716" s="9">
        <v>710</v>
      </c>
      <c r="B716" s="6">
        <v>710</v>
      </c>
      <c r="C716" s="7" t="s">
        <v>175</v>
      </c>
      <c r="D716" s="7" t="s">
        <v>112</v>
      </c>
      <c r="E716" s="7" t="s">
        <v>100</v>
      </c>
      <c r="F716" s="7" t="s">
        <v>23</v>
      </c>
      <c r="G716" s="6" t="s">
        <v>15</v>
      </c>
      <c r="H716" s="6" t="s">
        <v>113</v>
      </c>
      <c r="I716" s="6" t="s">
        <v>65</v>
      </c>
      <c r="J716" s="6" t="s">
        <v>86</v>
      </c>
      <c r="K716" s="6">
        <v>16325</v>
      </c>
      <c r="L716" s="6">
        <v>10611.25</v>
      </c>
      <c r="M716" s="7">
        <v>2</v>
      </c>
      <c r="N716" s="23">
        <v>15019</v>
      </c>
      <c r="O716" s="8">
        <v>30038</v>
      </c>
      <c r="P716" s="40" t="s">
        <v>69</v>
      </c>
      <c r="Q716" s="100">
        <f t="shared" si="33"/>
        <v>2612</v>
      </c>
      <c r="R716" s="100">
        <f t="shared" si="34"/>
        <v>8815.5</v>
      </c>
      <c r="S716" s="100">
        <f t="shared" si="35"/>
        <v>32650</v>
      </c>
    </row>
    <row r="717" spans="1:19" x14ac:dyDescent="0.35">
      <c r="A717" s="9">
        <v>711</v>
      </c>
      <c r="B717" s="6">
        <v>711</v>
      </c>
      <c r="C717" s="7" t="s">
        <v>245</v>
      </c>
      <c r="D717" s="7" t="s">
        <v>56</v>
      </c>
      <c r="E717" s="7" t="s">
        <v>48</v>
      </c>
      <c r="F717" s="7" t="s">
        <v>20</v>
      </c>
      <c r="G717" s="6" t="s">
        <v>15</v>
      </c>
      <c r="H717" s="6" t="s">
        <v>73</v>
      </c>
      <c r="I717" s="6" t="s">
        <v>50</v>
      </c>
      <c r="J717" s="6" t="s">
        <v>59</v>
      </c>
      <c r="K717" s="6">
        <v>23078</v>
      </c>
      <c r="L717" s="6">
        <v>14769.92</v>
      </c>
      <c r="M717" s="7">
        <v>2</v>
      </c>
      <c r="N717" s="23">
        <v>21924.1</v>
      </c>
      <c r="O717" s="8">
        <v>43848.2</v>
      </c>
      <c r="P717" s="40" t="s">
        <v>69</v>
      </c>
      <c r="Q717" s="100">
        <f t="shared" si="33"/>
        <v>2307.8000000000029</v>
      </c>
      <c r="R717" s="100">
        <f t="shared" si="34"/>
        <v>14308.359999999997</v>
      </c>
      <c r="S717" s="100">
        <f t="shared" si="35"/>
        <v>46156</v>
      </c>
    </row>
    <row r="718" spans="1:19" x14ac:dyDescent="0.35">
      <c r="A718" s="9">
        <v>712</v>
      </c>
      <c r="B718" s="6">
        <v>712</v>
      </c>
      <c r="C718" s="7" t="s">
        <v>224</v>
      </c>
      <c r="D718" s="7" t="s">
        <v>56</v>
      </c>
      <c r="E718" s="7" t="s">
        <v>71</v>
      </c>
      <c r="F718" s="7" t="s">
        <v>22</v>
      </c>
      <c r="G718" s="6" t="s">
        <v>16</v>
      </c>
      <c r="H718" s="6" t="s">
        <v>126</v>
      </c>
      <c r="I718" s="6" t="s">
        <v>50</v>
      </c>
      <c r="J718" s="6" t="s">
        <v>86</v>
      </c>
      <c r="K718" s="6">
        <v>16064</v>
      </c>
      <c r="L718" s="6">
        <v>10762.88</v>
      </c>
      <c r="M718" s="7">
        <v>9</v>
      </c>
      <c r="N718" s="23">
        <v>14136.32</v>
      </c>
      <c r="O718" s="8">
        <v>127226.88</v>
      </c>
      <c r="P718" s="40" t="s">
        <v>130</v>
      </c>
      <c r="Q718" s="100">
        <f t="shared" si="33"/>
        <v>17349.120000000003</v>
      </c>
      <c r="R718" s="100">
        <f t="shared" si="34"/>
        <v>30360.960000000006</v>
      </c>
      <c r="S718" s="100">
        <f t="shared" si="35"/>
        <v>144576</v>
      </c>
    </row>
    <row r="719" spans="1:19" x14ac:dyDescent="0.35">
      <c r="A719" s="9">
        <v>713</v>
      </c>
      <c r="B719" s="6">
        <v>713</v>
      </c>
      <c r="C719" s="7" t="s">
        <v>246</v>
      </c>
      <c r="D719" s="7" t="s">
        <v>56</v>
      </c>
      <c r="E719" s="7" t="s">
        <v>57</v>
      </c>
      <c r="F719" s="7" t="s">
        <v>21</v>
      </c>
      <c r="G719" s="6" t="s">
        <v>16</v>
      </c>
      <c r="H719" s="6" t="s">
        <v>169</v>
      </c>
      <c r="I719" s="6" t="s">
        <v>65</v>
      </c>
      <c r="J719" s="6" t="s">
        <v>43</v>
      </c>
      <c r="K719" s="6">
        <v>9526</v>
      </c>
      <c r="L719" s="6">
        <v>6572.94</v>
      </c>
      <c r="M719" s="7">
        <v>4</v>
      </c>
      <c r="N719" s="23">
        <v>8859.18</v>
      </c>
      <c r="O719" s="8">
        <v>35436.720000000001</v>
      </c>
      <c r="P719" s="40" t="s">
        <v>105</v>
      </c>
      <c r="Q719" s="100">
        <f t="shared" si="33"/>
        <v>2667.2799999999988</v>
      </c>
      <c r="R719" s="100">
        <f t="shared" si="34"/>
        <v>9144.9600000000028</v>
      </c>
      <c r="S719" s="100">
        <f t="shared" si="35"/>
        <v>38104</v>
      </c>
    </row>
    <row r="720" spans="1:19" x14ac:dyDescent="0.35">
      <c r="A720" s="9">
        <v>714</v>
      </c>
      <c r="B720" s="6">
        <v>714</v>
      </c>
      <c r="C720" s="7" t="s">
        <v>204</v>
      </c>
      <c r="D720" s="7" t="s">
        <v>95</v>
      </c>
      <c r="E720" s="7" t="s">
        <v>39</v>
      </c>
      <c r="F720" s="7" t="s">
        <v>19</v>
      </c>
      <c r="G720" s="6" t="s">
        <v>15</v>
      </c>
      <c r="H720" s="6" t="s">
        <v>169</v>
      </c>
      <c r="I720" s="6" t="s">
        <v>65</v>
      </c>
      <c r="J720" s="6" t="s">
        <v>43</v>
      </c>
      <c r="K720" s="6">
        <v>9526</v>
      </c>
      <c r="L720" s="6">
        <v>6572.94</v>
      </c>
      <c r="M720" s="7">
        <v>1</v>
      </c>
      <c r="N720" s="23">
        <v>8573.4</v>
      </c>
      <c r="O720" s="8">
        <v>8573.4</v>
      </c>
      <c r="P720" s="40" t="s">
        <v>89</v>
      </c>
      <c r="Q720" s="100">
        <f t="shared" si="33"/>
        <v>952.60000000000036</v>
      </c>
      <c r="R720" s="100">
        <f t="shared" si="34"/>
        <v>2000.46</v>
      </c>
      <c r="S720" s="100">
        <f t="shared" si="35"/>
        <v>9526</v>
      </c>
    </row>
    <row r="721" spans="1:19" x14ac:dyDescent="0.35">
      <c r="A721" s="9">
        <v>715</v>
      </c>
      <c r="B721" s="6">
        <v>715</v>
      </c>
      <c r="C721" s="7" t="s">
        <v>142</v>
      </c>
      <c r="D721" s="7" t="s">
        <v>84</v>
      </c>
      <c r="E721" s="7" t="s">
        <v>100</v>
      </c>
      <c r="F721" s="7" t="s">
        <v>21</v>
      </c>
      <c r="G721" s="6" t="s">
        <v>15</v>
      </c>
      <c r="H721" s="6" t="s">
        <v>107</v>
      </c>
      <c r="I721" s="6" t="s">
        <v>42</v>
      </c>
      <c r="J721" s="6" t="s">
        <v>59</v>
      </c>
      <c r="K721" s="6">
        <v>10590</v>
      </c>
      <c r="L721" s="6">
        <v>6671.7</v>
      </c>
      <c r="M721" s="7">
        <v>1</v>
      </c>
      <c r="N721" s="23">
        <v>9425.1</v>
      </c>
      <c r="O721" s="8">
        <v>9425.1</v>
      </c>
      <c r="P721" s="40" t="s">
        <v>62</v>
      </c>
      <c r="Q721" s="100">
        <f t="shared" si="33"/>
        <v>1164.8999999999996</v>
      </c>
      <c r="R721" s="100">
        <f t="shared" si="34"/>
        <v>2753.4000000000005</v>
      </c>
      <c r="S721" s="100">
        <f t="shared" si="35"/>
        <v>10590</v>
      </c>
    </row>
    <row r="722" spans="1:19" x14ac:dyDescent="0.35">
      <c r="A722" s="9">
        <v>716</v>
      </c>
      <c r="B722" s="6">
        <v>716</v>
      </c>
      <c r="C722" s="7" t="s">
        <v>261</v>
      </c>
      <c r="D722" s="7" t="s">
        <v>95</v>
      </c>
      <c r="E722" s="7" t="s">
        <v>71</v>
      </c>
      <c r="F722" s="7" t="s">
        <v>72</v>
      </c>
      <c r="G722" s="6" t="s">
        <v>17</v>
      </c>
      <c r="H722" s="6" t="s">
        <v>78</v>
      </c>
      <c r="I722" s="6" t="s">
        <v>339</v>
      </c>
      <c r="J722" s="6" t="s">
        <v>51</v>
      </c>
      <c r="K722" s="6">
        <v>22050</v>
      </c>
      <c r="L722" s="6">
        <v>15435</v>
      </c>
      <c r="M722" s="7">
        <v>4</v>
      </c>
      <c r="N722" s="23">
        <v>21388.5</v>
      </c>
      <c r="O722" s="8">
        <v>85554</v>
      </c>
      <c r="P722" s="40" t="s">
        <v>54</v>
      </c>
      <c r="Q722" s="100">
        <f t="shared" si="33"/>
        <v>2646</v>
      </c>
      <c r="R722" s="100">
        <f t="shared" si="34"/>
        <v>23814</v>
      </c>
      <c r="S722" s="100">
        <f t="shared" si="35"/>
        <v>88200</v>
      </c>
    </row>
    <row r="723" spans="1:19" x14ac:dyDescent="0.35">
      <c r="A723" s="9">
        <v>717</v>
      </c>
      <c r="B723" s="6">
        <v>717</v>
      </c>
      <c r="C723" s="7" t="s">
        <v>261</v>
      </c>
      <c r="D723" s="7" t="s">
        <v>95</v>
      </c>
      <c r="E723" s="7" t="s">
        <v>71</v>
      </c>
      <c r="F723" s="7" t="s">
        <v>72</v>
      </c>
      <c r="G723" s="6" t="s">
        <v>17</v>
      </c>
      <c r="H723" s="6" t="s">
        <v>41</v>
      </c>
      <c r="I723" s="6" t="s">
        <v>42</v>
      </c>
      <c r="J723" s="6" t="s">
        <v>66</v>
      </c>
      <c r="K723" s="6">
        <v>8989</v>
      </c>
      <c r="L723" s="6">
        <v>5663.07</v>
      </c>
      <c r="M723" s="7">
        <v>5</v>
      </c>
      <c r="N723" s="23">
        <v>8269.880000000001</v>
      </c>
      <c r="O723" s="8">
        <v>41349.400000000009</v>
      </c>
      <c r="P723" s="40" t="s">
        <v>82</v>
      </c>
      <c r="Q723" s="100">
        <f t="shared" si="33"/>
        <v>3595.5999999999949</v>
      </c>
      <c r="R723" s="100">
        <f t="shared" si="34"/>
        <v>13034.050000000007</v>
      </c>
      <c r="S723" s="100">
        <f t="shared" si="35"/>
        <v>44945</v>
      </c>
    </row>
    <row r="724" spans="1:19" x14ac:dyDescent="0.35">
      <c r="A724" s="9">
        <v>718</v>
      </c>
      <c r="B724" s="6">
        <v>718</v>
      </c>
      <c r="C724" s="7" t="s">
        <v>90</v>
      </c>
      <c r="D724" s="7" t="s">
        <v>84</v>
      </c>
      <c r="E724" s="7" t="s">
        <v>100</v>
      </c>
      <c r="F724" s="7" t="s">
        <v>24</v>
      </c>
      <c r="G724" s="6" t="s">
        <v>17</v>
      </c>
      <c r="H724" s="6" t="s">
        <v>64</v>
      </c>
      <c r="I724" s="6" t="s">
        <v>65</v>
      </c>
      <c r="J724" s="6" t="s">
        <v>43</v>
      </c>
      <c r="K724" s="6">
        <v>21670</v>
      </c>
      <c r="L724" s="6">
        <v>15169</v>
      </c>
      <c r="M724" s="7">
        <v>4</v>
      </c>
      <c r="N724" s="23">
        <v>21019.899999999998</v>
      </c>
      <c r="O724" s="8">
        <v>84079.599999999991</v>
      </c>
      <c r="P724" s="40" t="s">
        <v>69</v>
      </c>
      <c r="Q724" s="100">
        <f t="shared" si="33"/>
        <v>2600.4000000000087</v>
      </c>
      <c r="R724" s="100">
        <f t="shared" si="34"/>
        <v>23403.599999999991</v>
      </c>
      <c r="S724" s="100">
        <f t="shared" si="35"/>
        <v>86680</v>
      </c>
    </row>
    <row r="725" spans="1:19" x14ac:dyDescent="0.35">
      <c r="A725" s="9">
        <v>719</v>
      </c>
      <c r="B725" s="6">
        <v>719</v>
      </c>
      <c r="C725" s="7" t="s">
        <v>246</v>
      </c>
      <c r="D725" s="7" t="s">
        <v>56</v>
      </c>
      <c r="E725" s="7" t="s">
        <v>57</v>
      </c>
      <c r="F725" s="7" t="s">
        <v>21</v>
      </c>
      <c r="G725" s="6" t="s">
        <v>16</v>
      </c>
      <c r="H725" s="6" t="s">
        <v>177</v>
      </c>
      <c r="I725" s="6" t="s">
        <v>65</v>
      </c>
      <c r="J725" s="6" t="s">
        <v>66</v>
      </c>
      <c r="K725" s="6">
        <v>20386</v>
      </c>
      <c r="L725" s="6">
        <v>14270.2</v>
      </c>
      <c r="M725" s="7">
        <v>5</v>
      </c>
      <c r="N725" s="23">
        <v>17939.68</v>
      </c>
      <c r="O725" s="8">
        <v>89698.4</v>
      </c>
      <c r="P725" s="40" t="s">
        <v>46</v>
      </c>
      <c r="Q725" s="100">
        <f t="shared" si="33"/>
        <v>12231.599999999999</v>
      </c>
      <c r="R725" s="100">
        <f t="shared" si="34"/>
        <v>18347.399999999998</v>
      </c>
      <c r="S725" s="100">
        <f t="shared" si="35"/>
        <v>101930</v>
      </c>
    </row>
    <row r="726" spans="1:19" x14ac:dyDescent="0.35">
      <c r="A726" s="9">
        <v>720</v>
      </c>
      <c r="B726" s="6">
        <v>720</v>
      </c>
      <c r="C726" s="7" t="s">
        <v>288</v>
      </c>
      <c r="D726" s="7" t="s">
        <v>56</v>
      </c>
      <c r="E726" s="7" t="s">
        <v>100</v>
      </c>
      <c r="F726" s="7" t="s">
        <v>23</v>
      </c>
      <c r="G726" s="6" t="s">
        <v>18</v>
      </c>
      <c r="H726" s="6" t="s">
        <v>91</v>
      </c>
      <c r="I726" s="6" t="s">
        <v>339</v>
      </c>
      <c r="J726" s="6" t="s">
        <v>59</v>
      </c>
      <c r="K726" s="6">
        <v>3263</v>
      </c>
      <c r="L726" s="6">
        <v>2186.21</v>
      </c>
      <c r="M726" s="7">
        <v>4</v>
      </c>
      <c r="N726" s="23">
        <v>2838.81</v>
      </c>
      <c r="O726" s="8">
        <v>11355.24</v>
      </c>
      <c r="P726" s="40" t="s">
        <v>105</v>
      </c>
      <c r="Q726" s="100">
        <f t="shared" si="33"/>
        <v>1696.7600000000002</v>
      </c>
      <c r="R726" s="100">
        <f t="shared" si="34"/>
        <v>2610.3999999999996</v>
      </c>
      <c r="S726" s="100">
        <f t="shared" si="35"/>
        <v>13052</v>
      </c>
    </row>
    <row r="727" spans="1:19" x14ac:dyDescent="0.35">
      <c r="A727" s="9">
        <v>721</v>
      </c>
      <c r="B727" s="6">
        <v>721</v>
      </c>
      <c r="C727" s="7" t="s">
        <v>125</v>
      </c>
      <c r="D727" s="7" t="s">
        <v>84</v>
      </c>
      <c r="E727" s="7" t="s">
        <v>39</v>
      </c>
      <c r="F727" s="7" t="s">
        <v>23</v>
      </c>
      <c r="G727" s="6" t="s">
        <v>18</v>
      </c>
      <c r="H727" s="6" t="s">
        <v>101</v>
      </c>
      <c r="I727" s="6" t="s">
        <v>42</v>
      </c>
      <c r="J727" s="6" t="s">
        <v>74</v>
      </c>
      <c r="K727" s="6">
        <v>4269</v>
      </c>
      <c r="L727" s="6">
        <v>2561.4</v>
      </c>
      <c r="M727" s="7">
        <v>3</v>
      </c>
      <c r="N727" s="23">
        <v>4226.3100000000004</v>
      </c>
      <c r="O727" s="8">
        <v>12678.93</v>
      </c>
      <c r="P727" s="40" t="s">
        <v>130</v>
      </c>
      <c r="Q727" s="100">
        <f t="shared" si="33"/>
        <v>128.0699999999988</v>
      </c>
      <c r="R727" s="100">
        <f t="shared" si="34"/>
        <v>4994.7300000000014</v>
      </c>
      <c r="S727" s="100">
        <f t="shared" si="35"/>
        <v>12807</v>
      </c>
    </row>
    <row r="728" spans="1:19" x14ac:dyDescent="0.35">
      <c r="A728" s="9">
        <v>722</v>
      </c>
      <c r="B728" s="6">
        <v>722</v>
      </c>
      <c r="C728" s="7" t="s">
        <v>104</v>
      </c>
      <c r="D728" s="7" t="s">
        <v>84</v>
      </c>
      <c r="E728" s="7" t="s">
        <v>48</v>
      </c>
      <c r="F728" s="7" t="s">
        <v>20</v>
      </c>
      <c r="G728" s="6" t="s">
        <v>17</v>
      </c>
      <c r="H728" s="6" t="s">
        <v>138</v>
      </c>
      <c r="I728" s="6" t="s">
        <v>42</v>
      </c>
      <c r="J728" s="6" t="s">
        <v>51</v>
      </c>
      <c r="K728" s="6">
        <v>12004</v>
      </c>
      <c r="L728" s="6">
        <v>8042.68</v>
      </c>
      <c r="M728" s="7">
        <v>4</v>
      </c>
      <c r="N728" s="23">
        <v>10683.56</v>
      </c>
      <c r="O728" s="8">
        <v>42734.239999999998</v>
      </c>
      <c r="P728" s="40" t="s">
        <v>62</v>
      </c>
      <c r="Q728" s="100">
        <f t="shared" si="33"/>
        <v>5281.760000000002</v>
      </c>
      <c r="R728" s="100">
        <f t="shared" si="34"/>
        <v>10563.519999999997</v>
      </c>
      <c r="S728" s="100">
        <f t="shared" si="35"/>
        <v>48016</v>
      </c>
    </row>
    <row r="729" spans="1:19" x14ac:dyDescent="0.35">
      <c r="A729" s="9">
        <v>723</v>
      </c>
      <c r="B729" s="6">
        <v>723</v>
      </c>
      <c r="C729" s="7" t="s">
        <v>318</v>
      </c>
      <c r="D729" s="7" t="s">
        <v>56</v>
      </c>
      <c r="E729" s="7" t="s">
        <v>71</v>
      </c>
      <c r="F729" s="7" t="s">
        <v>72</v>
      </c>
      <c r="G729" s="6" t="s">
        <v>18</v>
      </c>
      <c r="H729" s="6" t="s">
        <v>73</v>
      </c>
      <c r="I729" s="6" t="s">
        <v>50</v>
      </c>
      <c r="J729" s="6" t="s">
        <v>59</v>
      </c>
      <c r="K729" s="6">
        <v>23078</v>
      </c>
      <c r="L729" s="6">
        <v>14769.92</v>
      </c>
      <c r="M729" s="7">
        <v>4</v>
      </c>
      <c r="N729" s="23">
        <v>22616.44</v>
      </c>
      <c r="O729" s="8">
        <v>90465.76</v>
      </c>
      <c r="P729" s="40" t="s">
        <v>105</v>
      </c>
      <c r="Q729" s="100">
        <f t="shared" si="33"/>
        <v>1846.2400000000052</v>
      </c>
      <c r="R729" s="100">
        <f t="shared" si="34"/>
        <v>31386.079999999994</v>
      </c>
      <c r="S729" s="100">
        <f t="shared" si="35"/>
        <v>92312</v>
      </c>
    </row>
    <row r="730" spans="1:19" x14ac:dyDescent="0.35">
      <c r="A730" s="9">
        <v>724</v>
      </c>
      <c r="B730" s="6">
        <v>724</v>
      </c>
      <c r="C730" s="7" t="s">
        <v>294</v>
      </c>
      <c r="D730" s="7" t="s">
        <v>112</v>
      </c>
      <c r="E730" s="7" t="s">
        <v>48</v>
      </c>
      <c r="F730" s="7" t="s">
        <v>24</v>
      </c>
      <c r="G730" s="6" t="s">
        <v>18</v>
      </c>
      <c r="H730" s="6" t="s">
        <v>96</v>
      </c>
      <c r="I730" s="6" t="s">
        <v>50</v>
      </c>
      <c r="J730" s="6" t="s">
        <v>43</v>
      </c>
      <c r="K730" s="6">
        <v>2135</v>
      </c>
      <c r="L730" s="6">
        <v>1174.25</v>
      </c>
      <c r="M730" s="7">
        <v>7</v>
      </c>
      <c r="N730" s="23">
        <v>1857.45</v>
      </c>
      <c r="O730" s="8">
        <v>13002.15</v>
      </c>
      <c r="P730" s="40" t="s">
        <v>130</v>
      </c>
      <c r="Q730" s="100">
        <f t="shared" si="33"/>
        <v>1942.8499999999997</v>
      </c>
      <c r="R730" s="100">
        <f t="shared" si="34"/>
        <v>4782.4000000000005</v>
      </c>
      <c r="S730" s="100">
        <f t="shared" si="35"/>
        <v>14945</v>
      </c>
    </row>
    <row r="731" spans="1:19" x14ac:dyDescent="0.35">
      <c r="A731" s="9">
        <v>725</v>
      </c>
      <c r="B731" s="6">
        <v>725</v>
      </c>
      <c r="C731" s="7" t="s">
        <v>214</v>
      </c>
      <c r="D731" s="7" t="s">
        <v>95</v>
      </c>
      <c r="E731" s="7" t="s">
        <v>39</v>
      </c>
      <c r="F731" s="7" t="s">
        <v>20</v>
      </c>
      <c r="G731" s="6" t="s">
        <v>17</v>
      </c>
      <c r="H731" s="6" t="s">
        <v>96</v>
      </c>
      <c r="I731" s="6" t="s">
        <v>50</v>
      </c>
      <c r="J731" s="6" t="s">
        <v>43</v>
      </c>
      <c r="K731" s="6">
        <v>2135</v>
      </c>
      <c r="L731" s="6">
        <v>1174.25</v>
      </c>
      <c r="M731" s="7">
        <v>4</v>
      </c>
      <c r="N731" s="23">
        <v>2028.25</v>
      </c>
      <c r="O731" s="8">
        <v>8113</v>
      </c>
      <c r="P731" s="40" t="s">
        <v>69</v>
      </c>
      <c r="Q731" s="100">
        <f t="shared" si="33"/>
        <v>427</v>
      </c>
      <c r="R731" s="100">
        <f t="shared" si="34"/>
        <v>3416</v>
      </c>
      <c r="S731" s="100">
        <f t="shared" si="35"/>
        <v>8540</v>
      </c>
    </row>
    <row r="732" spans="1:19" x14ac:dyDescent="0.35">
      <c r="A732" s="9">
        <v>726</v>
      </c>
      <c r="B732" s="6">
        <v>726</v>
      </c>
      <c r="C732" s="7" t="s">
        <v>228</v>
      </c>
      <c r="D732" s="7" t="s">
        <v>84</v>
      </c>
      <c r="E732" s="7" t="s">
        <v>39</v>
      </c>
      <c r="F732" s="7" t="s">
        <v>20</v>
      </c>
      <c r="G732" s="6" t="s">
        <v>18</v>
      </c>
      <c r="H732" s="6" t="s">
        <v>126</v>
      </c>
      <c r="I732" s="6" t="s">
        <v>50</v>
      </c>
      <c r="J732" s="6" t="s">
        <v>86</v>
      </c>
      <c r="K732" s="6">
        <v>16064</v>
      </c>
      <c r="L732" s="6">
        <v>10762.88</v>
      </c>
      <c r="M732" s="7">
        <v>2</v>
      </c>
      <c r="N732" s="23">
        <v>13975.68</v>
      </c>
      <c r="O732" s="8">
        <v>27951.360000000001</v>
      </c>
      <c r="P732" s="40" t="s">
        <v>54</v>
      </c>
      <c r="Q732" s="100">
        <f t="shared" si="33"/>
        <v>4176.6399999999994</v>
      </c>
      <c r="R732" s="100">
        <f t="shared" si="34"/>
        <v>6425.6000000000022</v>
      </c>
      <c r="S732" s="100">
        <f t="shared" si="35"/>
        <v>32128</v>
      </c>
    </row>
    <row r="733" spans="1:19" x14ac:dyDescent="0.35">
      <c r="A733" s="9">
        <v>727</v>
      </c>
      <c r="B733" s="6">
        <v>727</v>
      </c>
      <c r="C733" s="7" t="s">
        <v>265</v>
      </c>
      <c r="D733" s="7" t="s">
        <v>84</v>
      </c>
      <c r="E733" s="7" t="s">
        <v>39</v>
      </c>
      <c r="F733" s="7" t="s">
        <v>24</v>
      </c>
      <c r="G733" s="6" t="s">
        <v>18</v>
      </c>
      <c r="H733" s="6" t="s">
        <v>91</v>
      </c>
      <c r="I733" s="6" t="s">
        <v>339</v>
      </c>
      <c r="J733" s="6" t="s">
        <v>59</v>
      </c>
      <c r="K733" s="6">
        <v>3263</v>
      </c>
      <c r="L733" s="6">
        <v>2186.21</v>
      </c>
      <c r="M733" s="7">
        <v>2</v>
      </c>
      <c r="N733" s="23">
        <v>2969.33</v>
      </c>
      <c r="O733" s="8">
        <v>5938.66</v>
      </c>
      <c r="P733" s="40" t="s">
        <v>82</v>
      </c>
      <c r="Q733" s="100">
        <f t="shared" si="33"/>
        <v>587.34000000000015</v>
      </c>
      <c r="R733" s="100">
        <f t="shared" si="34"/>
        <v>1566.2399999999998</v>
      </c>
      <c r="S733" s="100">
        <f t="shared" si="35"/>
        <v>6526</v>
      </c>
    </row>
    <row r="734" spans="1:19" x14ac:dyDescent="0.35">
      <c r="A734" s="9">
        <v>728</v>
      </c>
      <c r="B734" s="6">
        <v>728</v>
      </c>
      <c r="C734" s="7" t="s">
        <v>193</v>
      </c>
      <c r="D734" s="7" t="s">
        <v>95</v>
      </c>
      <c r="E734" s="7" t="s">
        <v>71</v>
      </c>
      <c r="F734" s="7" t="s">
        <v>72</v>
      </c>
      <c r="G734" s="6" t="s">
        <v>18</v>
      </c>
      <c r="H734" s="6" t="s">
        <v>159</v>
      </c>
      <c r="I734" s="6" t="s">
        <v>65</v>
      </c>
      <c r="J734" s="6" t="s">
        <v>86</v>
      </c>
      <c r="K734" s="6">
        <v>24110</v>
      </c>
      <c r="L734" s="6">
        <v>16153.7</v>
      </c>
      <c r="M734" s="7">
        <v>2</v>
      </c>
      <c r="N734" s="23">
        <v>21216.799999999999</v>
      </c>
      <c r="O734" s="8">
        <v>42433.599999999999</v>
      </c>
      <c r="P734" s="40" t="s">
        <v>105</v>
      </c>
      <c r="Q734" s="100">
        <f t="shared" si="33"/>
        <v>5786.4000000000015</v>
      </c>
      <c r="R734" s="100">
        <f t="shared" si="34"/>
        <v>10126.199999999997</v>
      </c>
      <c r="S734" s="100">
        <f t="shared" si="35"/>
        <v>48220</v>
      </c>
    </row>
    <row r="735" spans="1:19" x14ac:dyDescent="0.35">
      <c r="A735" s="9">
        <v>729</v>
      </c>
      <c r="B735" s="6">
        <v>729</v>
      </c>
      <c r="C735" s="7" t="s">
        <v>229</v>
      </c>
      <c r="D735" s="7" t="s">
        <v>112</v>
      </c>
      <c r="E735" s="7" t="s">
        <v>57</v>
      </c>
      <c r="F735" s="7" t="s">
        <v>21</v>
      </c>
      <c r="G735" s="6" t="s">
        <v>18</v>
      </c>
      <c r="H735" s="6" t="s">
        <v>58</v>
      </c>
      <c r="I735" s="6" t="s">
        <v>42</v>
      </c>
      <c r="J735" s="6" t="s">
        <v>59</v>
      </c>
      <c r="K735" s="6">
        <v>24315</v>
      </c>
      <c r="L735" s="6">
        <v>14589</v>
      </c>
      <c r="M735" s="7">
        <v>4</v>
      </c>
      <c r="N735" s="23">
        <v>21883.5</v>
      </c>
      <c r="O735" s="8">
        <v>87534</v>
      </c>
      <c r="P735" s="40" t="s">
        <v>130</v>
      </c>
      <c r="Q735" s="100">
        <f t="shared" si="33"/>
        <v>9726</v>
      </c>
      <c r="R735" s="100">
        <f t="shared" si="34"/>
        <v>29178</v>
      </c>
      <c r="S735" s="100">
        <f t="shared" si="35"/>
        <v>97260</v>
      </c>
    </row>
    <row r="736" spans="1:19" x14ac:dyDescent="0.35">
      <c r="A736" s="9">
        <v>730</v>
      </c>
      <c r="B736" s="6">
        <v>730</v>
      </c>
      <c r="C736" s="7" t="s">
        <v>307</v>
      </c>
      <c r="D736" s="7" t="s">
        <v>56</v>
      </c>
      <c r="E736" s="7" t="s">
        <v>57</v>
      </c>
      <c r="F736" s="7" t="s">
        <v>40</v>
      </c>
      <c r="G736" s="6" t="s">
        <v>17</v>
      </c>
      <c r="H736" s="6" t="s">
        <v>148</v>
      </c>
      <c r="I736" s="6" t="s">
        <v>65</v>
      </c>
      <c r="J736" s="6" t="s">
        <v>86</v>
      </c>
      <c r="K736" s="6">
        <v>18971</v>
      </c>
      <c r="L736" s="6">
        <v>11762.02</v>
      </c>
      <c r="M736" s="7">
        <v>5</v>
      </c>
      <c r="N736" s="23">
        <v>17832.739999999998</v>
      </c>
      <c r="O736" s="8">
        <v>89163.699999999983</v>
      </c>
      <c r="P736" s="40" t="s">
        <v>46</v>
      </c>
      <c r="Q736" s="100">
        <f t="shared" si="33"/>
        <v>5691.3000000000102</v>
      </c>
      <c r="R736" s="100">
        <f t="shared" si="34"/>
        <v>30353.599999999988</v>
      </c>
      <c r="S736" s="100">
        <f t="shared" si="35"/>
        <v>94855</v>
      </c>
    </row>
    <row r="737" spans="1:19" x14ac:dyDescent="0.35">
      <c r="A737" s="9">
        <v>731</v>
      </c>
      <c r="B737" s="6">
        <v>731</v>
      </c>
      <c r="C737" s="7" t="s">
        <v>173</v>
      </c>
      <c r="D737" s="7" t="s">
        <v>56</v>
      </c>
      <c r="E737" s="7" t="s">
        <v>71</v>
      </c>
      <c r="F737" s="7" t="s">
        <v>40</v>
      </c>
      <c r="G737" s="6" t="s">
        <v>15</v>
      </c>
      <c r="H737" s="6" t="s">
        <v>85</v>
      </c>
      <c r="I737" s="6" t="s">
        <v>339</v>
      </c>
      <c r="J737" s="6" t="s">
        <v>86</v>
      </c>
      <c r="K737" s="6">
        <v>6690</v>
      </c>
      <c r="L737" s="6">
        <v>4080.9</v>
      </c>
      <c r="M737" s="7">
        <v>4</v>
      </c>
      <c r="N737" s="23">
        <v>5887.2</v>
      </c>
      <c r="O737" s="8">
        <v>23548.799999999999</v>
      </c>
      <c r="P737" s="40" t="s">
        <v>62</v>
      </c>
      <c r="Q737" s="100">
        <f t="shared" si="33"/>
        <v>3211.2000000000007</v>
      </c>
      <c r="R737" s="100">
        <f t="shared" si="34"/>
        <v>7225.1999999999989</v>
      </c>
      <c r="S737" s="100">
        <f t="shared" si="35"/>
        <v>26760</v>
      </c>
    </row>
    <row r="738" spans="1:19" x14ac:dyDescent="0.35">
      <c r="A738" s="9">
        <v>732</v>
      </c>
      <c r="B738" s="6">
        <v>732</v>
      </c>
      <c r="C738" s="7" t="s">
        <v>290</v>
      </c>
      <c r="D738" s="7" t="s">
        <v>56</v>
      </c>
      <c r="E738" s="7" t="s">
        <v>39</v>
      </c>
      <c r="F738" s="7" t="s">
        <v>21</v>
      </c>
      <c r="G738" s="6" t="s">
        <v>15</v>
      </c>
      <c r="H738" s="6" t="s">
        <v>117</v>
      </c>
      <c r="I738" s="6" t="s">
        <v>339</v>
      </c>
      <c r="J738" s="6" t="s">
        <v>86</v>
      </c>
      <c r="K738" s="6">
        <v>13223</v>
      </c>
      <c r="L738" s="6">
        <v>8991.64</v>
      </c>
      <c r="M738" s="7">
        <v>5</v>
      </c>
      <c r="N738" s="23">
        <v>12297.39</v>
      </c>
      <c r="O738" s="8">
        <v>61486.95</v>
      </c>
      <c r="P738" s="40" t="s">
        <v>69</v>
      </c>
      <c r="Q738" s="100">
        <f t="shared" si="33"/>
        <v>4628.0500000000029</v>
      </c>
      <c r="R738" s="100">
        <f t="shared" si="34"/>
        <v>16528.75</v>
      </c>
      <c r="S738" s="100">
        <f t="shared" si="35"/>
        <v>66115</v>
      </c>
    </row>
    <row r="739" spans="1:19" x14ac:dyDescent="0.35">
      <c r="A739" s="9">
        <v>733</v>
      </c>
      <c r="B739" s="6">
        <v>733</v>
      </c>
      <c r="C739" s="7" t="s">
        <v>185</v>
      </c>
      <c r="D739" s="7" t="s">
        <v>95</v>
      </c>
      <c r="E739" s="7" t="s">
        <v>71</v>
      </c>
      <c r="F739" s="7" t="s">
        <v>23</v>
      </c>
      <c r="G739" s="6" t="s">
        <v>15</v>
      </c>
      <c r="H739" s="6" t="s">
        <v>138</v>
      </c>
      <c r="I739" s="6" t="s">
        <v>42</v>
      </c>
      <c r="J739" s="6" t="s">
        <v>51</v>
      </c>
      <c r="K739" s="6">
        <v>12004</v>
      </c>
      <c r="L739" s="6">
        <v>8042.68</v>
      </c>
      <c r="M739" s="7">
        <v>7</v>
      </c>
      <c r="N739" s="23">
        <v>11283.76</v>
      </c>
      <c r="O739" s="8">
        <v>78986.320000000007</v>
      </c>
      <c r="P739" s="40" t="s">
        <v>82</v>
      </c>
      <c r="Q739" s="100">
        <f t="shared" si="33"/>
        <v>5041.6799999999985</v>
      </c>
      <c r="R739" s="100">
        <f t="shared" si="34"/>
        <v>22687.559999999998</v>
      </c>
      <c r="S739" s="100">
        <f t="shared" si="35"/>
        <v>84028</v>
      </c>
    </row>
    <row r="740" spans="1:19" x14ac:dyDescent="0.35">
      <c r="A740" s="9">
        <v>734</v>
      </c>
      <c r="B740" s="6">
        <v>734</v>
      </c>
      <c r="C740" s="7" t="s">
        <v>154</v>
      </c>
      <c r="D740" s="7" t="s">
        <v>95</v>
      </c>
      <c r="E740" s="7" t="s">
        <v>48</v>
      </c>
      <c r="F740" s="7" t="s">
        <v>19</v>
      </c>
      <c r="G740" s="6" t="s">
        <v>17</v>
      </c>
      <c r="H740" s="6" t="s">
        <v>49</v>
      </c>
      <c r="I740" s="6" t="s">
        <v>65</v>
      </c>
      <c r="J740" s="6" t="s">
        <v>43</v>
      </c>
      <c r="K740" s="6">
        <v>19568</v>
      </c>
      <c r="L740" s="6">
        <v>12327.84</v>
      </c>
      <c r="M740" s="7">
        <v>8</v>
      </c>
      <c r="N740" s="23">
        <v>16828.48</v>
      </c>
      <c r="O740" s="8">
        <v>134627.84</v>
      </c>
      <c r="P740" s="40" t="s">
        <v>130</v>
      </c>
      <c r="Q740" s="100">
        <f t="shared" si="33"/>
        <v>21916.160000000003</v>
      </c>
      <c r="R740" s="100">
        <f t="shared" si="34"/>
        <v>36005.119999999995</v>
      </c>
      <c r="S740" s="100">
        <f t="shared" si="35"/>
        <v>156544</v>
      </c>
    </row>
    <row r="741" spans="1:19" x14ac:dyDescent="0.35">
      <c r="A741" s="9">
        <v>735</v>
      </c>
      <c r="B741" s="6">
        <v>735</v>
      </c>
      <c r="C741" s="7" t="s">
        <v>312</v>
      </c>
      <c r="D741" s="7" t="s">
        <v>112</v>
      </c>
      <c r="E741" s="7" t="s">
        <v>100</v>
      </c>
      <c r="F741" s="7" t="s">
        <v>19</v>
      </c>
      <c r="G741" s="6" t="s">
        <v>17</v>
      </c>
      <c r="H741" s="6" t="s">
        <v>58</v>
      </c>
      <c r="I741" s="6" t="s">
        <v>42</v>
      </c>
      <c r="J741" s="6" t="s">
        <v>59</v>
      </c>
      <c r="K741" s="6">
        <v>24315</v>
      </c>
      <c r="L741" s="6">
        <v>14589</v>
      </c>
      <c r="M741" s="7">
        <v>6</v>
      </c>
      <c r="N741" s="23">
        <v>20910.900000000001</v>
      </c>
      <c r="O741" s="8">
        <v>125465.40000000001</v>
      </c>
      <c r="P741" s="40" t="s">
        <v>69</v>
      </c>
      <c r="Q741" s="100">
        <f t="shared" si="33"/>
        <v>20424.599999999991</v>
      </c>
      <c r="R741" s="100">
        <f t="shared" si="34"/>
        <v>37931.400000000009</v>
      </c>
      <c r="S741" s="100">
        <f t="shared" si="35"/>
        <v>145890</v>
      </c>
    </row>
    <row r="742" spans="1:19" x14ac:dyDescent="0.35">
      <c r="A742" s="9">
        <v>736</v>
      </c>
      <c r="B742" s="6">
        <v>736</v>
      </c>
      <c r="C742" s="7" t="s">
        <v>193</v>
      </c>
      <c r="D742" s="7" t="s">
        <v>95</v>
      </c>
      <c r="E742" s="7" t="s">
        <v>71</v>
      </c>
      <c r="F742" s="7" t="s">
        <v>72</v>
      </c>
      <c r="G742" s="6" t="s">
        <v>15</v>
      </c>
      <c r="H742" s="6" t="s">
        <v>41</v>
      </c>
      <c r="I742" s="6" t="s">
        <v>42</v>
      </c>
      <c r="J742" s="6" t="s">
        <v>66</v>
      </c>
      <c r="K742" s="6">
        <v>8989</v>
      </c>
      <c r="L742" s="6">
        <v>5663.07</v>
      </c>
      <c r="M742" s="7">
        <v>6</v>
      </c>
      <c r="N742" s="23">
        <v>8809.2199999999993</v>
      </c>
      <c r="O742" s="8">
        <v>52855.319999999992</v>
      </c>
      <c r="P742" s="40" t="s">
        <v>54</v>
      </c>
      <c r="Q742" s="100">
        <f t="shared" si="33"/>
        <v>1078.6800000000039</v>
      </c>
      <c r="R742" s="100">
        <f t="shared" si="34"/>
        <v>18876.899999999998</v>
      </c>
      <c r="S742" s="100">
        <f t="shared" si="35"/>
        <v>53934</v>
      </c>
    </row>
    <row r="743" spans="1:19" x14ac:dyDescent="0.35">
      <c r="A743" s="9">
        <v>737</v>
      </c>
      <c r="B743" s="6">
        <v>737</v>
      </c>
      <c r="C743" s="7" t="s">
        <v>201</v>
      </c>
      <c r="D743" s="7" t="s">
        <v>112</v>
      </c>
      <c r="E743" s="7" t="s">
        <v>100</v>
      </c>
      <c r="F743" s="7" t="s">
        <v>24</v>
      </c>
      <c r="G743" s="6" t="s">
        <v>15</v>
      </c>
      <c r="H743" s="6" t="s">
        <v>126</v>
      </c>
      <c r="I743" s="6" t="s">
        <v>50</v>
      </c>
      <c r="J743" s="6" t="s">
        <v>86</v>
      </c>
      <c r="K743" s="6">
        <v>16064</v>
      </c>
      <c r="L743" s="6">
        <v>10762.88</v>
      </c>
      <c r="M743" s="7">
        <v>7</v>
      </c>
      <c r="N743" s="23">
        <v>13815.039999999999</v>
      </c>
      <c r="O743" s="8">
        <v>96705.279999999999</v>
      </c>
      <c r="P743" s="40" t="s">
        <v>62</v>
      </c>
      <c r="Q743" s="100">
        <f t="shared" si="33"/>
        <v>15742.720000000007</v>
      </c>
      <c r="R743" s="100">
        <f t="shared" si="34"/>
        <v>21365.119999999999</v>
      </c>
      <c r="S743" s="100">
        <f t="shared" si="35"/>
        <v>112448</v>
      </c>
    </row>
    <row r="744" spans="1:19" x14ac:dyDescent="0.35">
      <c r="A744" s="9">
        <v>738</v>
      </c>
      <c r="B744" s="6">
        <v>738</v>
      </c>
      <c r="C744" s="7" t="s">
        <v>313</v>
      </c>
      <c r="D744" s="7" t="s">
        <v>112</v>
      </c>
      <c r="E744" s="7" t="s">
        <v>57</v>
      </c>
      <c r="F744" s="7" t="s">
        <v>72</v>
      </c>
      <c r="G744" s="6" t="s">
        <v>16</v>
      </c>
      <c r="H744" s="6" t="s">
        <v>64</v>
      </c>
      <c r="I744" s="6" t="s">
        <v>65</v>
      </c>
      <c r="J744" s="6" t="s">
        <v>43</v>
      </c>
      <c r="K744" s="6">
        <v>21670</v>
      </c>
      <c r="L744" s="6">
        <v>15169</v>
      </c>
      <c r="M744" s="7">
        <v>9</v>
      </c>
      <c r="N744" s="23">
        <v>19936.400000000001</v>
      </c>
      <c r="O744" s="8">
        <v>179427.6</v>
      </c>
      <c r="P744" s="40" t="s">
        <v>54</v>
      </c>
      <c r="Q744" s="100">
        <f t="shared" si="33"/>
        <v>15602.399999999987</v>
      </c>
      <c r="R744" s="100">
        <f t="shared" si="34"/>
        <v>42906.600000000013</v>
      </c>
      <c r="S744" s="100">
        <f t="shared" si="35"/>
        <v>195030</v>
      </c>
    </row>
    <row r="745" spans="1:19" x14ac:dyDescent="0.35">
      <c r="A745" s="9">
        <v>739</v>
      </c>
      <c r="B745" s="6">
        <v>739</v>
      </c>
      <c r="C745" s="7" t="s">
        <v>183</v>
      </c>
      <c r="D745" s="7" t="s">
        <v>112</v>
      </c>
      <c r="E745" s="7" t="s">
        <v>39</v>
      </c>
      <c r="F745" s="7" t="s">
        <v>21</v>
      </c>
      <c r="G745" s="6" t="s">
        <v>17</v>
      </c>
      <c r="H745" s="6" t="s">
        <v>64</v>
      </c>
      <c r="I745" s="6" t="s">
        <v>65</v>
      </c>
      <c r="J745" s="6" t="s">
        <v>43</v>
      </c>
      <c r="K745" s="6">
        <v>21670</v>
      </c>
      <c r="L745" s="6">
        <v>15169</v>
      </c>
      <c r="M745" s="7">
        <v>2</v>
      </c>
      <c r="N745" s="23">
        <v>18419.5</v>
      </c>
      <c r="O745" s="8">
        <v>36839</v>
      </c>
      <c r="P745" s="40" t="s">
        <v>130</v>
      </c>
      <c r="Q745" s="100">
        <f t="shared" si="33"/>
        <v>6501</v>
      </c>
      <c r="R745" s="100">
        <f t="shared" si="34"/>
        <v>6501</v>
      </c>
      <c r="S745" s="100">
        <f t="shared" si="35"/>
        <v>43340</v>
      </c>
    </row>
    <row r="746" spans="1:19" x14ac:dyDescent="0.35">
      <c r="A746" s="9">
        <v>740</v>
      </c>
      <c r="B746" s="6">
        <v>740</v>
      </c>
      <c r="C746" s="7" t="s">
        <v>175</v>
      </c>
      <c r="D746" s="7" t="s">
        <v>112</v>
      </c>
      <c r="E746" s="7" t="s">
        <v>100</v>
      </c>
      <c r="F746" s="7" t="s">
        <v>23</v>
      </c>
      <c r="G746" s="6" t="s">
        <v>18</v>
      </c>
      <c r="H746" s="6" t="s">
        <v>58</v>
      </c>
      <c r="I746" s="6" t="s">
        <v>42</v>
      </c>
      <c r="J746" s="6" t="s">
        <v>59</v>
      </c>
      <c r="K746" s="6">
        <v>24315</v>
      </c>
      <c r="L746" s="6">
        <v>14589</v>
      </c>
      <c r="M746" s="7">
        <v>8</v>
      </c>
      <c r="N746" s="23">
        <v>21640.35</v>
      </c>
      <c r="O746" s="8">
        <v>173122.8</v>
      </c>
      <c r="P746" s="40" t="s">
        <v>105</v>
      </c>
      <c r="Q746" s="100">
        <f t="shared" si="33"/>
        <v>21397.200000000012</v>
      </c>
      <c r="R746" s="100">
        <f t="shared" si="34"/>
        <v>56410.799999999988</v>
      </c>
      <c r="S746" s="100">
        <f t="shared" si="35"/>
        <v>194520</v>
      </c>
    </row>
    <row r="747" spans="1:19" x14ac:dyDescent="0.35">
      <c r="A747" s="9">
        <v>741</v>
      </c>
      <c r="B747" s="6">
        <v>741</v>
      </c>
      <c r="C747" s="7" t="s">
        <v>230</v>
      </c>
      <c r="D747" s="7" t="s">
        <v>84</v>
      </c>
      <c r="E747" s="7" t="s">
        <v>48</v>
      </c>
      <c r="F747" s="7" t="s">
        <v>20</v>
      </c>
      <c r="G747" s="6" t="s">
        <v>17</v>
      </c>
      <c r="H747" s="6" t="s">
        <v>101</v>
      </c>
      <c r="I747" s="6" t="s">
        <v>42</v>
      </c>
      <c r="J747" s="6" t="s">
        <v>74</v>
      </c>
      <c r="K747" s="6">
        <v>4269</v>
      </c>
      <c r="L747" s="6">
        <v>2561.4</v>
      </c>
      <c r="M747" s="7">
        <v>1</v>
      </c>
      <c r="N747" s="23">
        <v>3970.1699999999996</v>
      </c>
      <c r="O747" s="8">
        <v>3970.1699999999996</v>
      </c>
      <c r="P747" s="40" t="s">
        <v>54</v>
      </c>
      <c r="Q747" s="100">
        <f t="shared" si="33"/>
        <v>298.83000000000038</v>
      </c>
      <c r="R747" s="100">
        <f t="shared" si="34"/>
        <v>1408.7699999999995</v>
      </c>
      <c r="S747" s="100">
        <f t="shared" si="35"/>
        <v>4269</v>
      </c>
    </row>
    <row r="748" spans="1:19" x14ac:dyDescent="0.35">
      <c r="A748" s="9">
        <v>742</v>
      </c>
      <c r="B748" s="6">
        <v>742</v>
      </c>
      <c r="C748" s="7" t="s">
        <v>167</v>
      </c>
      <c r="D748" s="7" t="s">
        <v>56</v>
      </c>
      <c r="E748" s="7" t="s">
        <v>48</v>
      </c>
      <c r="F748" s="7" t="s">
        <v>22</v>
      </c>
      <c r="G748" s="6" t="s">
        <v>18</v>
      </c>
      <c r="H748" s="6" t="s">
        <v>78</v>
      </c>
      <c r="I748" s="6" t="s">
        <v>339</v>
      </c>
      <c r="J748" s="6" t="s">
        <v>51</v>
      </c>
      <c r="K748" s="6">
        <v>22050</v>
      </c>
      <c r="L748" s="6">
        <v>15435</v>
      </c>
      <c r="M748" s="7">
        <v>2</v>
      </c>
      <c r="N748" s="23">
        <v>21388.5</v>
      </c>
      <c r="O748" s="8">
        <v>42777</v>
      </c>
      <c r="P748" s="40" t="s">
        <v>46</v>
      </c>
      <c r="Q748" s="100">
        <f t="shared" si="33"/>
        <v>1323</v>
      </c>
      <c r="R748" s="100">
        <f t="shared" si="34"/>
        <v>11907</v>
      </c>
      <c r="S748" s="100">
        <f t="shared" si="35"/>
        <v>44100</v>
      </c>
    </row>
    <row r="749" spans="1:19" x14ac:dyDescent="0.35">
      <c r="A749" s="9">
        <v>743</v>
      </c>
      <c r="B749" s="6">
        <v>743</v>
      </c>
      <c r="C749" s="7" t="s">
        <v>121</v>
      </c>
      <c r="D749" s="7" t="s">
        <v>84</v>
      </c>
      <c r="E749" s="7" t="s">
        <v>57</v>
      </c>
      <c r="F749" s="7" t="s">
        <v>23</v>
      </c>
      <c r="G749" s="6" t="s">
        <v>15</v>
      </c>
      <c r="H749" s="6" t="s">
        <v>49</v>
      </c>
      <c r="I749" s="6" t="s">
        <v>65</v>
      </c>
      <c r="J749" s="6" t="s">
        <v>43</v>
      </c>
      <c r="K749" s="6">
        <v>19568</v>
      </c>
      <c r="L749" s="6">
        <v>12327.84</v>
      </c>
      <c r="M749" s="7">
        <v>4</v>
      </c>
      <c r="N749" s="23">
        <v>18198.239999999998</v>
      </c>
      <c r="O749" s="8">
        <v>72792.959999999992</v>
      </c>
      <c r="P749" s="40" t="s">
        <v>130</v>
      </c>
      <c r="Q749" s="100">
        <f t="shared" si="33"/>
        <v>5479.0400000000081</v>
      </c>
      <c r="R749" s="100">
        <f t="shared" si="34"/>
        <v>23481.599999999991</v>
      </c>
      <c r="S749" s="100">
        <f t="shared" si="35"/>
        <v>78272</v>
      </c>
    </row>
    <row r="750" spans="1:19" x14ac:dyDescent="0.35">
      <c r="A750" s="9">
        <v>744</v>
      </c>
      <c r="B750" s="6">
        <v>744</v>
      </c>
      <c r="C750" s="7" t="s">
        <v>262</v>
      </c>
      <c r="D750" s="7" t="s">
        <v>56</v>
      </c>
      <c r="E750" s="7" t="s">
        <v>39</v>
      </c>
      <c r="F750" s="7" t="s">
        <v>20</v>
      </c>
      <c r="G750" s="6" t="s">
        <v>16</v>
      </c>
      <c r="H750" s="6" t="s">
        <v>73</v>
      </c>
      <c r="I750" s="6" t="s">
        <v>50</v>
      </c>
      <c r="J750" s="6" t="s">
        <v>59</v>
      </c>
      <c r="K750" s="6">
        <v>23078</v>
      </c>
      <c r="L750" s="6">
        <v>14769.92</v>
      </c>
      <c r="M750" s="7">
        <v>7</v>
      </c>
      <c r="N750" s="23">
        <v>21231.760000000002</v>
      </c>
      <c r="O750" s="8">
        <v>148622.32</v>
      </c>
      <c r="P750" s="40" t="s">
        <v>105</v>
      </c>
      <c r="Q750" s="100">
        <f t="shared" si="33"/>
        <v>12923.679999999986</v>
      </c>
      <c r="R750" s="100">
        <f t="shared" si="34"/>
        <v>45232.880000000012</v>
      </c>
      <c r="S750" s="100">
        <f t="shared" si="35"/>
        <v>161546</v>
      </c>
    </row>
    <row r="751" spans="1:19" x14ac:dyDescent="0.35">
      <c r="A751" s="9">
        <v>745</v>
      </c>
      <c r="B751" s="6">
        <v>745</v>
      </c>
      <c r="C751" s="7" t="s">
        <v>165</v>
      </c>
      <c r="D751" s="7" t="s">
        <v>112</v>
      </c>
      <c r="E751" s="7" t="s">
        <v>39</v>
      </c>
      <c r="F751" s="7" t="s">
        <v>40</v>
      </c>
      <c r="G751" s="6" t="s">
        <v>17</v>
      </c>
      <c r="H751" s="6" t="s">
        <v>91</v>
      </c>
      <c r="I751" s="6" t="s">
        <v>339</v>
      </c>
      <c r="J751" s="6" t="s">
        <v>59</v>
      </c>
      <c r="K751" s="6">
        <v>3263</v>
      </c>
      <c r="L751" s="6">
        <v>2186.21</v>
      </c>
      <c r="M751" s="7">
        <v>1</v>
      </c>
      <c r="N751" s="23">
        <v>2904.07</v>
      </c>
      <c r="O751" s="8">
        <v>2904.07</v>
      </c>
      <c r="P751" s="40" t="s">
        <v>130</v>
      </c>
      <c r="Q751" s="100">
        <f t="shared" si="33"/>
        <v>358.92999999999984</v>
      </c>
      <c r="R751" s="100">
        <f t="shared" si="34"/>
        <v>717.86000000000013</v>
      </c>
      <c r="S751" s="100">
        <f t="shared" si="35"/>
        <v>3263</v>
      </c>
    </row>
    <row r="752" spans="1:19" x14ac:dyDescent="0.35">
      <c r="A752" s="9">
        <v>746</v>
      </c>
      <c r="B752" s="6">
        <v>746</v>
      </c>
      <c r="C752" s="7" t="s">
        <v>252</v>
      </c>
      <c r="D752" s="7" t="s">
        <v>38</v>
      </c>
      <c r="E752" s="7" t="s">
        <v>71</v>
      </c>
      <c r="F752" s="7" t="s">
        <v>23</v>
      </c>
      <c r="G752" s="6" t="s">
        <v>17</v>
      </c>
      <c r="H752" s="6" t="s">
        <v>58</v>
      </c>
      <c r="I752" s="6" t="s">
        <v>42</v>
      </c>
      <c r="J752" s="6" t="s">
        <v>59</v>
      </c>
      <c r="K752" s="6">
        <v>24315</v>
      </c>
      <c r="L752" s="6">
        <v>14589</v>
      </c>
      <c r="M752" s="7">
        <v>6</v>
      </c>
      <c r="N752" s="23">
        <v>20667.75</v>
      </c>
      <c r="O752" s="8">
        <v>124006.5</v>
      </c>
      <c r="P752" s="40" t="s">
        <v>82</v>
      </c>
      <c r="Q752" s="100">
        <f t="shared" si="33"/>
        <v>21883.5</v>
      </c>
      <c r="R752" s="100">
        <f t="shared" si="34"/>
        <v>36472.5</v>
      </c>
      <c r="S752" s="100">
        <f t="shared" si="35"/>
        <v>145890</v>
      </c>
    </row>
    <row r="753" spans="1:19" x14ac:dyDescent="0.35">
      <c r="A753" s="9">
        <v>747</v>
      </c>
      <c r="B753" s="6">
        <v>747</v>
      </c>
      <c r="C753" s="7" t="s">
        <v>174</v>
      </c>
      <c r="D753" s="7" t="s">
        <v>112</v>
      </c>
      <c r="E753" s="7" t="s">
        <v>57</v>
      </c>
      <c r="F753" s="7" t="s">
        <v>20</v>
      </c>
      <c r="G753" s="6" t="s">
        <v>15</v>
      </c>
      <c r="H753" s="6" t="s">
        <v>177</v>
      </c>
      <c r="I753" s="6" t="s">
        <v>65</v>
      </c>
      <c r="J753" s="6" t="s">
        <v>66</v>
      </c>
      <c r="K753" s="6">
        <v>20386</v>
      </c>
      <c r="L753" s="6">
        <v>14270.2</v>
      </c>
      <c r="M753" s="7">
        <v>4</v>
      </c>
      <c r="N753" s="23">
        <v>18958.98</v>
      </c>
      <c r="O753" s="8">
        <v>75835.92</v>
      </c>
      <c r="P753" s="40" t="s">
        <v>89</v>
      </c>
      <c r="Q753" s="100">
        <f t="shared" si="33"/>
        <v>5708.0800000000017</v>
      </c>
      <c r="R753" s="100">
        <f t="shared" si="34"/>
        <v>18755.119999999995</v>
      </c>
      <c r="S753" s="100">
        <f t="shared" si="35"/>
        <v>81544</v>
      </c>
    </row>
    <row r="754" spans="1:19" x14ac:dyDescent="0.35">
      <c r="A754" s="9">
        <v>748</v>
      </c>
      <c r="B754" s="6">
        <v>748</v>
      </c>
      <c r="C754" s="7" t="s">
        <v>154</v>
      </c>
      <c r="D754" s="7" t="s">
        <v>95</v>
      </c>
      <c r="E754" s="7" t="s">
        <v>48</v>
      </c>
      <c r="F754" s="7" t="s">
        <v>19</v>
      </c>
      <c r="G754" s="6" t="s">
        <v>18</v>
      </c>
      <c r="H754" s="6" t="s">
        <v>126</v>
      </c>
      <c r="I754" s="6" t="s">
        <v>50</v>
      </c>
      <c r="J754" s="6" t="s">
        <v>86</v>
      </c>
      <c r="K754" s="6">
        <v>16064</v>
      </c>
      <c r="L754" s="6">
        <v>10762.88</v>
      </c>
      <c r="M754" s="7">
        <v>1</v>
      </c>
      <c r="N754" s="23">
        <v>15421.439999999999</v>
      </c>
      <c r="O754" s="8">
        <v>15421.439999999999</v>
      </c>
      <c r="P754" s="40" t="s">
        <v>105</v>
      </c>
      <c r="Q754" s="100">
        <f t="shared" si="33"/>
        <v>642.56000000000131</v>
      </c>
      <c r="R754" s="100">
        <f t="shared" si="34"/>
        <v>4658.5599999999995</v>
      </c>
      <c r="S754" s="100">
        <f t="shared" si="35"/>
        <v>16064</v>
      </c>
    </row>
    <row r="755" spans="1:19" x14ac:dyDescent="0.35">
      <c r="A755" s="9">
        <v>749</v>
      </c>
      <c r="B755" s="6">
        <v>749</v>
      </c>
      <c r="C755" s="7" t="s">
        <v>250</v>
      </c>
      <c r="D755" s="7" t="s">
        <v>95</v>
      </c>
      <c r="E755" s="7" t="s">
        <v>100</v>
      </c>
      <c r="F755" s="7" t="s">
        <v>23</v>
      </c>
      <c r="G755" s="6" t="s">
        <v>16</v>
      </c>
      <c r="H755" s="6" t="s">
        <v>169</v>
      </c>
      <c r="I755" s="6" t="s">
        <v>65</v>
      </c>
      <c r="J755" s="6" t="s">
        <v>43</v>
      </c>
      <c r="K755" s="6">
        <v>9526</v>
      </c>
      <c r="L755" s="6">
        <v>6572.94</v>
      </c>
      <c r="M755" s="7">
        <v>5</v>
      </c>
      <c r="N755" s="23">
        <v>8763.92</v>
      </c>
      <c r="O755" s="8">
        <v>43819.6</v>
      </c>
      <c r="P755" s="40" t="s">
        <v>69</v>
      </c>
      <c r="Q755" s="100">
        <f t="shared" si="33"/>
        <v>3810.3999999999996</v>
      </c>
      <c r="R755" s="100">
        <f t="shared" si="34"/>
        <v>10954.900000000001</v>
      </c>
      <c r="S755" s="100">
        <f t="shared" si="35"/>
        <v>47630</v>
      </c>
    </row>
    <row r="756" spans="1:19" x14ac:dyDescent="0.35">
      <c r="A756" s="9">
        <v>750</v>
      </c>
      <c r="B756" s="6">
        <v>750</v>
      </c>
      <c r="C756" s="7" t="s">
        <v>136</v>
      </c>
      <c r="D756" s="7" t="s">
        <v>84</v>
      </c>
      <c r="E756" s="7" t="s">
        <v>100</v>
      </c>
      <c r="F756" s="7" t="s">
        <v>21</v>
      </c>
      <c r="G756" s="6" t="s">
        <v>16</v>
      </c>
      <c r="H756" s="6" t="s">
        <v>91</v>
      </c>
      <c r="I756" s="6" t="s">
        <v>339</v>
      </c>
      <c r="J756" s="6" t="s">
        <v>59</v>
      </c>
      <c r="K756" s="6">
        <v>3263</v>
      </c>
      <c r="L756" s="6">
        <v>2186.21</v>
      </c>
      <c r="M756" s="7">
        <v>9</v>
      </c>
      <c r="N756" s="23">
        <v>3197.74</v>
      </c>
      <c r="O756" s="8">
        <v>28779.659999999996</v>
      </c>
      <c r="P756" s="40" t="s">
        <v>105</v>
      </c>
      <c r="Q756" s="100">
        <f t="shared" si="33"/>
        <v>587.34000000000196</v>
      </c>
      <c r="R756" s="100">
        <f t="shared" si="34"/>
        <v>9103.7699999999968</v>
      </c>
      <c r="S756" s="100">
        <f t="shared" si="35"/>
        <v>29367</v>
      </c>
    </row>
    <row r="757" spans="1:19" x14ac:dyDescent="0.35">
      <c r="A757" s="9">
        <v>751</v>
      </c>
      <c r="B757" s="6">
        <v>751</v>
      </c>
      <c r="C757" s="7" t="s">
        <v>206</v>
      </c>
      <c r="D757" s="7" t="s">
        <v>95</v>
      </c>
      <c r="E757" s="7" t="s">
        <v>48</v>
      </c>
      <c r="F757" s="7" t="s">
        <v>22</v>
      </c>
      <c r="G757" s="6" t="s">
        <v>16</v>
      </c>
      <c r="H757" s="6" t="s">
        <v>126</v>
      </c>
      <c r="I757" s="6" t="s">
        <v>50</v>
      </c>
      <c r="J757" s="6" t="s">
        <v>86</v>
      </c>
      <c r="K757" s="6">
        <v>16064</v>
      </c>
      <c r="L757" s="6">
        <v>10762.88</v>
      </c>
      <c r="M757" s="7">
        <v>9</v>
      </c>
      <c r="N757" s="23">
        <v>14939.519999999999</v>
      </c>
      <c r="O757" s="8">
        <v>134455.67999999999</v>
      </c>
      <c r="P757" s="40" t="s">
        <v>54</v>
      </c>
      <c r="Q757" s="100">
        <f t="shared" si="33"/>
        <v>10120.320000000012</v>
      </c>
      <c r="R757" s="100">
        <f t="shared" si="34"/>
        <v>37589.759999999995</v>
      </c>
      <c r="S757" s="100">
        <f t="shared" si="35"/>
        <v>144576</v>
      </c>
    </row>
    <row r="758" spans="1:19" x14ac:dyDescent="0.35">
      <c r="A758" s="9">
        <v>752</v>
      </c>
      <c r="B758" s="6">
        <v>752</v>
      </c>
      <c r="C758" s="7" t="s">
        <v>321</v>
      </c>
      <c r="D758" s="7" t="s">
        <v>84</v>
      </c>
      <c r="E758" s="7" t="s">
        <v>71</v>
      </c>
      <c r="F758" s="7" t="s">
        <v>19</v>
      </c>
      <c r="G758" s="6" t="s">
        <v>15</v>
      </c>
      <c r="H758" s="6" t="s">
        <v>122</v>
      </c>
      <c r="I758" s="6" t="s">
        <v>65</v>
      </c>
      <c r="J758" s="6" t="s">
        <v>66</v>
      </c>
      <c r="K758" s="6">
        <v>11568</v>
      </c>
      <c r="L758" s="6">
        <v>8097.6</v>
      </c>
      <c r="M758" s="7">
        <v>4</v>
      </c>
      <c r="N758" s="23">
        <v>10758.24</v>
      </c>
      <c r="O758" s="8">
        <v>43032.959999999999</v>
      </c>
      <c r="P758" s="40" t="s">
        <v>105</v>
      </c>
      <c r="Q758" s="100">
        <f t="shared" si="33"/>
        <v>3239.0400000000009</v>
      </c>
      <c r="R758" s="100">
        <f t="shared" si="34"/>
        <v>10642.559999999998</v>
      </c>
      <c r="S758" s="100">
        <f t="shared" si="35"/>
        <v>46272</v>
      </c>
    </row>
    <row r="759" spans="1:19" x14ac:dyDescent="0.35">
      <c r="A759" s="9">
        <v>753</v>
      </c>
      <c r="B759" s="6">
        <v>753</v>
      </c>
      <c r="C759" s="7" t="s">
        <v>304</v>
      </c>
      <c r="D759" s="7" t="s">
        <v>95</v>
      </c>
      <c r="E759" s="7" t="s">
        <v>48</v>
      </c>
      <c r="F759" s="7" t="s">
        <v>20</v>
      </c>
      <c r="G759" s="6" t="s">
        <v>15</v>
      </c>
      <c r="H759" s="6" t="s">
        <v>96</v>
      </c>
      <c r="I759" s="6" t="s">
        <v>50</v>
      </c>
      <c r="J759" s="6" t="s">
        <v>43</v>
      </c>
      <c r="K759" s="6">
        <v>2135</v>
      </c>
      <c r="L759" s="6">
        <v>1174.25</v>
      </c>
      <c r="M759" s="7">
        <v>6</v>
      </c>
      <c r="N759" s="23">
        <v>1814.75</v>
      </c>
      <c r="O759" s="8">
        <v>10888.5</v>
      </c>
      <c r="P759" s="40" t="s">
        <v>105</v>
      </c>
      <c r="Q759" s="100">
        <f t="shared" si="33"/>
        <v>1921.5</v>
      </c>
      <c r="R759" s="100">
        <f t="shared" si="34"/>
        <v>3843</v>
      </c>
      <c r="S759" s="100">
        <f t="shared" si="35"/>
        <v>12810</v>
      </c>
    </row>
    <row r="760" spans="1:19" x14ac:dyDescent="0.35">
      <c r="A760" s="9">
        <v>754</v>
      </c>
      <c r="B760" s="6">
        <v>754</v>
      </c>
      <c r="C760" s="7" t="s">
        <v>262</v>
      </c>
      <c r="D760" s="7" t="s">
        <v>56</v>
      </c>
      <c r="E760" s="7" t="s">
        <v>39</v>
      </c>
      <c r="F760" s="7" t="s">
        <v>20</v>
      </c>
      <c r="G760" s="6" t="s">
        <v>16</v>
      </c>
      <c r="H760" s="6" t="s">
        <v>117</v>
      </c>
      <c r="I760" s="6" t="s">
        <v>339</v>
      </c>
      <c r="J760" s="6" t="s">
        <v>86</v>
      </c>
      <c r="K760" s="6">
        <v>13223</v>
      </c>
      <c r="L760" s="6">
        <v>8991.64</v>
      </c>
      <c r="M760" s="7">
        <v>7</v>
      </c>
      <c r="N760" s="23">
        <v>11239.55</v>
      </c>
      <c r="O760" s="8">
        <v>78676.849999999991</v>
      </c>
      <c r="P760" s="40" t="s">
        <v>54</v>
      </c>
      <c r="Q760" s="100">
        <f t="shared" si="33"/>
        <v>13884.150000000005</v>
      </c>
      <c r="R760" s="100">
        <f t="shared" si="34"/>
        <v>15735.369999999999</v>
      </c>
      <c r="S760" s="100">
        <f t="shared" si="35"/>
        <v>92561</v>
      </c>
    </row>
    <row r="761" spans="1:19" x14ac:dyDescent="0.35">
      <c r="A761" s="9">
        <v>755</v>
      </c>
      <c r="B761" s="6">
        <v>755</v>
      </c>
      <c r="C761" s="7" t="s">
        <v>275</v>
      </c>
      <c r="D761" s="7" t="s">
        <v>56</v>
      </c>
      <c r="E761" s="7" t="s">
        <v>71</v>
      </c>
      <c r="F761" s="7" t="s">
        <v>19</v>
      </c>
      <c r="G761" s="6" t="s">
        <v>17</v>
      </c>
      <c r="H761" s="6" t="s">
        <v>73</v>
      </c>
      <c r="I761" s="6" t="s">
        <v>50</v>
      </c>
      <c r="J761" s="6" t="s">
        <v>59</v>
      </c>
      <c r="K761" s="6">
        <v>23078</v>
      </c>
      <c r="L761" s="6">
        <v>14769.92</v>
      </c>
      <c r="M761" s="7">
        <v>6</v>
      </c>
      <c r="N761" s="23">
        <v>22154.879999999997</v>
      </c>
      <c r="O761" s="8">
        <v>132929.27999999997</v>
      </c>
      <c r="P761" s="40" t="s">
        <v>62</v>
      </c>
      <c r="Q761" s="100">
        <f t="shared" si="33"/>
        <v>5538.7200000000157</v>
      </c>
      <c r="R761" s="100">
        <f t="shared" si="34"/>
        <v>44309.75999999998</v>
      </c>
      <c r="S761" s="100">
        <f t="shared" si="35"/>
        <v>138468</v>
      </c>
    </row>
    <row r="762" spans="1:19" x14ac:dyDescent="0.35">
      <c r="A762" s="9">
        <v>756</v>
      </c>
      <c r="B762" s="6">
        <v>756</v>
      </c>
      <c r="C762" s="7" t="s">
        <v>198</v>
      </c>
      <c r="D762" s="7" t="s">
        <v>38</v>
      </c>
      <c r="E762" s="7" t="s">
        <v>100</v>
      </c>
      <c r="F762" s="7" t="s">
        <v>24</v>
      </c>
      <c r="G762" s="6" t="s">
        <v>17</v>
      </c>
      <c r="H762" s="6" t="s">
        <v>169</v>
      </c>
      <c r="I762" s="6" t="s">
        <v>65</v>
      </c>
      <c r="J762" s="6" t="s">
        <v>43</v>
      </c>
      <c r="K762" s="6">
        <v>9526</v>
      </c>
      <c r="L762" s="6">
        <v>6572.94</v>
      </c>
      <c r="M762" s="7">
        <v>7</v>
      </c>
      <c r="N762" s="23">
        <v>8668.66</v>
      </c>
      <c r="O762" s="8">
        <v>60680.619999999995</v>
      </c>
      <c r="P762" s="40" t="s">
        <v>105</v>
      </c>
      <c r="Q762" s="100">
        <f t="shared" si="33"/>
        <v>6001.380000000001</v>
      </c>
      <c r="R762" s="100">
        <f t="shared" si="34"/>
        <v>14670.04</v>
      </c>
      <c r="S762" s="100">
        <f t="shared" si="35"/>
        <v>66682</v>
      </c>
    </row>
    <row r="763" spans="1:19" x14ac:dyDescent="0.35">
      <c r="A763" s="9">
        <v>757</v>
      </c>
      <c r="B763" s="6">
        <v>757</v>
      </c>
      <c r="C763" s="7" t="s">
        <v>226</v>
      </c>
      <c r="D763" s="7" t="s">
        <v>38</v>
      </c>
      <c r="E763" s="7" t="s">
        <v>39</v>
      </c>
      <c r="F763" s="7" t="s">
        <v>40</v>
      </c>
      <c r="G763" s="6" t="s">
        <v>17</v>
      </c>
      <c r="H763" s="6" t="s">
        <v>73</v>
      </c>
      <c r="I763" s="6" t="s">
        <v>50</v>
      </c>
      <c r="J763" s="6" t="s">
        <v>59</v>
      </c>
      <c r="K763" s="6">
        <v>23078</v>
      </c>
      <c r="L763" s="6">
        <v>14769.92</v>
      </c>
      <c r="M763" s="7">
        <v>8</v>
      </c>
      <c r="N763" s="23">
        <v>22385.66</v>
      </c>
      <c r="O763" s="8">
        <v>179085.28</v>
      </c>
      <c r="P763" s="40" t="s">
        <v>89</v>
      </c>
      <c r="Q763" s="100">
        <f t="shared" si="33"/>
        <v>5538.7200000000012</v>
      </c>
      <c r="R763" s="100">
        <f t="shared" si="34"/>
        <v>60925.919999999998</v>
      </c>
      <c r="S763" s="100">
        <f t="shared" si="35"/>
        <v>184624</v>
      </c>
    </row>
    <row r="764" spans="1:19" x14ac:dyDescent="0.35">
      <c r="A764" s="9">
        <v>758</v>
      </c>
      <c r="B764" s="6">
        <v>758</v>
      </c>
      <c r="C764" s="7" t="s">
        <v>244</v>
      </c>
      <c r="D764" s="7" t="s">
        <v>84</v>
      </c>
      <c r="E764" s="7" t="s">
        <v>39</v>
      </c>
      <c r="F764" s="7" t="s">
        <v>24</v>
      </c>
      <c r="G764" s="6" t="s">
        <v>15</v>
      </c>
      <c r="H764" s="6" t="s">
        <v>41</v>
      </c>
      <c r="I764" s="6" t="s">
        <v>42</v>
      </c>
      <c r="J764" s="6" t="s">
        <v>66</v>
      </c>
      <c r="K764" s="6">
        <v>8989</v>
      </c>
      <c r="L764" s="6">
        <v>5663.07</v>
      </c>
      <c r="M764" s="7">
        <v>5</v>
      </c>
      <c r="N764" s="23">
        <v>8809.2199999999993</v>
      </c>
      <c r="O764" s="8">
        <v>44046.1</v>
      </c>
      <c r="P764" s="40" t="s">
        <v>89</v>
      </c>
      <c r="Q764" s="100">
        <f t="shared" si="33"/>
        <v>898.90000000000327</v>
      </c>
      <c r="R764" s="100">
        <f t="shared" si="34"/>
        <v>15730.749999999998</v>
      </c>
      <c r="S764" s="100">
        <f t="shared" si="35"/>
        <v>44945</v>
      </c>
    </row>
    <row r="765" spans="1:19" x14ac:dyDescent="0.35">
      <c r="A765" s="9">
        <v>759</v>
      </c>
      <c r="B765" s="6">
        <v>759</v>
      </c>
      <c r="C765" s="7" t="s">
        <v>247</v>
      </c>
      <c r="D765" s="7" t="s">
        <v>56</v>
      </c>
      <c r="E765" s="7" t="s">
        <v>48</v>
      </c>
      <c r="F765" s="7" t="s">
        <v>22</v>
      </c>
      <c r="G765" s="6" t="s">
        <v>15</v>
      </c>
      <c r="H765" s="6" t="s">
        <v>113</v>
      </c>
      <c r="I765" s="6" t="s">
        <v>65</v>
      </c>
      <c r="J765" s="6" t="s">
        <v>86</v>
      </c>
      <c r="K765" s="6">
        <v>16325</v>
      </c>
      <c r="L765" s="6">
        <v>10611.25</v>
      </c>
      <c r="M765" s="7">
        <v>3</v>
      </c>
      <c r="N765" s="23">
        <v>14692.5</v>
      </c>
      <c r="O765" s="8">
        <v>44077.5</v>
      </c>
      <c r="P765" s="40" t="s">
        <v>82</v>
      </c>
      <c r="Q765" s="100">
        <f t="shared" si="33"/>
        <v>4897.5</v>
      </c>
      <c r="R765" s="100">
        <f t="shared" si="34"/>
        <v>12243.75</v>
      </c>
      <c r="S765" s="100">
        <f t="shared" si="35"/>
        <v>48975</v>
      </c>
    </row>
    <row r="766" spans="1:19" x14ac:dyDescent="0.35">
      <c r="A766" s="9">
        <v>760</v>
      </c>
      <c r="B766" s="6">
        <v>760</v>
      </c>
      <c r="C766" s="7" t="s">
        <v>279</v>
      </c>
      <c r="D766" s="7" t="s">
        <v>112</v>
      </c>
      <c r="E766" s="7" t="s">
        <v>71</v>
      </c>
      <c r="F766" s="7" t="s">
        <v>72</v>
      </c>
      <c r="G766" s="6" t="s">
        <v>16</v>
      </c>
      <c r="H766" s="6" t="s">
        <v>101</v>
      </c>
      <c r="I766" s="6" t="s">
        <v>42</v>
      </c>
      <c r="J766" s="6" t="s">
        <v>74</v>
      </c>
      <c r="K766" s="6">
        <v>4269</v>
      </c>
      <c r="L766" s="6">
        <v>2561.4</v>
      </c>
      <c r="M766" s="7">
        <v>9</v>
      </c>
      <c r="N766" s="23">
        <v>4098.24</v>
      </c>
      <c r="O766" s="8">
        <v>36884.159999999996</v>
      </c>
      <c r="P766" s="40" t="s">
        <v>54</v>
      </c>
      <c r="Q766" s="100">
        <f t="shared" si="33"/>
        <v>1536.840000000002</v>
      </c>
      <c r="R766" s="100">
        <f t="shared" si="34"/>
        <v>13831.559999999998</v>
      </c>
      <c r="S766" s="100">
        <f t="shared" si="35"/>
        <v>38421</v>
      </c>
    </row>
    <row r="767" spans="1:19" x14ac:dyDescent="0.35">
      <c r="A767" s="9">
        <v>761</v>
      </c>
      <c r="B767" s="6">
        <v>761</v>
      </c>
      <c r="C767" s="7" t="s">
        <v>110</v>
      </c>
      <c r="D767" s="7" t="s">
        <v>84</v>
      </c>
      <c r="E767" s="7" t="s">
        <v>48</v>
      </c>
      <c r="F767" s="7" t="s">
        <v>24</v>
      </c>
      <c r="G767" s="6" t="s">
        <v>18</v>
      </c>
      <c r="H767" s="6" t="s">
        <v>49</v>
      </c>
      <c r="I767" s="6" t="s">
        <v>65</v>
      </c>
      <c r="J767" s="6" t="s">
        <v>43</v>
      </c>
      <c r="K767" s="6">
        <v>19568</v>
      </c>
      <c r="L767" s="6">
        <v>12327.84</v>
      </c>
      <c r="M767" s="7">
        <v>6</v>
      </c>
      <c r="N767" s="23">
        <v>17415.52</v>
      </c>
      <c r="O767" s="8">
        <v>104493.12</v>
      </c>
      <c r="P767" s="40" t="s">
        <v>69</v>
      </c>
      <c r="Q767" s="100">
        <f t="shared" si="33"/>
        <v>12914.879999999997</v>
      </c>
      <c r="R767" s="100">
        <f t="shared" si="34"/>
        <v>30526.080000000002</v>
      </c>
      <c r="S767" s="100">
        <f t="shared" si="35"/>
        <v>117408</v>
      </c>
    </row>
    <row r="768" spans="1:19" x14ac:dyDescent="0.35">
      <c r="A768" s="9">
        <v>762</v>
      </c>
      <c r="B768" s="6">
        <v>762</v>
      </c>
      <c r="C768" s="7" t="s">
        <v>121</v>
      </c>
      <c r="D768" s="7" t="s">
        <v>84</v>
      </c>
      <c r="E768" s="7" t="s">
        <v>57</v>
      </c>
      <c r="F768" s="7" t="s">
        <v>23</v>
      </c>
      <c r="G768" s="6" t="s">
        <v>16</v>
      </c>
      <c r="H768" s="6" t="s">
        <v>126</v>
      </c>
      <c r="I768" s="6" t="s">
        <v>50</v>
      </c>
      <c r="J768" s="6" t="s">
        <v>86</v>
      </c>
      <c r="K768" s="6">
        <v>16064</v>
      </c>
      <c r="L768" s="6">
        <v>10762.88</v>
      </c>
      <c r="M768" s="7">
        <v>3</v>
      </c>
      <c r="N768" s="23">
        <v>15260.8</v>
      </c>
      <c r="O768" s="8">
        <v>45782.399999999994</v>
      </c>
      <c r="P768" s="40" t="s">
        <v>62</v>
      </c>
      <c r="Q768" s="100">
        <f t="shared" si="33"/>
        <v>2409.6000000000022</v>
      </c>
      <c r="R768" s="100">
        <f t="shared" si="34"/>
        <v>13493.76</v>
      </c>
      <c r="S768" s="100">
        <f t="shared" si="35"/>
        <v>48192</v>
      </c>
    </row>
    <row r="769" spans="1:19" x14ac:dyDescent="0.35">
      <c r="A769" s="9">
        <v>763</v>
      </c>
      <c r="B769" s="6">
        <v>763</v>
      </c>
      <c r="C769" s="7" t="s">
        <v>172</v>
      </c>
      <c r="D769" s="7" t="s">
        <v>112</v>
      </c>
      <c r="E769" s="7" t="s">
        <v>39</v>
      </c>
      <c r="F769" s="7" t="s">
        <v>22</v>
      </c>
      <c r="G769" s="6" t="s">
        <v>15</v>
      </c>
      <c r="H769" s="6" t="s">
        <v>122</v>
      </c>
      <c r="I769" s="6" t="s">
        <v>65</v>
      </c>
      <c r="J769" s="6" t="s">
        <v>66</v>
      </c>
      <c r="K769" s="6">
        <v>11568</v>
      </c>
      <c r="L769" s="6">
        <v>8097.6</v>
      </c>
      <c r="M769" s="7">
        <v>2</v>
      </c>
      <c r="N769" s="23">
        <v>10295.52</v>
      </c>
      <c r="O769" s="8">
        <v>20591.04</v>
      </c>
      <c r="P769" s="40" t="s">
        <v>54</v>
      </c>
      <c r="Q769" s="100">
        <f t="shared" si="33"/>
        <v>2544.9599999999991</v>
      </c>
      <c r="R769" s="100">
        <f t="shared" si="34"/>
        <v>4395.84</v>
      </c>
      <c r="S769" s="100">
        <f t="shared" si="35"/>
        <v>23136</v>
      </c>
    </row>
    <row r="770" spans="1:19" x14ac:dyDescent="0.35">
      <c r="A770" s="9">
        <v>764</v>
      </c>
      <c r="B770" s="6">
        <v>764</v>
      </c>
      <c r="C770" s="7" t="s">
        <v>193</v>
      </c>
      <c r="D770" s="7" t="s">
        <v>95</v>
      </c>
      <c r="E770" s="7" t="s">
        <v>71</v>
      </c>
      <c r="F770" s="7" t="s">
        <v>72</v>
      </c>
      <c r="G770" s="6" t="s">
        <v>15</v>
      </c>
      <c r="H770" s="6" t="s">
        <v>64</v>
      </c>
      <c r="I770" s="6" t="s">
        <v>65</v>
      </c>
      <c r="J770" s="6" t="s">
        <v>43</v>
      </c>
      <c r="K770" s="6">
        <v>21670</v>
      </c>
      <c r="L770" s="6">
        <v>15169</v>
      </c>
      <c r="M770" s="7">
        <v>7</v>
      </c>
      <c r="N770" s="23">
        <v>21453.3</v>
      </c>
      <c r="O770" s="8">
        <v>150173.1</v>
      </c>
      <c r="P770" s="40" t="s">
        <v>62</v>
      </c>
      <c r="Q770" s="100">
        <f t="shared" si="33"/>
        <v>1516.9000000000051</v>
      </c>
      <c r="R770" s="100">
        <f t="shared" si="34"/>
        <v>43990.099999999991</v>
      </c>
      <c r="S770" s="100">
        <f t="shared" si="35"/>
        <v>151690</v>
      </c>
    </row>
    <row r="771" spans="1:19" x14ac:dyDescent="0.35">
      <c r="A771" s="9">
        <v>765</v>
      </c>
      <c r="B771" s="6">
        <v>765</v>
      </c>
      <c r="C771" s="7" t="s">
        <v>163</v>
      </c>
      <c r="D771" s="7" t="s">
        <v>112</v>
      </c>
      <c r="E771" s="7" t="s">
        <v>39</v>
      </c>
      <c r="F771" s="7" t="s">
        <v>20</v>
      </c>
      <c r="G771" s="6" t="s">
        <v>18</v>
      </c>
      <c r="H771" s="6" t="s">
        <v>41</v>
      </c>
      <c r="I771" s="6" t="s">
        <v>42</v>
      </c>
      <c r="J771" s="6" t="s">
        <v>66</v>
      </c>
      <c r="K771" s="6">
        <v>8989</v>
      </c>
      <c r="L771" s="6">
        <v>5663.07</v>
      </c>
      <c r="M771" s="7">
        <v>4</v>
      </c>
      <c r="N771" s="23">
        <v>8539.5499999999993</v>
      </c>
      <c r="O771" s="8">
        <v>34158.199999999997</v>
      </c>
      <c r="P771" s="40" t="s">
        <v>82</v>
      </c>
      <c r="Q771" s="100">
        <f t="shared" si="33"/>
        <v>1797.8000000000029</v>
      </c>
      <c r="R771" s="100">
        <f t="shared" si="34"/>
        <v>11505.919999999998</v>
      </c>
      <c r="S771" s="100">
        <f t="shared" si="35"/>
        <v>35956</v>
      </c>
    </row>
    <row r="772" spans="1:19" x14ac:dyDescent="0.35">
      <c r="A772" s="9">
        <v>766</v>
      </c>
      <c r="B772" s="6">
        <v>766</v>
      </c>
      <c r="C772" s="7" t="s">
        <v>234</v>
      </c>
      <c r="D772" s="7" t="s">
        <v>112</v>
      </c>
      <c r="E772" s="7" t="s">
        <v>71</v>
      </c>
      <c r="F772" s="7" t="s">
        <v>24</v>
      </c>
      <c r="G772" s="6" t="s">
        <v>18</v>
      </c>
      <c r="H772" s="6" t="s">
        <v>113</v>
      </c>
      <c r="I772" s="6" t="s">
        <v>65</v>
      </c>
      <c r="J772" s="6" t="s">
        <v>86</v>
      </c>
      <c r="K772" s="6">
        <v>16325</v>
      </c>
      <c r="L772" s="6">
        <v>10611.25</v>
      </c>
      <c r="M772" s="7">
        <v>6</v>
      </c>
      <c r="N772" s="23">
        <v>14366</v>
      </c>
      <c r="O772" s="8">
        <v>86196</v>
      </c>
      <c r="P772" s="40" t="s">
        <v>69</v>
      </c>
      <c r="Q772" s="100">
        <f t="shared" si="33"/>
        <v>11754</v>
      </c>
      <c r="R772" s="100">
        <f t="shared" si="34"/>
        <v>22528.5</v>
      </c>
      <c r="S772" s="100">
        <f t="shared" si="35"/>
        <v>97950</v>
      </c>
    </row>
    <row r="773" spans="1:19" x14ac:dyDescent="0.35">
      <c r="A773" s="9">
        <v>767</v>
      </c>
      <c r="B773" s="6">
        <v>767</v>
      </c>
      <c r="C773" s="7" t="s">
        <v>320</v>
      </c>
      <c r="D773" s="7" t="s">
        <v>112</v>
      </c>
      <c r="E773" s="7" t="s">
        <v>100</v>
      </c>
      <c r="F773" s="7" t="s">
        <v>19</v>
      </c>
      <c r="G773" s="6" t="s">
        <v>15</v>
      </c>
      <c r="H773" s="6" t="s">
        <v>107</v>
      </c>
      <c r="I773" s="6" t="s">
        <v>42</v>
      </c>
      <c r="J773" s="6" t="s">
        <v>59</v>
      </c>
      <c r="K773" s="6">
        <v>10590</v>
      </c>
      <c r="L773" s="6">
        <v>6671.7</v>
      </c>
      <c r="M773" s="7">
        <v>5</v>
      </c>
      <c r="N773" s="23">
        <v>10272.299999999999</v>
      </c>
      <c r="O773" s="8">
        <v>51361.5</v>
      </c>
      <c r="P773" s="40" t="s">
        <v>62</v>
      </c>
      <c r="Q773" s="100">
        <f t="shared" si="33"/>
        <v>1588.5000000000036</v>
      </c>
      <c r="R773" s="100">
        <f t="shared" si="34"/>
        <v>18002.999999999996</v>
      </c>
      <c r="S773" s="100">
        <f t="shared" si="35"/>
        <v>52950</v>
      </c>
    </row>
    <row r="774" spans="1:19" x14ac:dyDescent="0.35">
      <c r="A774" s="9">
        <v>768</v>
      </c>
      <c r="B774" s="6">
        <v>768</v>
      </c>
      <c r="C774" s="7" t="s">
        <v>137</v>
      </c>
      <c r="D774" s="7" t="s">
        <v>84</v>
      </c>
      <c r="E774" s="7" t="s">
        <v>48</v>
      </c>
      <c r="F774" s="7" t="s">
        <v>24</v>
      </c>
      <c r="G774" s="6" t="s">
        <v>17</v>
      </c>
      <c r="H774" s="6" t="s">
        <v>73</v>
      </c>
      <c r="I774" s="6" t="s">
        <v>50</v>
      </c>
      <c r="J774" s="6" t="s">
        <v>59</v>
      </c>
      <c r="K774" s="6">
        <v>23078</v>
      </c>
      <c r="L774" s="6">
        <v>14769.92</v>
      </c>
      <c r="M774" s="7">
        <v>1</v>
      </c>
      <c r="N774" s="23">
        <v>21924.1</v>
      </c>
      <c r="O774" s="8">
        <v>21924.1</v>
      </c>
      <c r="P774" s="40" t="s">
        <v>105</v>
      </c>
      <c r="Q774" s="100">
        <f t="shared" si="33"/>
        <v>1153.9000000000015</v>
      </c>
      <c r="R774" s="100">
        <f t="shared" si="34"/>
        <v>7154.1799999999985</v>
      </c>
      <c r="S774" s="100">
        <f t="shared" si="35"/>
        <v>23078</v>
      </c>
    </row>
    <row r="775" spans="1:19" x14ac:dyDescent="0.35">
      <c r="A775" s="9">
        <v>769</v>
      </c>
      <c r="B775" s="6">
        <v>769</v>
      </c>
      <c r="C775" s="7" t="s">
        <v>207</v>
      </c>
      <c r="D775" s="7" t="s">
        <v>56</v>
      </c>
      <c r="E775" s="7" t="s">
        <v>100</v>
      </c>
      <c r="F775" s="7" t="s">
        <v>23</v>
      </c>
      <c r="G775" s="6" t="s">
        <v>16</v>
      </c>
      <c r="H775" s="6" t="s">
        <v>49</v>
      </c>
      <c r="I775" s="6" t="s">
        <v>65</v>
      </c>
      <c r="J775" s="6" t="s">
        <v>43</v>
      </c>
      <c r="K775" s="6">
        <v>19568</v>
      </c>
      <c r="L775" s="6">
        <v>12327.84</v>
      </c>
      <c r="M775" s="7">
        <v>8</v>
      </c>
      <c r="N775" s="23">
        <v>18393.919999999998</v>
      </c>
      <c r="O775" s="8">
        <v>147151.35999999999</v>
      </c>
      <c r="P775" s="40" t="s">
        <v>69</v>
      </c>
      <c r="Q775" s="100">
        <f t="shared" si="33"/>
        <v>9392.640000000014</v>
      </c>
      <c r="R775" s="100">
        <f t="shared" si="34"/>
        <v>48528.639999999985</v>
      </c>
      <c r="S775" s="100">
        <f t="shared" si="35"/>
        <v>156544</v>
      </c>
    </row>
    <row r="776" spans="1:19" x14ac:dyDescent="0.35">
      <c r="A776" s="9">
        <v>770</v>
      </c>
      <c r="B776" s="6">
        <v>770</v>
      </c>
      <c r="C776" s="7" t="s">
        <v>201</v>
      </c>
      <c r="D776" s="7" t="s">
        <v>112</v>
      </c>
      <c r="E776" s="7" t="s">
        <v>100</v>
      </c>
      <c r="F776" s="7" t="s">
        <v>24</v>
      </c>
      <c r="G776" s="6" t="s">
        <v>17</v>
      </c>
      <c r="H776" s="6" t="s">
        <v>113</v>
      </c>
      <c r="I776" s="6" t="s">
        <v>65</v>
      </c>
      <c r="J776" s="6" t="s">
        <v>86</v>
      </c>
      <c r="K776" s="6">
        <v>16325</v>
      </c>
      <c r="L776" s="6">
        <v>10611.25</v>
      </c>
      <c r="M776" s="7">
        <v>5</v>
      </c>
      <c r="N776" s="23">
        <v>15508.75</v>
      </c>
      <c r="O776" s="8">
        <v>77543.75</v>
      </c>
      <c r="P776" s="40" t="s">
        <v>46</v>
      </c>
      <c r="Q776" s="100">
        <f t="shared" ref="Q776:Q839" si="36">M776*(K776-N776)</f>
        <v>4081.25</v>
      </c>
      <c r="R776" s="100">
        <f t="shared" ref="R776:R839" si="37">M776*(N776-L776)</f>
        <v>24487.5</v>
      </c>
      <c r="S776" s="100">
        <f t="shared" ref="S776:S839" si="38">K776*M776</f>
        <v>81625</v>
      </c>
    </row>
    <row r="777" spans="1:19" x14ac:dyDescent="0.35">
      <c r="A777" s="9">
        <v>771</v>
      </c>
      <c r="B777" s="6">
        <v>771</v>
      </c>
      <c r="C777" s="7" t="s">
        <v>70</v>
      </c>
      <c r="D777" s="7" t="s">
        <v>56</v>
      </c>
      <c r="E777" s="7" t="s">
        <v>100</v>
      </c>
      <c r="F777" s="7" t="s">
        <v>72</v>
      </c>
      <c r="G777" s="6" t="s">
        <v>17</v>
      </c>
      <c r="H777" s="6" t="s">
        <v>58</v>
      </c>
      <c r="I777" s="6" t="s">
        <v>42</v>
      </c>
      <c r="J777" s="6" t="s">
        <v>59</v>
      </c>
      <c r="K777" s="6">
        <v>24315</v>
      </c>
      <c r="L777" s="6">
        <v>14589</v>
      </c>
      <c r="M777" s="7">
        <v>7</v>
      </c>
      <c r="N777" s="23">
        <v>21883.5</v>
      </c>
      <c r="O777" s="8">
        <v>153184.5</v>
      </c>
      <c r="P777" s="40" t="s">
        <v>69</v>
      </c>
      <c r="Q777" s="100">
        <f t="shared" si="36"/>
        <v>17020.5</v>
      </c>
      <c r="R777" s="100">
        <f t="shared" si="37"/>
        <v>51061.5</v>
      </c>
      <c r="S777" s="100">
        <f t="shared" si="38"/>
        <v>170205</v>
      </c>
    </row>
    <row r="778" spans="1:19" x14ac:dyDescent="0.35">
      <c r="A778" s="9">
        <v>772</v>
      </c>
      <c r="B778" s="6">
        <v>772</v>
      </c>
      <c r="C778" s="7" t="s">
        <v>188</v>
      </c>
      <c r="D778" s="7" t="s">
        <v>56</v>
      </c>
      <c r="E778" s="7" t="s">
        <v>48</v>
      </c>
      <c r="F778" s="7" t="s">
        <v>21</v>
      </c>
      <c r="G778" s="6" t="s">
        <v>17</v>
      </c>
      <c r="H778" s="6" t="s">
        <v>91</v>
      </c>
      <c r="I778" s="6" t="s">
        <v>339</v>
      </c>
      <c r="J778" s="6" t="s">
        <v>59</v>
      </c>
      <c r="K778" s="6">
        <v>3263</v>
      </c>
      <c r="L778" s="6">
        <v>2186.21</v>
      </c>
      <c r="M778" s="7">
        <v>2</v>
      </c>
      <c r="N778" s="23">
        <v>3165.11</v>
      </c>
      <c r="O778" s="8">
        <v>6330.22</v>
      </c>
      <c r="P778" s="40" t="s">
        <v>89</v>
      </c>
      <c r="Q778" s="100">
        <f t="shared" si="36"/>
        <v>195.77999999999975</v>
      </c>
      <c r="R778" s="100">
        <f t="shared" si="37"/>
        <v>1957.8000000000002</v>
      </c>
      <c r="S778" s="100">
        <f t="shared" si="38"/>
        <v>6526</v>
      </c>
    </row>
    <row r="779" spans="1:19" x14ac:dyDescent="0.35">
      <c r="A779" s="9">
        <v>773</v>
      </c>
      <c r="B779" s="6">
        <v>773</v>
      </c>
      <c r="C779" s="7" t="s">
        <v>182</v>
      </c>
      <c r="D779" s="7" t="s">
        <v>112</v>
      </c>
      <c r="E779" s="7" t="s">
        <v>57</v>
      </c>
      <c r="F779" s="7" t="s">
        <v>72</v>
      </c>
      <c r="G779" s="6" t="s">
        <v>15</v>
      </c>
      <c r="H779" s="6" t="s">
        <v>101</v>
      </c>
      <c r="I779" s="6" t="s">
        <v>42</v>
      </c>
      <c r="J779" s="6" t="s">
        <v>74</v>
      </c>
      <c r="K779" s="6">
        <v>4269</v>
      </c>
      <c r="L779" s="6">
        <v>2561.4</v>
      </c>
      <c r="M779" s="7">
        <v>7</v>
      </c>
      <c r="N779" s="23">
        <v>3671.34</v>
      </c>
      <c r="O779" s="8">
        <v>25699.38</v>
      </c>
      <c r="P779" s="40" t="s">
        <v>89</v>
      </c>
      <c r="Q779" s="100">
        <f t="shared" si="36"/>
        <v>4183.619999999999</v>
      </c>
      <c r="R779" s="100">
        <f t="shared" si="37"/>
        <v>7769.58</v>
      </c>
      <c r="S779" s="100">
        <f t="shared" si="38"/>
        <v>29883</v>
      </c>
    </row>
    <row r="780" spans="1:19" x14ac:dyDescent="0.35">
      <c r="A780" s="9">
        <v>774</v>
      </c>
      <c r="B780" s="6">
        <v>774</v>
      </c>
      <c r="C780" s="7" t="s">
        <v>319</v>
      </c>
      <c r="D780" s="7" t="s">
        <v>95</v>
      </c>
      <c r="E780" s="7" t="s">
        <v>39</v>
      </c>
      <c r="F780" s="7" t="s">
        <v>24</v>
      </c>
      <c r="G780" s="6" t="s">
        <v>16</v>
      </c>
      <c r="H780" s="6" t="s">
        <v>73</v>
      </c>
      <c r="I780" s="6" t="s">
        <v>50</v>
      </c>
      <c r="J780" s="6" t="s">
        <v>59</v>
      </c>
      <c r="K780" s="6">
        <v>23078</v>
      </c>
      <c r="L780" s="6">
        <v>14769.92</v>
      </c>
      <c r="M780" s="7">
        <v>9</v>
      </c>
      <c r="N780" s="23">
        <v>21462.539999999997</v>
      </c>
      <c r="O780" s="8">
        <v>193162.86</v>
      </c>
      <c r="P780" s="40" t="s">
        <v>82</v>
      </c>
      <c r="Q780" s="100">
        <f t="shared" si="36"/>
        <v>14539.140000000025</v>
      </c>
      <c r="R780" s="100">
        <f t="shared" si="37"/>
        <v>60233.579999999973</v>
      </c>
      <c r="S780" s="100">
        <f t="shared" si="38"/>
        <v>207702</v>
      </c>
    </row>
    <row r="781" spans="1:19" x14ac:dyDescent="0.35">
      <c r="A781" s="9">
        <v>775</v>
      </c>
      <c r="B781" s="6">
        <v>775</v>
      </c>
      <c r="C781" s="7" t="s">
        <v>214</v>
      </c>
      <c r="D781" s="7" t="s">
        <v>95</v>
      </c>
      <c r="E781" s="7" t="s">
        <v>39</v>
      </c>
      <c r="F781" s="7" t="s">
        <v>20</v>
      </c>
      <c r="G781" s="6" t="s">
        <v>16</v>
      </c>
      <c r="H781" s="6" t="s">
        <v>64</v>
      </c>
      <c r="I781" s="6" t="s">
        <v>65</v>
      </c>
      <c r="J781" s="6" t="s">
        <v>43</v>
      </c>
      <c r="K781" s="6">
        <v>21670</v>
      </c>
      <c r="L781" s="6">
        <v>15169</v>
      </c>
      <c r="M781" s="7">
        <v>2</v>
      </c>
      <c r="N781" s="23">
        <v>18636.2</v>
      </c>
      <c r="O781" s="8">
        <v>37272.400000000001</v>
      </c>
      <c r="P781" s="40" t="s">
        <v>62</v>
      </c>
      <c r="Q781" s="100">
        <f t="shared" si="36"/>
        <v>6067.5999999999985</v>
      </c>
      <c r="R781" s="100">
        <f t="shared" si="37"/>
        <v>6934.4000000000015</v>
      </c>
      <c r="S781" s="100">
        <f t="shared" si="38"/>
        <v>43340</v>
      </c>
    </row>
    <row r="782" spans="1:19" x14ac:dyDescent="0.35">
      <c r="A782" s="9">
        <v>776</v>
      </c>
      <c r="B782" s="6">
        <v>776</v>
      </c>
      <c r="C782" s="7" t="s">
        <v>295</v>
      </c>
      <c r="D782" s="7" t="s">
        <v>112</v>
      </c>
      <c r="E782" s="7" t="s">
        <v>100</v>
      </c>
      <c r="F782" s="7" t="s">
        <v>24</v>
      </c>
      <c r="G782" s="6" t="s">
        <v>16</v>
      </c>
      <c r="H782" s="6" t="s">
        <v>78</v>
      </c>
      <c r="I782" s="6" t="s">
        <v>339</v>
      </c>
      <c r="J782" s="6" t="s">
        <v>51</v>
      </c>
      <c r="K782" s="6">
        <v>22050</v>
      </c>
      <c r="L782" s="6">
        <v>15435</v>
      </c>
      <c r="M782" s="7">
        <v>3</v>
      </c>
      <c r="N782" s="23">
        <v>19624.5</v>
      </c>
      <c r="O782" s="8">
        <v>58873.5</v>
      </c>
      <c r="P782" s="40" t="s">
        <v>69</v>
      </c>
      <c r="Q782" s="100">
        <f t="shared" si="36"/>
        <v>7276.5</v>
      </c>
      <c r="R782" s="100">
        <f t="shared" si="37"/>
        <v>12568.5</v>
      </c>
      <c r="S782" s="100">
        <f t="shared" si="38"/>
        <v>66150</v>
      </c>
    </row>
    <row r="783" spans="1:19" x14ac:dyDescent="0.35">
      <c r="A783" s="9">
        <v>777</v>
      </c>
      <c r="B783" s="6">
        <v>777</v>
      </c>
      <c r="C783" s="7" t="s">
        <v>242</v>
      </c>
      <c r="D783" s="7" t="s">
        <v>56</v>
      </c>
      <c r="E783" s="7" t="s">
        <v>100</v>
      </c>
      <c r="F783" s="7" t="s">
        <v>19</v>
      </c>
      <c r="G783" s="6" t="s">
        <v>15</v>
      </c>
      <c r="H783" s="6" t="s">
        <v>58</v>
      </c>
      <c r="I783" s="6" t="s">
        <v>42</v>
      </c>
      <c r="J783" s="6" t="s">
        <v>59</v>
      </c>
      <c r="K783" s="6">
        <v>24315</v>
      </c>
      <c r="L783" s="6">
        <v>14589</v>
      </c>
      <c r="M783" s="7">
        <v>1</v>
      </c>
      <c r="N783" s="23">
        <v>21154.05</v>
      </c>
      <c r="O783" s="8">
        <v>21154.05</v>
      </c>
      <c r="P783" s="40" t="s">
        <v>62</v>
      </c>
      <c r="Q783" s="100">
        <f t="shared" si="36"/>
        <v>3160.9500000000007</v>
      </c>
      <c r="R783" s="100">
        <f t="shared" si="37"/>
        <v>6565.0499999999993</v>
      </c>
      <c r="S783" s="100">
        <f t="shared" si="38"/>
        <v>24315</v>
      </c>
    </row>
    <row r="784" spans="1:19" x14ac:dyDescent="0.35">
      <c r="A784" s="9">
        <v>778</v>
      </c>
      <c r="B784" s="6">
        <v>778</v>
      </c>
      <c r="C784" s="7" t="s">
        <v>158</v>
      </c>
      <c r="D784" s="7" t="s">
        <v>56</v>
      </c>
      <c r="E784" s="7" t="s">
        <v>100</v>
      </c>
      <c r="F784" s="7" t="s">
        <v>40</v>
      </c>
      <c r="G784" s="6" t="s">
        <v>18</v>
      </c>
      <c r="H784" s="6" t="s">
        <v>85</v>
      </c>
      <c r="I784" s="6" t="s">
        <v>339</v>
      </c>
      <c r="J784" s="6" t="s">
        <v>86</v>
      </c>
      <c r="K784" s="6">
        <v>6690</v>
      </c>
      <c r="L784" s="6">
        <v>4080.9</v>
      </c>
      <c r="M784" s="7">
        <v>8</v>
      </c>
      <c r="N784" s="23">
        <v>6355.5</v>
      </c>
      <c r="O784" s="8">
        <v>50844</v>
      </c>
      <c r="P784" s="40" t="s">
        <v>105</v>
      </c>
      <c r="Q784" s="100">
        <f t="shared" si="36"/>
        <v>2676</v>
      </c>
      <c r="R784" s="100">
        <f t="shared" si="37"/>
        <v>18196.8</v>
      </c>
      <c r="S784" s="100">
        <f t="shared" si="38"/>
        <v>53520</v>
      </c>
    </row>
    <row r="785" spans="1:19" x14ac:dyDescent="0.35">
      <c r="A785" s="9">
        <v>779</v>
      </c>
      <c r="B785" s="6">
        <v>779</v>
      </c>
      <c r="C785" s="7" t="s">
        <v>226</v>
      </c>
      <c r="D785" s="7" t="s">
        <v>38</v>
      </c>
      <c r="E785" s="7" t="s">
        <v>39</v>
      </c>
      <c r="F785" s="7" t="s">
        <v>40</v>
      </c>
      <c r="G785" s="6" t="s">
        <v>15</v>
      </c>
      <c r="H785" s="6" t="s">
        <v>85</v>
      </c>
      <c r="I785" s="6" t="s">
        <v>339</v>
      </c>
      <c r="J785" s="6" t="s">
        <v>86</v>
      </c>
      <c r="K785" s="6">
        <v>6690</v>
      </c>
      <c r="L785" s="6">
        <v>4080.9</v>
      </c>
      <c r="M785" s="7">
        <v>4</v>
      </c>
      <c r="N785" s="23">
        <v>6623.1</v>
      </c>
      <c r="O785" s="8">
        <v>26492.400000000001</v>
      </c>
      <c r="P785" s="40" t="s">
        <v>54</v>
      </c>
      <c r="Q785" s="100">
        <f t="shared" si="36"/>
        <v>267.59999999999854</v>
      </c>
      <c r="R785" s="100">
        <f t="shared" si="37"/>
        <v>10168.800000000001</v>
      </c>
      <c r="S785" s="100">
        <f t="shared" si="38"/>
        <v>26760</v>
      </c>
    </row>
    <row r="786" spans="1:19" x14ac:dyDescent="0.35">
      <c r="A786" s="9">
        <v>780</v>
      </c>
      <c r="B786" s="6">
        <v>780</v>
      </c>
      <c r="C786" s="7" t="s">
        <v>182</v>
      </c>
      <c r="D786" s="7" t="s">
        <v>112</v>
      </c>
      <c r="E786" s="7" t="s">
        <v>57</v>
      </c>
      <c r="F786" s="7" t="s">
        <v>72</v>
      </c>
      <c r="G786" s="6" t="s">
        <v>17</v>
      </c>
      <c r="H786" s="6" t="s">
        <v>122</v>
      </c>
      <c r="I786" s="6" t="s">
        <v>65</v>
      </c>
      <c r="J786" s="6" t="s">
        <v>66</v>
      </c>
      <c r="K786" s="6">
        <v>11568</v>
      </c>
      <c r="L786" s="6">
        <v>8097.6</v>
      </c>
      <c r="M786" s="7">
        <v>6</v>
      </c>
      <c r="N786" s="23">
        <v>10179.84</v>
      </c>
      <c r="O786" s="8">
        <v>61079.040000000001</v>
      </c>
      <c r="P786" s="40" t="s">
        <v>54</v>
      </c>
      <c r="Q786" s="100">
        <f t="shared" si="36"/>
        <v>8328.9599999999991</v>
      </c>
      <c r="R786" s="100">
        <f t="shared" si="37"/>
        <v>12493.439999999999</v>
      </c>
      <c r="S786" s="100">
        <f t="shared" si="38"/>
        <v>69408</v>
      </c>
    </row>
    <row r="787" spans="1:19" x14ac:dyDescent="0.35">
      <c r="A787" s="9">
        <v>781</v>
      </c>
      <c r="B787" s="6">
        <v>781</v>
      </c>
      <c r="C787" s="7" t="s">
        <v>246</v>
      </c>
      <c r="D787" s="7" t="s">
        <v>56</v>
      </c>
      <c r="E787" s="7" t="s">
        <v>57</v>
      </c>
      <c r="F787" s="7" t="s">
        <v>21</v>
      </c>
      <c r="G787" s="6" t="s">
        <v>15</v>
      </c>
      <c r="H787" s="6" t="s">
        <v>58</v>
      </c>
      <c r="I787" s="6" t="s">
        <v>42</v>
      </c>
      <c r="J787" s="6" t="s">
        <v>59</v>
      </c>
      <c r="K787" s="6">
        <v>24315</v>
      </c>
      <c r="L787" s="6">
        <v>14589</v>
      </c>
      <c r="M787" s="7">
        <v>2</v>
      </c>
      <c r="N787" s="23">
        <v>22856.1</v>
      </c>
      <c r="O787" s="8">
        <v>45712.2</v>
      </c>
      <c r="P787" s="40" t="s">
        <v>54</v>
      </c>
      <c r="Q787" s="100">
        <f t="shared" si="36"/>
        <v>2917.8000000000029</v>
      </c>
      <c r="R787" s="100">
        <f t="shared" si="37"/>
        <v>16534.199999999997</v>
      </c>
      <c r="S787" s="100">
        <f t="shared" si="38"/>
        <v>48630</v>
      </c>
    </row>
    <row r="788" spans="1:19" x14ac:dyDescent="0.35">
      <c r="A788" s="9">
        <v>782</v>
      </c>
      <c r="B788" s="6">
        <v>782</v>
      </c>
      <c r="C788" s="7" t="s">
        <v>249</v>
      </c>
      <c r="D788" s="7" t="s">
        <v>95</v>
      </c>
      <c r="E788" s="7" t="s">
        <v>48</v>
      </c>
      <c r="F788" s="7" t="s">
        <v>20</v>
      </c>
      <c r="G788" s="6" t="s">
        <v>17</v>
      </c>
      <c r="H788" s="6" t="s">
        <v>41</v>
      </c>
      <c r="I788" s="6" t="s">
        <v>42</v>
      </c>
      <c r="J788" s="6" t="s">
        <v>66</v>
      </c>
      <c r="K788" s="6">
        <v>8989</v>
      </c>
      <c r="L788" s="6">
        <v>5663.07</v>
      </c>
      <c r="M788" s="7">
        <v>4</v>
      </c>
      <c r="N788" s="23">
        <v>8809.2199999999993</v>
      </c>
      <c r="O788" s="8">
        <v>35236.879999999997</v>
      </c>
      <c r="P788" s="40" t="s">
        <v>62</v>
      </c>
      <c r="Q788" s="100">
        <f t="shared" si="36"/>
        <v>719.12000000000262</v>
      </c>
      <c r="R788" s="100">
        <f t="shared" si="37"/>
        <v>12584.599999999999</v>
      </c>
      <c r="S788" s="100">
        <f t="shared" si="38"/>
        <v>35956</v>
      </c>
    </row>
    <row r="789" spans="1:19" x14ac:dyDescent="0.35">
      <c r="A789" s="9">
        <v>783</v>
      </c>
      <c r="B789" s="6">
        <v>783</v>
      </c>
      <c r="C789" s="7" t="s">
        <v>132</v>
      </c>
      <c r="D789" s="7" t="s">
        <v>112</v>
      </c>
      <c r="E789" s="7" t="s">
        <v>100</v>
      </c>
      <c r="F789" s="7" t="s">
        <v>20</v>
      </c>
      <c r="G789" s="6" t="s">
        <v>18</v>
      </c>
      <c r="H789" s="6" t="s">
        <v>117</v>
      </c>
      <c r="I789" s="6" t="s">
        <v>339</v>
      </c>
      <c r="J789" s="6" t="s">
        <v>86</v>
      </c>
      <c r="K789" s="6">
        <v>13223</v>
      </c>
      <c r="L789" s="6">
        <v>8991.64</v>
      </c>
      <c r="M789" s="7">
        <v>8</v>
      </c>
      <c r="N789" s="23">
        <v>12032.93</v>
      </c>
      <c r="O789" s="8">
        <v>96263.44</v>
      </c>
      <c r="P789" s="40" t="s">
        <v>105</v>
      </c>
      <c r="Q789" s="100">
        <f t="shared" si="36"/>
        <v>9520.5599999999977</v>
      </c>
      <c r="R789" s="100">
        <f t="shared" si="37"/>
        <v>24330.320000000007</v>
      </c>
      <c r="S789" s="100">
        <f t="shared" si="38"/>
        <v>105784</v>
      </c>
    </row>
    <row r="790" spans="1:19" x14ac:dyDescent="0.35">
      <c r="A790" s="9">
        <v>784</v>
      </c>
      <c r="B790" s="6">
        <v>784</v>
      </c>
      <c r="C790" s="7" t="s">
        <v>197</v>
      </c>
      <c r="D790" s="7" t="s">
        <v>84</v>
      </c>
      <c r="E790" s="7" t="s">
        <v>48</v>
      </c>
      <c r="F790" s="7" t="s">
        <v>21</v>
      </c>
      <c r="G790" s="6" t="s">
        <v>17</v>
      </c>
      <c r="H790" s="6" t="s">
        <v>148</v>
      </c>
      <c r="I790" s="6" t="s">
        <v>65</v>
      </c>
      <c r="J790" s="6" t="s">
        <v>86</v>
      </c>
      <c r="K790" s="6">
        <v>18971</v>
      </c>
      <c r="L790" s="6">
        <v>11762.02</v>
      </c>
      <c r="M790" s="7">
        <v>8</v>
      </c>
      <c r="N790" s="23">
        <v>17263.61</v>
      </c>
      <c r="O790" s="8">
        <v>138108.88</v>
      </c>
      <c r="P790" s="40" t="s">
        <v>69</v>
      </c>
      <c r="Q790" s="100">
        <f t="shared" si="36"/>
        <v>13659.119999999995</v>
      </c>
      <c r="R790" s="100">
        <f t="shared" si="37"/>
        <v>44012.72</v>
      </c>
      <c r="S790" s="100">
        <f t="shared" si="38"/>
        <v>151768</v>
      </c>
    </row>
    <row r="791" spans="1:19" x14ac:dyDescent="0.35">
      <c r="A791" s="9">
        <v>785</v>
      </c>
      <c r="B791" s="6">
        <v>785</v>
      </c>
      <c r="C791" s="7" t="s">
        <v>135</v>
      </c>
      <c r="D791" s="7" t="s">
        <v>38</v>
      </c>
      <c r="E791" s="7" t="s">
        <v>57</v>
      </c>
      <c r="F791" s="7" t="s">
        <v>20</v>
      </c>
      <c r="G791" s="6" t="s">
        <v>15</v>
      </c>
      <c r="H791" s="6" t="s">
        <v>138</v>
      </c>
      <c r="I791" s="6" t="s">
        <v>42</v>
      </c>
      <c r="J791" s="6" t="s">
        <v>51</v>
      </c>
      <c r="K791" s="6">
        <v>12004</v>
      </c>
      <c r="L791" s="6">
        <v>8042.68</v>
      </c>
      <c r="M791" s="7">
        <v>2</v>
      </c>
      <c r="N791" s="23">
        <v>10443.48</v>
      </c>
      <c r="O791" s="8">
        <v>20886.96</v>
      </c>
      <c r="P791" s="40" t="s">
        <v>130</v>
      </c>
      <c r="Q791" s="100">
        <f t="shared" si="36"/>
        <v>3121.0400000000009</v>
      </c>
      <c r="R791" s="100">
        <f t="shared" si="37"/>
        <v>4801.5999999999985</v>
      </c>
      <c r="S791" s="100">
        <f t="shared" si="38"/>
        <v>24008</v>
      </c>
    </row>
    <row r="792" spans="1:19" x14ac:dyDescent="0.35">
      <c r="A792" s="9">
        <v>786</v>
      </c>
      <c r="B792" s="6">
        <v>786</v>
      </c>
      <c r="C792" s="7" t="s">
        <v>317</v>
      </c>
      <c r="D792" s="7" t="s">
        <v>38</v>
      </c>
      <c r="E792" s="7" t="s">
        <v>71</v>
      </c>
      <c r="F792" s="7" t="s">
        <v>20</v>
      </c>
      <c r="G792" s="6" t="s">
        <v>17</v>
      </c>
      <c r="H792" s="6" t="s">
        <v>169</v>
      </c>
      <c r="I792" s="6" t="s">
        <v>65</v>
      </c>
      <c r="J792" s="6" t="s">
        <v>43</v>
      </c>
      <c r="K792" s="6">
        <v>9526</v>
      </c>
      <c r="L792" s="6">
        <v>6572.94</v>
      </c>
      <c r="M792" s="7">
        <v>3</v>
      </c>
      <c r="N792" s="23">
        <v>8478.14</v>
      </c>
      <c r="O792" s="8">
        <v>25434.42</v>
      </c>
      <c r="P792" s="40" t="s">
        <v>62</v>
      </c>
      <c r="Q792" s="100">
        <f t="shared" si="36"/>
        <v>3143.5800000000017</v>
      </c>
      <c r="R792" s="100">
        <f t="shared" si="37"/>
        <v>5715.5999999999995</v>
      </c>
      <c r="S792" s="100">
        <f t="shared" si="38"/>
        <v>28578</v>
      </c>
    </row>
    <row r="793" spans="1:19" x14ac:dyDescent="0.35">
      <c r="A793" s="9">
        <v>787</v>
      </c>
      <c r="B793" s="6">
        <v>787</v>
      </c>
      <c r="C793" s="7" t="s">
        <v>221</v>
      </c>
      <c r="D793" s="7" t="s">
        <v>56</v>
      </c>
      <c r="E793" s="7" t="s">
        <v>48</v>
      </c>
      <c r="F793" s="7" t="s">
        <v>22</v>
      </c>
      <c r="G793" s="6" t="s">
        <v>16</v>
      </c>
      <c r="H793" s="6" t="s">
        <v>64</v>
      </c>
      <c r="I793" s="6" t="s">
        <v>65</v>
      </c>
      <c r="J793" s="6" t="s">
        <v>43</v>
      </c>
      <c r="K793" s="6">
        <v>21670</v>
      </c>
      <c r="L793" s="6">
        <v>15169</v>
      </c>
      <c r="M793" s="7">
        <v>6</v>
      </c>
      <c r="N793" s="23">
        <v>21236.6</v>
      </c>
      <c r="O793" s="8">
        <v>127419.59999999999</v>
      </c>
      <c r="P793" s="40" t="s">
        <v>46</v>
      </c>
      <c r="Q793" s="100">
        <f t="shared" si="36"/>
        <v>2600.4000000000087</v>
      </c>
      <c r="R793" s="100">
        <f t="shared" si="37"/>
        <v>36405.599999999991</v>
      </c>
      <c r="S793" s="100">
        <f t="shared" si="38"/>
        <v>130020</v>
      </c>
    </row>
    <row r="794" spans="1:19" x14ac:dyDescent="0.35">
      <c r="A794" s="9">
        <v>788</v>
      </c>
      <c r="B794" s="6">
        <v>788</v>
      </c>
      <c r="C794" s="7" t="s">
        <v>256</v>
      </c>
      <c r="D794" s="7" t="s">
        <v>38</v>
      </c>
      <c r="E794" s="7" t="s">
        <v>57</v>
      </c>
      <c r="F794" s="7" t="s">
        <v>19</v>
      </c>
      <c r="G794" s="6" t="s">
        <v>16</v>
      </c>
      <c r="H794" s="6" t="s">
        <v>117</v>
      </c>
      <c r="I794" s="6" t="s">
        <v>339</v>
      </c>
      <c r="J794" s="6" t="s">
        <v>86</v>
      </c>
      <c r="K794" s="6">
        <v>13223</v>
      </c>
      <c r="L794" s="6">
        <v>8991.64</v>
      </c>
      <c r="M794" s="7">
        <v>7</v>
      </c>
      <c r="N794" s="23">
        <v>12694.08</v>
      </c>
      <c r="O794" s="8">
        <v>88858.559999999998</v>
      </c>
      <c r="P794" s="40" t="s">
        <v>62</v>
      </c>
      <c r="Q794" s="100">
        <f t="shared" si="36"/>
        <v>3702.4400000000005</v>
      </c>
      <c r="R794" s="100">
        <f t="shared" si="37"/>
        <v>25917.08</v>
      </c>
      <c r="S794" s="100">
        <f t="shared" si="38"/>
        <v>92561</v>
      </c>
    </row>
    <row r="795" spans="1:19" x14ac:dyDescent="0.35">
      <c r="A795" s="9">
        <v>789</v>
      </c>
      <c r="B795" s="6">
        <v>789</v>
      </c>
      <c r="C795" s="7" t="s">
        <v>104</v>
      </c>
      <c r="D795" s="7" t="s">
        <v>84</v>
      </c>
      <c r="E795" s="7" t="s">
        <v>48</v>
      </c>
      <c r="F795" s="7" t="s">
        <v>20</v>
      </c>
      <c r="G795" s="6" t="s">
        <v>18</v>
      </c>
      <c r="H795" s="6" t="s">
        <v>177</v>
      </c>
      <c r="I795" s="6" t="s">
        <v>65</v>
      </c>
      <c r="J795" s="6" t="s">
        <v>66</v>
      </c>
      <c r="K795" s="6">
        <v>20386</v>
      </c>
      <c r="L795" s="6">
        <v>14270.2</v>
      </c>
      <c r="M795" s="7">
        <v>3</v>
      </c>
      <c r="N795" s="23">
        <v>18347.400000000001</v>
      </c>
      <c r="O795" s="8">
        <v>55042.200000000004</v>
      </c>
      <c r="P795" s="40" t="s">
        <v>69</v>
      </c>
      <c r="Q795" s="100">
        <f t="shared" si="36"/>
        <v>6115.7999999999956</v>
      </c>
      <c r="R795" s="100">
        <f t="shared" si="37"/>
        <v>12231.600000000002</v>
      </c>
      <c r="S795" s="100">
        <f t="shared" si="38"/>
        <v>61158</v>
      </c>
    </row>
    <row r="796" spans="1:19" x14ac:dyDescent="0.35">
      <c r="A796" s="9">
        <v>790</v>
      </c>
      <c r="B796" s="6">
        <v>790</v>
      </c>
      <c r="C796" s="7" t="s">
        <v>157</v>
      </c>
      <c r="D796" s="7" t="s">
        <v>38</v>
      </c>
      <c r="E796" s="7" t="s">
        <v>100</v>
      </c>
      <c r="F796" s="7" t="s">
        <v>72</v>
      </c>
      <c r="G796" s="6" t="s">
        <v>15</v>
      </c>
      <c r="H796" s="6" t="s">
        <v>85</v>
      </c>
      <c r="I796" s="6" t="s">
        <v>339</v>
      </c>
      <c r="J796" s="6" t="s">
        <v>86</v>
      </c>
      <c r="K796" s="6">
        <v>6690</v>
      </c>
      <c r="L796" s="6">
        <v>4080.9</v>
      </c>
      <c r="M796" s="7">
        <v>5</v>
      </c>
      <c r="N796" s="23">
        <v>6355.5</v>
      </c>
      <c r="O796" s="8">
        <v>31777.5</v>
      </c>
      <c r="P796" s="40" t="s">
        <v>69</v>
      </c>
      <c r="Q796" s="100">
        <f t="shared" si="36"/>
        <v>1672.5</v>
      </c>
      <c r="R796" s="100">
        <f t="shared" si="37"/>
        <v>11373</v>
      </c>
      <c r="S796" s="100">
        <f t="shared" si="38"/>
        <v>33450</v>
      </c>
    </row>
    <row r="797" spans="1:19" x14ac:dyDescent="0.35">
      <c r="A797" s="9">
        <v>791</v>
      </c>
      <c r="B797" s="6">
        <v>791</v>
      </c>
      <c r="C797" s="7" t="s">
        <v>37</v>
      </c>
      <c r="D797" s="7" t="s">
        <v>84</v>
      </c>
      <c r="E797" s="7" t="s">
        <v>39</v>
      </c>
      <c r="F797" s="7" t="s">
        <v>22</v>
      </c>
      <c r="G797" s="6" t="s">
        <v>15</v>
      </c>
      <c r="H797" s="6" t="s">
        <v>85</v>
      </c>
      <c r="I797" s="6" t="s">
        <v>339</v>
      </c>
      <c r="J797" s="6" t="s">
        <v>86</v>
      </c>
      <c r="K797" s="6">
        <v>6690</v>
      </c>
      <c r="L797" s="6">
        <v>4080.9</v>
      </c>
      <c r="M797" s="7">
        <v>6</v>
      </c>
      <c r="N797" s="23">
        <v>6489.3</v>
      </c>
      <c r="O797" s="8">
        <v>38935.800000000003</v>
      </c>
      <c r="P797" s="40" t="s">
        <v>46</v>
      </c>
      <c r="Q797" s="100">
        <f t="shared" si="36"/>
        <v>1204.1999999999989</v>
      </c>
      <c r="R797" s="100">
        <f t="shared" si="37"/>
        <v>14450.400000000001</v>
      </c>
      <c r="S797" s="100">
        <f t="shared" si="38"/>
        <v>40140</v>
      </c>
    </row>
    <row r="798" spans="1:19" x14ac:dyDescent="0.35">
      <c r="A798" s="9">
        <v>792</v>
      </c>
      <c r="B798" s="6">
        <v>792</v>
      </c>
      <c r="C798" s="7" t="s">
        <v>253</v>
      </c>
      <c r="D798" s="7" t="s">
        <v>56</v>
      </c>
      <c r="E798" s="7" t="s">
        <v>48</v>
      </c>
      <c r="F798" s="7" t="s">
        <v>21</v>
      </c>
      <c r="G798" s="6" t="s">
        <v>15</v>
      </c>
      <c r="H798" s="6" t="s">
        <v>85</v>
      </c>
      <c r="I798" s="6" t="s">
        <v>339</v>
      </c>
      <c r="J798" s="6" t="s">
        <v>86</v>
      </c>
      <c r="K798" s="6">
        <v>6690</v>
      </c>
      <c r="L798" s="6">
        <v>4080.9</v>
      </c>
      <c r="M798" s="7">
        <v>4</v>
      </c>
      <c r="N798" s="23">
        <v>5753.4</v>
      </c>
      <c r="O798" s="8">
        <v>23013.599999999999</v>
      </c>
      <c r="P798" s="40" t="s">
        <v>82</v>
      </c>
      <c r="Q798" s="100">
        <f t="shared" si="36"/>
        <v>3746.4000000000015</v>
      </c>
      <c r="R798" s="100">
        <f t="shared" si="37"/>
        <v>6689.9999999999982</v>
      </c>
      <c r="S798" s="100">
        <f t="shared" si="38"/>
        <v>26760</v>
      </c>
    </row>
    <row r="799" spans="1:19" x14ac:dyDescent="0.35">
      <c r="A799" s="9">
        <v>793</v>
      </c>
      <c r="B799" s="6">
        <v>793</v>
      </c>
      <c r="C799" s="7" t="s">
        <v>245</v>
      </c>
      <c r="D799" s="7" t="s">
        <v>56</v>
      </c>
      <c r="E799" s="7" t="s">
        <v>48</v>
      </c>
      <c r="F799" s="7" t="s">
        <v>20</v>
      </c>
      <c r="G799" s="6" t="s">
        <v>15</v>
      </c>
      <c r="H799" s="6" t="s">
        <v>169</v>
      </c>
      <c r="I799" s="6" t="s">
        <v>65</v>
      </c>
      <c r="J799" s="6" t="s">
        <v>43</v>
      </c>
      <c r="K799" s="6">
        <v>9526</v>
      </c>
      <c r="L799" s="6">
        <v>6572.94</v>
      </c>
      <c r="M799" s="7">
        <v>9</v>
      </c>
      <c r="N799" s="23">
        <v>8573.4</v>
      </c>
      <c r="O799" s="8">
        <v>77160.599999999991</v>
      </c>
      <c r="P799" s="40" t="s">
        <v>82</v>
      </c>
      <c r="Q799" s="100">
        <f t="shared" si="36"/>
        <v>8573.4000000000033</v>
      </c>
      <c r="R799" s="100">
        <f t="shared" si="37"/>
        <v>18004.14</v>
      </c>
      <c r="S799" s="100">
        <f t="shared" si="38"/>
        <v>85734</v>
      </c>
    </row>
    <row r="800" spans="1:19" x14ac:dyDescent="0.35">
      <c r="A800" s="9">
        <v>794</v>
      </c>
      <c r="B800" s="6">
        <v>794</v>
      </c>
      <c r="C800" s="7" t="s">
        <v>235</v>
      </c>
      <c r="D800" s="7" t="s">
        <v>56</v>
      </c>
      <c r="E800" s="7" t="s">
        <v>39</v>
      </c>
      <c r="F800" s="7" t="s">
        <v>21</v>
      </c>
      <c r="G800" s="6" t="s">
        <v>15</v>
      </c>
      <c r="H800" s="6" t="s">
        <v>49</v>
      </c>
      <c r="I800" s="6" t="s">
        <v>65</v>
      </c>
      <c r="J800" s="6" t="s">
        <v>43</v>
      </c>
      <c r="K800" s="6">
        <v>19568</v>
      </c>
      <c r="L800" s="6">
        <v>12327.84</v>
      </c>
      <c r="M800" s="7">
        <v>8</v>
      </c>
      <c r="N800" s="23">
        <v>17024.16</v>
      </c>
      <c r="O800" s="8">
        <v>136193.28</v>
      </c>
      <c r="P800" s="40" t="s">
        <v>105</v>
      </c>
      <c r="Q800" s="100">
        <f t="shared" si="36"/>
        <v>20350.72</v>
      </c>
      <c r="R800" s="100">
        <f t="shared" si="37"/>
        <v>37570.559999999998</v>
      </c>
      <c r="S800" s="100">
        <f t="shared" si="38"/>
        <v>156544</v>
      </c>
    </row>
    <row r="801" spans="1:19" x14ac:dyDescent="0.35">
      <c r="A801" s="9">
        <v>795</v>
      </c>
      <c r="B801" s="6">
        <v>795</v>
      </c>
      <c r="C801" s="7" t="s">
        <v>288</v>
      </c>
      <c r="D801" s="7" t="s">
        <v>56</v>
      </c>
      <c r="E801" s="7" t="s">
        <v>100</v>
      </c>
      <c r="F801" s="7" t="s">
        <v>23</v>
      </c>
      <c r="G801" s="6" t="s">
        <v>15</v>
      </c>
      <c r="H801" s="6" t="s">
        <v>107</v>
      </c>
      <c r="I801" s="6" t="s">
        <v>42</v>
      </c>
      <c r="J801" s="6" t="s">
        <v>59</v>
      </c>
      <c r="K801" s="6">
        <v>10590</v>
      </c>
      <c r="L801" s="6">
        <v>6671.7</v>
      </c>
      <c r="M801" s="7">
        <v>1</v>
      </c>
      <c r="N801" s="23">
        <v>9742.8000000000011</v>
      </c>
      <c r="O801" s="8">
        <v>9742.8000000000011</v>
      </c>
      <c r="P801" s="40" t="s">
        <v>130</v>
      </c>
      <c r="Q801" s="100">
        <f t="shared" si="36"/>
        <v>847.19999999999891</v>
      </c>
      <c r="R801" s="100">
        <f t="shared" si="37"/>
        <v>3071.1000000000013</v>
      </c>
      <c r="S801" s="100">
        <f t="shared" si="38"/>
        <v>10590</v>
      </c>
    </row>
    <row r="802" spans="1:19" x14ac:dyDescent="0.35">
      <c r="A802" s="9">
        <v>796</v>
      </c>
      <c r="B802" s="6">
        <v>796</v>
      </c>
      <c r="C802" s="7" t="s">
        <v>168</v>
      </c>
      <c r="D802" s="7" t="s">
        <v>38</v>
      </c>
      <c r="E802" s="7" t="s">
        <v>71</v>
      </c>
      <c r="F802" s="7" t="s">
        <v>21</v>
      </c>
      <c r="G802" s="6" t="s">
        <v>16</v>
      </c>
      <c r="H802" s="6" t="s">
        <v>101</v>
      </c>
      <c r="I802" s="6" t="s">
        <v>42</v>
      </c>
      <c r="J802" s="6" t="s">
        <v>74</v>
      </c>
      <c r="K802" s="6">
        <v>4269</v>
      </c>
      <c r="L802" s="6">
        <v>2561.4</v>
      </c>
      <c r="M802" s="7">
        <v>6</v>
      </c>
      <c r="N802" s="23">
        <v>4055.5499999999997</v>
      </c>
      <c r="O802" s="8">
        <v>24333.3</v>
      </c>
      <c r="P802" s="40" t="s">
        <v>89</v>
      </c>
      <c r="Q802" s="100">
        <f t="shared" si="36"/>
        <v>1280.7000000000016</v>
      </c>
      <c r="R802" s="100">
        <f t="shared" si="37"/>
        <v>8964.8999999999978</v>
      </c>
      <c r="S802" s="100">
        <f t="shared" si="38"/>
        <v>25614</v>
      </c>
    </row>
    <row r="803" spans="1:19" x14ac:dyDescent="0.35">
      <c r="A803" s="9">
        <v>797</v>
      </c>
      <c r="B803" s="6">
        <v>797</v>
      </c>
      <c r="C803" s="7" t="s">
        <v>94</v>
      </c>
      <c r="D803" s="7" t="s">
        <v>112</v>
      </c>
      <c r="E803" s="7" t="s">
        <v>39</v>
      </c>
      <c r="F803" s="7" t="s">
        <v>23</v>
      </c>
      <c r="G803" s="6" t="s">
        <v>18</v>
      </c>
      <c r="H803" s="6" t="s">
        <v>41</v>
      </c>
      <c r="I803" s="6" t="s">
        <v>42</v>
      </c>
      <c r="J803" s="6" t="s">
        <v>66</v>
      </c>
      <c r="K803" s="6">
        <v>8989</v>
      </c>
      <c r="L803" s="6">
        <v>5663.07</v>
      </c>
      <c r="M803" s="7">
        <v>3</v>
      </c>
      <c r="N803" s="23">
        <v>8179.9900000000007</v>
      </c>
      <c r="O803" s="8">
        <v>24539.97</v>
      </c>
      <c r="P803" s="40" t="s">
        <v>69</v>
      </c>
      <c r="Q803" s="100">
        <f t="shared" si="36"/>
        <v>2427.0299999999979</v>
      </c>
      <c r="R803" s="100">
        <f t="shared" si="37"/>
        <v>7550.7600000000029</v>
      </c>
      <c r="S803" s="100">
        <f t="shared" si="38"/>
        <v>26967</v>
      </c>
    </row>
    <row r="804" spans="1:19" x14ac:dyDescent="0.35">
      <c r="A804" s="9">
        <v>798</v>
      </c>
      <c r="B804" s="6">
        <v>798</v>
      </c>
      <c r="C804" s="7" t="s">
        <v>165</v>
      </c>
      <c r="D804" s="7" t="s">
        <v>112</v>
      </c>
      <c r="E804" s="7" t="s">
        <v>39</v>
      </c>
      <c r="F804" s="7" t="s">
        <v>40</v>
      </c>
      <c r="G804" s="6" t="s">
        <v>17</v>
      </c>
      <c r="H804" s="6" t="s">
        <v>177</v>
      </c>
      <c r="I804" s="6" t="s">
        <v>65</v>
      </c>
      <c r="J804" s="6" t="s">
        <v>66</v>
      </c>
      <c r="K804" s="6">
        <v>20386</v>
      </c>
      <c r="L804" s="6">
        <v>14270.2</v>
      </c>
      <c r="M804" s="7">
        <v>8</v>
      </c>
      <c r="N804" s="23">
        <v>19162.84</v>
      </c>
      <c r="O804" s="8">
        <v>153302.72</v>
      </c>
      <c r="P804" s="40" t="s">
        <v>130</v>
      </c>
      <c r="Q804" s="100">
        <f t="shared" si="36"/>
        <v>9785.2799999999988</v>
      </c>
      <c r="R804" s="100">
        <f t="shared" si="37"/>
        <v>39141.119999999995</v>
      </c>
      <c r="S804" s="100">
        <f t="shared" si="38"/>
        <v>163088</v>
      </c>
    </row>
    <row r="805" spans="1:19" x14ac:dyDescent="0.35">
      <c r="A805" s="9">
        <v>799</v>
      </c>
      <c r="B805" s="6">
        <v>799</v>
      </c>
      <c r="C805" s="7" t="s">
        <v>132</v>
      </c>
      <c r="D805" s="7" t="s">
        <v>112</v>
      </c>
      <c r="E805" s="7" t="s">
        <v>100</v>
      </c>
      <c r="F805" s="7" t="s">
        <v>20</v>
      </c>
      <c r="G805" s="6" t="s">
        <v>17</v>
      </c>
      <c r="H805" s="6" t="s">
        <v>101</v>
      </c>
      <c r="I805" s="6" t="s">
        <v>42</v>
      </c>
      <c r="J805" s="6" t="s">
        <v>74</v>
      </c>
      <c r="K805" s="6">
        <v>4269</v>
      </c>
      <c r="L805" s="6">
        <v>2561.4</v>
      </c>
      <c r="M805" s="7">
        <v>2</v>
      </c>
      <c r="N805" s="23">
        <v>3671.34</v>
      </c>
      <c r="O805" s="8">
        <v>7342.68</v>
      </c>
      <c r="P805" s="40" t="s">
        <v>46</v>
      </c>
      <c r="Q805" s="100">
        <f t="shared" si="36"/>
        <v>1195.3199999999997</v>
      </c>
      <c r="R805" s="100">
        <f t="shared" si="37"/>
        <v>2219.88</v>
      </c>
      <c r="S805" s="100">
        <f t="shared" si="38"/>
        <v>8538</v>
      </c>
    </row>
    <row r="806" spans="1:19" x14ac:dyDescent="0.35">
      <c r="A806" s="9">
        <v>800</v>
      </c>
      <c r="B806" s="6">
        <v>800</v>
      </c>
      <c r="C806" s="7" t="s">
        <v>237</v>
      </c>
      <c r="D806" s="7" t="s">
        <v>56</v>
      </c>
      <c r="E806" s="7" t="s">
        <v>100</v>
      </c>
      <c r="F806" s="7" t="s">
        <v>40</v>
      </c>
      <c r="G806" s="6" t="s">
        <v>16</v>
      </c>
      <c r="H806" s="6" t="s">
        <v>58</v>
      </c>
      <c r="I806" s="6" t="s">
        <v>42</v>
      </c>
      <c r="J806" s="6" t="s">
        <v>59</v>
      </c>
      <c r="K806" s="6">
        <v>24315</v>
      </c>
      <c r="L806" s="6">
        <v>14589</v>
      </c>
      <c r="M806" s="7">
        <v>6</v>
      </c>
      <c r="N806" s="23">
        <v>23585.55</v>
      </c>
      <c r="O806" s="8">
        <v>141513.29999999999</v>
      </c>
      <c r="P806" s="40" t="s">
        <v>82</v>
      </c>
      <c r="Q806" s="100">
        <f t="shared" si="36"/>
        <v>4376.7000000000044</v>
      </c>
      <c r="R806" s="100">
        <f t="shared" si="37"/>
        <v>53979.299999999996</v>
      </c>
      <c r="S806" s="100">
        <f t="shared" si="38"/>
        <v>145890</v>
      </c>
    </row>
    <row r="807" spans="1:19" x14ac:dyDescent="0.35">
      <c r="A807" s="9">
        <v>801</v>
      </c>
      <c r="B807" s="6">
        <v>801</v>
      </c>
      <c r="C807" s="7" t="s">
        <v>282</v>
      </c>
      <c r="D807" s="7" t="s">
        <v>84</v>
      </c>
      <c r="E807" s="7" t="s">
        <v>48</v>
      </c>
      <c r="F807" s="7" t="s">
        <v>19</v>
      </c>
      <c r="G807" s="6" t="s">
        <v>18</v>
      </c>
      <c r="H807" s="6" t="s">
        <v>91</v>
      </c>
      <c r="I807" s="6" t="s">
        <v>339</v>
      </c>
      <c r="J807" s="6" t="s">
        <v>59</v>
      </c>
      <c r="K807" s="6">
        <v>3263</v>
      </c>
      <c r="L807" s="6">
        <v>2186.21</v>
      </c>
      <c r="M807" s="7">
        <v>6</v>
      </c>
      <c r="N807" s="23">
        <v>3067.22</v>
      </c>
      <c r="O807" s="8">
        <v>18403.32</v>
      </c>
      <c r="P807" s="40" t="s">
        <v>69</v>
      </c>
      <c r="Q807" s="100">
        <f t="shared" si="36"/>
        <v>1174.6800000000012</v>
      </c>
      <c r="R807" s="100">
        <f t="shared" si="37"/>
        <v>5286.0599999999986</v>
      </c>
      <c r="S807" s="100">
        <f t="shared" si="38"/>
        <v>19578</v>
      </c>
    </row>
    <row r="808" spans="1:19" x14ac:dyDescent="0.35">
      <c r="A808" s="9">
        <v>802</v>
      </c>
      <c r="B808" s="6">
        <v>802</v>
      </c>
      <c r="C808" s="7" t="s">
        <v>278</v>
      </c>
      <c r="D808" s="7" t="s">
        <v>84</v>
      </c>
      <c r="E808" s="7" t="s">
        <v>39</v>
      </c>
      <c r="F808" s="7" t="s">
        <v>72</v>
      </c>
      <c r="G808" s="6" t="s">
        <v>17</v>
      </c>
      <c r="H808" s="6" t="s">
        <v>113</v>
      </c>
      <c r="I808" s="6" t="s">
        <v>65</v>
      </c>
      <c r="J808" s="6" t="s">
        <v>86</v>
      </c>
      <c r="K808" s="6">
        <v>16325</v>
      </c>
      <c r="L808" s="6">
        <v>10611.25</v>
      </c>
      <c r="M808" s="7">
        <v>7</v>
      </c>
      <c r="N808" s="23">
        <v>14366</v>
      </c>
      <c r="O808" s="8">
        <v>100562</v>
      </c>
      <c r="P808" s="40" t="s">
        <v>54</v>
      </c>
      <c r="Q808" s="100">
        <f t="shared" si="36"/>
        <v>13713</v>
      </c>
      <c r="R808" s="100">
        <f t="shared" si="37"/>
        <v>26283.25</v>
      </c>
      <c r="S808" s="100">
        <f t="shared" si="38"/>
        <v>114275</v>
      </c>
    </row>
    <row r="809" spans="1:19" x14ac:dyDescent="0.35">
      <c r="A809" s="9">
        <v>803</v>
      </c>
      <c r="B809" s="6">
        <v>803</v>
      </c>
      <c r="C809" s="7" t="s">
        <v>193</v>
      </c>
      <c r="D809" s="7" t="s">
        <v>95</v>
      </c>
      <c r="E809" s="7" t="s">
        <v>71</v>
      </c>
      <c r="F809" s="7" t="s">
        <v>72</v>
      </c>
      <c r="G809" s="6" t="s">
        <v>15</v>
      </c>
      <c r="H809" s="6" t="s">
        <v>91</v>
      </c>
      <c r="I809" s="6" t="s">
        <v>339</v>
      </c>
      <c r="J809" s="6" t="s">
        <v>59</v>
      </c>
      <c r="K809" s="6">
        <v>3263</v>
      </c>
      <c r="L809" s="6">
        <v>2186.21</v>
      </c>
      <c r="M809" s="7">
        <v>3</v>
      </c>
      <c r="N809" s="23">
        <v>3099.85</v>
      </c>
      <c r="O809" s="8">
        <v>9299.5499999999993</v>
      </c>
      <c r="P809" s="40" t="s">
        <v>54</v>
      </c>
      <c r="Q809" s="100">
        <f t="shared" si="36"/>
        <v>489.45000000000027</v>
      </c>
      <c r="R809" s="100">
        <f t="shared" si="37"/>
        <v>2740.9199999999996</v>
      </c>
      <c r="S809" s="100">
        <f t="shared" si="38"/>
        <v>9789</v>
      </c>
    </row>
    <row r="810" spans="1:19" x14ac:dyDescent="0.35">
      <c r="A810" s="9">
        <v>804</v>
      </c>
      <c r="B810" s="6">
        <v>804</v>
      </c>
      <c r="C810" s="7" t="s">
        <v>165</v>
      </c>
      <c r="D810" s="7" t="s">
        <v>112</v>
      </c>
      <c r="E810" s="7" t="s">
        <v>39</v>
      </c>
      <c r="F810" s="7" t="s">
        <v>40</v>
      </c>
      <c r="G810" s="6" t="s">
        <v>15</v>
      </c>
      <c r="H810" s="6" t="s">
        <v>177</v>
      </c>
      <c r="I810" s="6" t="s">
        <v>65</v>
      </c>
      <c r="J810" s="6" t="s">
        <v>66</v>
      </c>
      <c r="K810" s="6">
        <v>20386</v>
      </c>
      <c r="L810" s="6">
        <v>14270.2</v>
      </c>
      <c r="M810" s="7">
        <v>4</v>
      </c>
      <c r="N810" s="23">
        <v>19978.28</v>
      </c>
      <c r="O810" s="8">
        <v>79913.119999999995</v>
      </c>
      <c r="P810" s="40" t="s">
        <v>54</v>
      </c>
      <c r="Q810" s="100">
        <f t="shared" si="36"/>
        <v>1630.8800000000047</v>
      </c>
      <c r="R810" s="100">
        <f t="shared" si="37"/>
        <v>22832.319999999992</v>
      </c>
      <c r="S810" s="100">
        <f t="shared" si="38"/>
        <v>81544</v>
      </c>
    </row>
    <row r="811" spans="1:19" x14ac:dyDescent="0.35">
      <c r="A811" s="9">
        <v>805</v>
      </c>
      <c r="B811" s="6">
        <v>805</v>
      </c>
      <c r="C811" s="7" t="s">
        <v>250</v>
      </c>
      <c r="D811" s="7" t="s">
        <v>95</v>
      </c>
      <c r="E811" s="7" t="s">
        <v>100</v>
      </c>
      <c r="F811" s="7" t="s">
        <v>23</v>
      </c>
      <c r="G811" s="6" t="s">
        <v>15</v>
      </c>
      <c r="H811" s="6" t="s">
        <v>107</v>
      </c>
      <c r="I811" s="6" t="s">
        <v>42</v>
      </c>
      <c r="J811" s="6" t="s">
        <v>59</v>
      </c>
      <c r="K811" s="6">
        <v>10590</v>
      </c>
      <c r="L811" s="6">
        <v>6671.7</v>
      </c>
      <c r="M811" s="7">
        <v>4</v>
      </c>
      <c r="N811" s="23">
        <v>10378.199999999999</v>
      </c>
      <c r="O811" s="8">
        <v>41512.799999999996</v>
      </c>
      <c r="P811" s="40" t="s">
        <v>54</v>
      </c>
      <c r="Q811" s="100">
        <f t="shared" si="36"/>
        <v>847.20000000000437</v>
      </c>
      <c r="R811" s="100">
        <f t="shared" si="37"/>
        <v>14825.999999999996</v>
      </c>
      <c r="S811" s="100">
        <f t="shared" si="38"/>
        <v>42360</v>
      </c>
    </row>
    <row r="812" spans="1:19" x14ac:dyDescent="0.35">
      <c r="A812" s="9">
        <v>806</v>
      </c>
      <c r="B812" s="6">
        <v>806</v>
      </c>
      <c r="C812" s="7" t="s">
        <v>246</v>
      </c>
      <c r="D812" s="7" t="s">
        <v>56</v>
      </c>
      <c r="E812" s="7" t="s">
        <v>57</v>
      </c>
      <c r="F812" s="7" t="s">
        <v>21</v>
      </c>
      <c r="G812" s="6" t="s">
        <v>17</v>
      </c>
      <c r="H812" s="6" t="s">
        <v>126</v>
      </c>
      <c r="I812" s="6" t="s">
        <v>50</v>
      </c>
      <c r="J812" s="6" t="s">
        <v>86</v>
      </c>
      <c r="K812" s="6">
        <v>16064</v>
      </c>
      <c r="L812" s="6">
        <v>10762.88</v>
      </c>
      <c r="M812" s="7">
        <v>2</v>
      </c>
      <c r="N812" s="23">
        <v>14296.960000000001</v>
      </c>
      <c r="O812" s="8">
        <v>28593.920000000002</v>
      </c>
      <c r="P812" s="40" t="s">
        <v>105</v>
      </c>
      <c r="Q812" s="100">
        <f t="shared" si="36"/>
        <v>3534.0799999999981</v>
      </c>
      <c r="R812" s="100">
        <f t="shared" si="37"/>
        <v>7068.1600000000035</v>
      </c>
      <c r="S812" s="100">
        <f t="shared" si="38"/>
        <v>32128</v>
      </c>
    </row>
    <row r="813" spans="1:19" x14ac:dyDescent="0.35">
      <c r="A813" s="9">
        <v>807</v>
      </c>
      <c r="B813" s="6">
        <v>807</v>
      </c>
      <c r="C813" s="7" t="s">
        <v>214</v>
      </c>
      <c r="D813" s="7" t="s">
        <v>95</v>
      </c>
      <c r="E813" s="7" t="s">
        <v>39</v>
      </c>
      <c r="F813" s="7" t="s">
        <v>20</v>
      </c>
      <c r="G813" s="6" t="s">
        <v>15</v>
      </c>
      <c r="H813" s="6" t="s">
        <v>148</v>
      </c>
      <c r="I813" s="6" t="s">
        <v>65</v>
      </c>
      <c r="J813" s="6" t="s">
        <v>86</v>
      </c>
      <c r="K813" s="6">
        <v>18971</v>
      </c>
      <c r="L813" s="6">
        <v>11762.02</v>
      </c>
      <c r="M813" s="7">
        <v>7</v>
      </c>
      <c r="N813" s="23">
        <v>17643.03</v>
      </c>
      <c r="O813" s="8">
        <v>123501.20999999999</v>
      </c>
      <c r="P813" s="40" t="s">
        <v>82</v>
      </c>
      <c r="Q813" s="100">
        <f t="shared" si="36"/>
        <v>9295.7900000000081</v>
      </c>
      <c r="R813" s="100">
        <f t="shared" si="37"/>
        <v>41167.069999999992</v>
      </c>
      <c r="S813" s="100">
        <f t="shared" si="38"/>
        <v>132797</v>
      </c>
    </row>
    <row r="814" spans="1:19" x14ac:dyDescent="0.35">
      <c r="A814" s="9">
        <v>808</v>
      </c>
      <c r="B814" s="6">
        <v>808</v>
      </c>
      <c r="C814" s="7" t="s">
        <v>268</v>
      </c>
      <c r="D814" s="7" t="s">
        <v>56</v>
      </c>
      <c r="E814" s="7" t="s">
        <v>100</v>
      </c>
      <c r="F814" s="7" t="s">
        <v>40</v>
      </c>
      <c r="G814" s="6" t="s">
        <v>17</v>
      </c>
      <c r="H814" s="6" t="s">
        <v>96</v>
      </c>
      <c r="I814" s="6" t="s">
        <v>50</v>
      </c>
      <c r="J814" s="6" t="s">
        <v>43</v>
      </c>
      <c r="K814" s="6">
        <v>2135</v>
      </c>
      <c r="L814" s="6">
        <v>1174.25</v>
      </c>
      <c r="M814" s="7">
        <v>4</v>
      </c>
      <c r="N814" s="23">
        <v>1900.15</v>
      </c>
      <c r="O814" s="8">
        <v>7600.6</v>
      </c>
      <c r="P814" s="40" t="s">
        <v>82</v>
      </c>
      <c r="Q814" s="100">
        <f t="shared" si="36"/>
        <v>939.39999999999964</v>
      </c>
      <c r="R814" s="100">
        <f t="shared" si="37"/>
        <v>2903.6000000000004</v>
      </c>
      <c r="S814" s="100">
        <f t="shared" si="38"/>
        <v>8540</v>
      </c>
    </row>
    <row r="815" spans="1:19" x14ac:dyDescent="0.35">
      <c r="A815" s="9">
        <v>809</v>
      </c>
      <c r="B815" s="6">
        <v>809</v>
      </c>
      <c r="C815" s="7" t="s">
        <v>137</v>
      </c>
      <c r="D815" s="7" t="s">
        <v>84</v>
      </c>
      <c r="E815" s="7" t="s">
        <v>48</v>
      </c>
      <c r="F815" s="7" t="s">
        <v>24</v>
      </c>
      <c r="G815" s="6" t="s">
        <v>17</v>
      </c>
      <c r="H815" s="6" t="s">
        <v>138</v>
      </c>
      <c r="I815" s="6" t="s">
        <v>42</v>
      </c>
      <c r="J815" s="6" t="s">
        <v>51</v>
      </c>
      <c r="K815" s="6">
        <v>12004</v>
      </c>
      <c r="L815" s="6">
        <v>8042.68</v>
      </c>
      <c r="M815" s="7">
        <v>5</v>
      </c>
      <c r="N815" s="23">
        <v>10923.640000000001</v>
      </c>
      <c r="O815" s="8">
        <v>54618.200000000004</v>
      </c>
      <c r="P815" s="40" t="s">
        <v>46</v>
      </c>
      <c r="Q815" s="100">
        <f t="shared" si="36"/>
        <v>5401.7999999999938</v>
      </c>
      <c r="R815" s="100">
        <f t="shared" si="37"/>
        <v>14404.800000000005</v>
      </c>
      <c r="S815" s="100">
        <f t="shared" si="38"/>
        <v>60020</v>
      </c>
    </row>
    <row r="816" spans="1:19" x14ac:dyDescent="0.35">
      <c r="A816" s="9">
        <v>810</v>
      </c>
      <c r="B816" s="6">
        <v>810</v>
      </c>
      <c r="C816" s="7" t="s">
        <v>306</v>
      </c>
      <c r="D816" s="7" t="s">
        <v>84</v>
      </c>
      <c r="E816" s="7" t="s">
        <v>48</v>
      </c>
      <c r="F816" s="7" t="s">
        <v>23</v>
      </c>
      <c r="G816" s="6" t="s">
        <v>18</v>
      </c>
      <c r="H816" s="6" t="s">
        <v>49</v>
      </c>
      <c r="I816" s="6" t="s">
        <v>65</v>
      </c>
      <c r="J816" s="6" t="s">
        <v>43</v>
      </c>
      <c r="K816" s="6">
        <v>19568</v>
      </c>
      <c r="L816" s="6">
        <v>12327.84</v>
      </c>
      <c r="M816" s="7">
        <v>3</v>
      </c>
      <c r="N816" s="23">
        <v>17219.84</v>
      </c>
      <c r="O816" s="8">
        <v>51659.520000000004</v>
      </c>
      <c r="P816" s="40" t="s">
        <v>89</v>
      </c>
      <c r="Q816" s="100">
        <f t="shared" si="36"/>
        <v>7044.48</v>
      </c>
      <c r="R816" s="100">
        <f t="shared" si="37"/>
        <v>14676</v>
      </c>
      <c r="S816" s="100">
        <f t="shared" si="38"/>
        <v>58704</v>
      </c>
    </row>
    <row r="817" spans="1:19" x14ac:dyDescent="0.35">
      <c r="A817" s="9">
        <v>811</v>
      </c>
      <c r="B817" s="6">
        <v>811</v>
      </c>
      <c r="C817" s="7" t="s">
        <v>155</v>
      </c>
      <c r="D817" s="7" t="s">
        <v>38</v>
      </c>
      <c r="E817" s="7" t="s">
        <v>100</v>
      </c>
      <c r="F817" s="7" t="s">
        <v>20</v>
      </c>
      <c r="G817" s="6" t="s">
        <v>15</v>
      </c>
      <c r="H817" s="6" t="s">
        <v>96</v>
      </c>
      <c r="I817" s="6" t="s">
        <v>50</v>
      </c>
      <c r="J817" s="6" t="s">
        <v>43</v>
      </c>
      <c r="K817" s="6">
        <v>2135</v>
      </c>
      <c r="L817" s="6">
        <v>1174.25</v>
      </c>
      <c r="M817" s="7">
        <v>1</v>
      </c>
      <c r="N817" s="23">
        <v>1985.55</v>
      </c>
      <c r="O817" s="8">
        <v>1985.55</v>
      </c>
      <c r="P817" s="40" t="s">
        <v>69</v>
      </c>
      <c r="Q817" s="100">
        <f t="shared" si="36"/>
        <v>149.45000000000005</v>
      </c>
      <c r="R817" s="100">
        <f t="shared" si="37"/>
        <v>811.3</v>
      </c>
      <c r="S817" s="100">
        <f t="shared" si="38"/>
        <v>2135</v>
      </c>
    </row>
    <row r="818" spans="1:19" x14ac:dyDescent="0.35">
      <c r="A818" s="9">
        <v>812</v>
      </c>
      <c r="B818" s="6">
        <v>812</v>
      </c>
      <c r="C818" s="7" t="s">
        <v>278</v>
      </c>
      <c r="D818" s="7" t="s">
        <v>84</v>
      </c>
      <c r="E818" s="7" t="s">
        <v>39</v>
      </c>
      <c r="F818" s="7" t="s">
        <v>72</v>
      </c>
      <c r="G818" s="6" t="s">
        <v>18</v>
      </c>
      <c r="H818" s="6" t="s">
        <v>96</v>
      </c>
      <c r="I818" s="6" t="s">
        <v>50</v>
      </c>
      <c r="J818" s="6" t="s">
        <v>43</v>
      </c>
      <c r="K818" s="6">
        <v>2135</v>
      </c>
      <c r="L818" s="6">
        <v>1174.25</v>
      </c>
      <c r="M818" s="7">
        <v>4</v>
      </c>
      <c r="N818" s="23">
        <v>2028.25</v>
      </c>
      <c r="O818" s="8">
        <v>8113</v>
      </c>
      <c r="P818" s="40" t="s">
        <v>54</v>
      </c>
      <c r="Q818" s="100">
        <f t="shared" si="36"/>
        <v>427</v>
      </c>
      <c r="R818" s="100">
        <f t="shared" si="37"/>
        <v>3416</v>
      </c>
      <c r="S818" s="100">
        <f t="shared" si="38"/>
        <v>8540</v>
      </c>
    </row>
    <row r="819" spans="1:19" x14ac:dyDescent="0.35">
      <c r="A819" s="9">
        <v>813</v>
      </c>
      <c r="B819" s="6">
        <v>813</v>
      </c>
      <c r="C819" s="7" t="s">
        <v>259</v>
      </c>
      <c r="D819" s="7" t="s">
        <v>38</v>
      </c>
      <c r="E819" s="7" t="s">
        <v>71</v>
      </c>
      <c r="F819" s="7" t="s">
        <v>40</v>
      </c>
      <c r="G819" s="6" t="s">
        <v>17</v>
      </c>
      <c r="H819" s="6" t="s">
        <v>107</v>
      </c>
      <c r="I819" s="6" t="s">
        <v>42</v>
      </c>
      <c r="J819" s="6" t="s">
        <v>59</v>
      </c>
      <c r="K819" s="6">
        <v>10590</v>
      </c>
      <c r="L819" s="6">
        <v>6671.7</v>
      </c>
      <c r="M819" s="7">
        <v>4</v>
      </c>
      <c r="N819" s="23">
        <v>10166.4</v>
      </c>
      <c r="O819" s="8">
        <v>40665.599999999999</v>
      </c>
      <c r="P819" s="40" t="s">
        <v>62</v>
      </c>
      <c r="Q819" s="100">
        <f t="shared" si="36"/>
        <v>1694.4000000000015</v>
      </c>
      <c r="R819" s="100">
        <f t="shared" si="37"/>
        <v>13978.8</v>
      </c>
      <c r="S819" s="100">
        <f t="shared" si="38"/>
        <v>42360</v>
      </c>
    </row>
    <row r="820" spans="1:19" x14ac:dyDescent="0.35">
      <c r="A820" s="9">
        <v>814</v>
      </c>
      <c r="B820" s="6">
        <v>814</v>
      </c>
      <c r="C820" s="7" t="s">
        <v>132</v>
      </c>
      <c r="D820" s="7" t="s">
        <v>112</v>
      </c>
      <c r="E820" s="7" t="s">
        <v>100</v>
      </c>
      <c r="F820" s="7" t="s">
        <v>20</v>
      </c>
      <c r="G820" s="6" t="s">
        <v>17</v>
      </c>
      <c r="H820" s="6" t="s">
        <v>49</v>
      </c>
      <c r="I820" s="6" t="s">
        <v>65</v>
      </c>
      <c r="J820" s="6" t="s">
        <v>43</v>
      </c>
      <c r="K820" s="6">
        <v>19568</v>
      </c>
      <c r="L820" s="6">
        <v>12327.84</v>
      </c>
      <c r="M820" s="7">
        <v>8</v>
      </c>
      <c r="N820" s="23">
        <v>18785.28</v>
      </c>
      <c r="O820" s="8">
        <v>150282.23999999999</v>
      </c>
      <c r="P820" s="40" t="s">
        <v>69</v>
      </c>
      <c r="Q820" s="100">
        <f t="shared" si="36"/>
        <v>6261.7600000000093</v>
      </c>
      <c r="R820" s="100">
        <f t="shared" si="37"/>
        <v>51659.51999999999</v>
      </c>
      <c r="S820" s="100">
        <f t="shared" si="38"/>
        <v>156544</v>
      </c>
    </row>
    <row r="821" spans="1:19" x14ac:dyDescent="0.35">
      <c r="A821" s="9">
        <v>815</v>
      </c>
      <c r="B821" s="6">
        <v>815</v>
      </c>
      <c r="C821" s="7" t="s">
        <v>307</v>
      </c>
      <c r="D821" s="7" t="s">
        <v>56</v>
      </c>
      <c r="E821" s="7" t="s">
        <v>57</v>
      </c>
      <c r="F821" s="7" t="s">
        <v>40</v>
      </c>
      <c r="G821" s="6" t="s">
        <v>17</v>
      </c>
      <c r="H821" s="6" t="s">
        <v>41</v>
      </c>
      <c r="I821" s="6" t="s">
        <v>42</v>
      </c>
      <c r="J821" s="6" t="s">
        <v>66</v>
      </c>
      <c r="K821" s="6">
        <v>8989</v>
      </c>
      <c r="L821" s="6">
        <v>5663.07</v>
      </c>
      <c r="M821" s="7">
        <v>9</v>
      </c>
      <c r="N821" s="23">
        <v>8449.66</v>
      </c>
      <c r="O821" s="8">
        <v>76046.94</v>
      </c>
      <c r="P821" s="40" t="s">
        <v>62</v>
      </c>
      <c r="Q821" s="100">
        <f t="shared" si="36"/>
        <v>4854.0600000000013</v>
      </c>
      <c r="R821" s="100">
        <f t="shared" si="37"/>
        <v>25079.31</v>
      </c>
      <c r="S821" s="100">
        <f t="shared" si="38"/>
        <v>80901</v>
      </c>
    </row>
    <row r="822" spans="1:19" x14ac:dyDescent="0.35">
      <c r="A822" s="9">
        <v>816</v>
      </c>
      <c r="B822" s="6">
        <v>816</v>
      </c>
      <c r="C822" s="7" t="s">
        <v>162</v>
      </c>
      <c r="D822" s="7" t="s">
        <v>38</v>
      </c>
      <c r="E822" s="7" t="s">
        <v>100</v>
      </c>
      <c r="F822" s="7" t="s">
        <v>22</v>
      </c>
      <c r="G822" s="6" t="s">
        <v>16</v>
      </c>
      <c r="H822" s="6" t="s">
        <v>177</v>
      </c>
      <c r="I822" s="6" t="s">
        <v>65</v>
      </c>
      <c r="J822" s="6" t="s">
        <v>66</v>
      </c>
      <c r="K822" s="6">
        <v>20386</v>
      </c>
      <c r="L822" s="6">
        <v>14270.2</v>
      </c>
      <c r="M822" s="7">
        <v>8</v>
      </c>
      <c r="N822" s="23">
        <v>18755.120000000003</v>
      </c>
      <c r="O822" s="8">
        <v>150040.96000000002</v>
      </c>
      <c r="P822" s="40" t="s">
        <v>62</v>
      </c>
      <c r="Q822" s="100">
        <f t="shared" si="36"/>
        <v>13047.039999999979</v>
      </c>
      <c r="R822" s="100">
        <f t="shared" si="37"/>
        <v>35879.360000000015</v>
      </c>
      <c r="S822" s="100">
        <f t="shared" si="38"/>
        <v>163088</v>
      </c>
    </row>
    <row r="823" spans="1:19" x14ac:dyDescent="0.35">
      <c r="A823" s="9">
        <v>817</v>
      </c>
      <c r="B823" s="6">
        <v>817</v>
      </c>
      <c r="C823" s="7" t="s">
        <v>254</v>
      </c>
      <c r="D823" s="7" t="s">
        <v>84</v>
      </c>
      <c r="E823" s="7" t="s">
        <v>39</v>
      </c>
      <c r="F823" s="7" t="s">
        <v>72</v>
      </c>
      <c r="G823" s="6" t="s">
        <v>17</v>
      </c>
      <c r="H823" s="6" t="s">
        <v>73</v>
      </c>
      <c r="I823" s="6" t="s">
        <v>50</v>
      </c>
      <c r="J823" s="6" t="s">
        <v>59</v>
      </c>
      <c r="K823" s="6">
        <v>23078</v>
      </c>
      <c r="L823" s="6">
        <v>14769.92</v>
      </c>
      <c r="M823" s="7">
        <v>3</v>
      </c>
      <c r="N823" s="23">
        <v>20539.420000000002</v>
      </c>
      <c r="O823" s="8">
        <v>61618.260000000009</v>
      </c>
      <c r="P823" s="40" t="s">
        <v>46</v>
      </c>
      <c r="Q823" s="100">
        <f t="shared" si="36"/>
        <v>7615.7399999999943</v>
      </c>
      <c r="R823" s="100">
        <f t="shared" si="37"/>
        <v>17308.500000000007</v>
      </c>
      <c r="S823" s="100">
        <f t="shared" si="38"/>
        <v>69234</v>
      </c>
    </row>
    <row r="824" spans="1:19" x14ac:dyDescent="0.35">
      <c r="A824" s="9">
        <v>818</v>
      </c>
      <c r="B824" s="6">
        <v>818</v>
      </c>
      <c r="C824" s="7" t="s">
        <v>111</v>
      </c>
      <c r="D824" s="7" t="s">
        <v>38</v>
      </c>
      <c r="E824" s="7" t="s">
        <v>100</v>
      </c>
      <c r="F824" s="7" t="s">
        <v>24</v>
      </c>
      <c r="G824" s="6" t="s">
        <v>17</v>
      </c>
      <c r="H824" s="6" t="s">
        <v>159</v>
      </c>
      <c r="I824" s="6" t="s">
        <v>65</v>
      </c>
      <c r="J824" s="6" t="s">
        <v>86</v>
      </c>
      <c r="K824" s="6">
        <v>24110</v>
      </c>
      <c r="L824" s="6">
        <v>16153.7</v>
      </c>
      <c r="M824" s="7">
        <v>7</v>
      </c>
      <c r="N824" s="23">
        <v>22181.200000000001</v>
      </c>
      <c r="O824" s="8">
        <v>155268.4</v>
      </c>
      <c r="P824" s="40" t="s">
        <v>62</v>
      </c>
      <c r="Q824" s="100">
        <f t="shared" si="36"/>
        <v>13501.599999999995</v>
      </c>
      <c r="R824" s="100">
        <f t="shared" si="37"/>
        <v>42192.5</v>
      </c>
      <c r="S824" s="100">
        <f t="shared" si="38"/>
        <v>168770</v>
      </c>
    </row>
    <row r="825" spans="1:19" x14ac:dyDescent="0.35">
      <c r="A825" s="9">
        <v>819</v>
      </c>
      <c r="B825" s="6">
        <v>819</v>
      </c>
      <c r="C825" s="7" t="s">
        <v>310</v>
      </c>
      <c r="D825" s="7" t="s">
        <v>112</v>
      </c>
      <c r="E825" s="7" t="s">
        <v>39</v>
      </c>
      <c r="F825" s="7" t="s">
        <v>19</v>
      </c>
      <c r="G825" s="6" t="s">
        <v>17</v>
      </c>
      <c r="H825" s="6" t="s">
        <v>138</v>
      </c>
      <c r="I825" s="6" t="s">
        <v>42</v>
      </c>
      <c r="J825" s="6" t="s">
        <v>51</v>
      </c>
      <c r="K825" s="6">
        <v>12004</v>
      </c>
      <c r="L825" s="6">
        <v>8042.68</v>
      </c>
      <c r="M825" s="7">
        <v>3</v>
      </c>
      <c r="N825" s="23">
        <v>10803.6</v>
      </c>
      <c r="O825" s="8">
        <v>32410.800000000003</v>
      </c>
      <c r="P825" s="40" t="s">
        <v>105</v>
      </c>
      <c r="Q825" s="100">
        <f t="shared" si="36"/>
        <v>3601.1999999999989</v>
      </c>
      <c r="R825" s="100">
        <f t="shared" si="37"/>
        <v>8282.76</v>
      </c>
      <c r="S825" s="100">
        <f t="shared" si="38"/>
        <v>36012</v>
      </c>
    </row>
    <row r="826" spans="1:19" x14ac:dyDescent="0.35">
      <c r="A826" s="9">
        <v>820</v>
      </c>
      <c r="B826" s="6">
        <v>820</v>
      </c>
      <c r="C826" s="7" t="s">
        <v>289</v>
      </c>
      <c r="D826" s="7" t="s">
        <v>95</v>
      </c>
      <c r="E826" s="7" t="s">
        <v>71</v>
      </c>
      <c r="F826" s="7" t="s">
        <v>22</v>
      </c>
      <c r="G826" s="6" t="s">
        <v>16</v>
      </c>
      <c r="H826" s="6" t="s">
        <v>91</v>
      </c>
      <c r="I826" s="6" t="s">
        <v>339</v>
      </c>
      <c r="J826" s="6" t="s">
        <v>59</v>
      </c>
      <c r="K826" s="6">
        <v>3263</v>
      </c>
      <c r="L826" s="6">
        <v>2186.21</v>
      </c>
      <c r="M826" s="7">
        <v>7</v>
      </c>
      <c r="N826" s="23">
        <v>2871.44</v>
      </c>
      <c r="O826" s="8">
        <v>20100.080000000002</v>
      </c>
      <c r="P826" s="40" t="s">
        <v>130</v>
      </c>
      <c r="Q826" s="100">
        <f t="shared" si="36"/>
        <v>2740.9199999999996</v>
      </c>
      <c r="R826" s="100">
        <f t="shared" si="37"/>
        <v>4796.6100000000006</v>
      </c>
      <c r="S826" s="100">
        <f t="shared" si="38"/>
        <v>22841</v>
      </c>
    </row>
    <row r="827" spans="1:19" x14ac:dyDescent="0.35">
      <c r="A827" s="9">
        <v>821</v>
      </c>
      <c r="B827" s="6">
        <v>821</v>
      </c>
      <c r="C827" s="7" t="s">
        <v>195</v>
      </c>
      <c r="D827" s="7" t="s">
        <v>95</v>
      </c>
      <c r="E827" s="7" t="s">
        <v>48</v>
      </c>
      <c r="F827" s="7" t="s">
        <v>23</v>
      </c>
      <c r="G827" s="6" t="s">
        <v>16</v>
      </c>
      <c r="H827" s="6" t="s">
        <v>58</v>
      </c>
      <c r="I827" s="6" t="s">
        <v>42</v>
      </c>
      <c r="J827" s="6" t="s">
        <v>59</v>
      </c>
      <c r="K827" s="6">
        <v>24315</v>
      </c>
      <c r="L827" s="6">
        <v>14589</v>
      </c>
      <c r="M827" s="7">
        <v>7</v>
      </c>
      <c r="N827" s="23">
        <v>21397.200000000001</v>
      </c>
      <c r="O827" s="8">
        <v>149780.4</v>
      </c>
      <c r="P827" s="40" t="s">
        <v>105</v>
      </c>
      <c r="Q827" s="100">
        <f t="shared" si="36"/>
        <v>20424.599999999995</v>
      </c>
      <c r="R827" s="100">
        <f t="shared" si="37"/>
        <v>47657.400000000009</v>
      </c>
      <c r="S827" s="100">
        <f t="shared" si="38"/>
        <v>170205</v>
      </c>
    </row>
    <row r="828" spans="1:19" x14ac:dyDescent="0.35">
      <c r="A828" s="9">
        <v>822</v>
      </c>
      <c r="B828" s="6">
        <v>822</v>
      </c>
      <c r="C828" s="7" t="s">
        <v>317</v>
      </c>
      <c r="D828" s="7" t="s">
        <v>38</v>
      </c>
      <c r="E828" s="7" t="s">
        <v>71</v>
      </c>
      <c r="F828" s="7" t="s">
        <v>20</v>
      </c>
      <c r="G828" s="6" t="s">
        <v>17</v>
      </c>
      <c r="H828" s="6" t="s">
        <v>159</v>
      </c>
      <c r="I828" s="6" t="s">
        <v>65</v>
      </c>
      <c r="J828" s="6" t="s">
        <v>86</v>
      </c>
      <c r="K828" s="6">
        <v>24110</v>
      </c>
      <c r="L828" s="6">
        <v>16153.7</v>
      </c>
      <c r="M828" s="7">
        <v>4</v>
      </c>
      <c r="N828" s="23">
        <v>21940.100000000002</v>
      </c>
      <c r="O828" s="8">
        <v>87760.400000000009</v>
      </c>
      <c r="P828" s="40" t="s">
        <v>130</v>
      </c>
      <c r="Q828" s="100">
        <f t="shared" si="36"/>
        <v>8679.5999999999913</v>
      </c>
      <c r="R828" s="100">
        <f t="shared" si="37"/>
        <v>23145.600000000006</v>
      </c>
      <c r="S828" s="100">
        <f t="shared" si="38"/>
        <v>96440</v>
      </c>
    </row>
    <row r="829" spans="1:19" x14ac:dyDescent="0.35">
      <c r="A829" s="9">
        <v>823</v>
      </c>
      <c r="B829" s="6">
        <v>823</v>
      </c>
      <c r="C829" s="7" t="s">
        <v>131</v>
      </c>
      <c r="D829" s="7" t="s">
        <v>56</v>
      </c>
      <c r="E829" s="7" t="s">
        <v>71</v>
      </c>
      <c r="F829" s="7" t="s">
        <v>20</v>
      </c>
      <c r="G829" s="6" t="s">
        <v>18</v>
      </c>
      <c r="H829" s="6" t="s">
        <v>73</v>
      </c>
      <c r="I829" s="6" t="s">
        <v>50</v>
      </c>
      <c r="J829" s="6" t="s">
        <v>59</v>
      </c>
      <c r="K829" s="6">
        <v>23078</v>
      </c>
      <c r="L829" s="6">
        <v>14769.92</v>
      </c>
      <c r="M829" s="7">
        <v>6</v>
      </c>
      <c r="N829" s="23">
        <v>21000.98</v>
      </c>
      <c r="O829" s="8">
        <v>126005.88</v>
      </c>
      <c r="P829" s="40" t="s">
        <v>82</v>
      </c>
      <c r="Q829" s="100">
        <f t="shared" si="36"/>
        <v>12462.120000000003</v>
      </c>
      <c r="R829" s="100">
        <f t="shared" si="37"/>
        <v>37386.36</v>
      </c>
      <c r="S829" s="100">
        <f t="shared" si="38"/>
        <v>138468</v>
      </c>
    </row>
    <row r="830" spans="1:19" x14ac:dyDescent="0.35">
      <c r="A830" s="9">
        <v>824</v>
      </c>
      <c r="B830" s="6">
        <v>824</v>
      </c>
      <c r="C830" s="7" t="s">
        <v>258</v>
      </c>
      <c r="D830" s="7" t="s">
        <v>84</v>
      </c>
      <c r="E830" s="7" t="s">
        <v>39</v>
      </c>
      <c r="F830" s="7" t="s">
        <v>19</v>
      </c>
      <c r="G830" s="6" t="s">
        <v>18</v>
      </c>
      <c r="H830" s="6" t="s">
        <v>101</v>
      </c>
      <c r="I830" s="6" t="s">
        <v>42</v>
      </c>
      <c r="J830" s="6" t="s">
        <v>74</v>
      </c>
      <c r="K830" s="6">
        <v>4269</v>
      </c>
      <c r="L830" s="6">
        <v>2561.4</v>
      </c>
      <c r="M830" s="7">
        <v>8</v>
      </c>
      <c r="N830" s="23">
        <v>3970.1699999999996</v>
      </c>
      <c r="O830" s="8">
        <v>31761.359999999997</v>
      </c>
      <c r="P830" s="40" t="s">
        <v>46</v>
      </c>
      <c r="Q830" s="100">
        <f t="shared" si="36"/>
        <v>2390.6400000000031</v>
      </c>
      <c r="R830" s="100">
        <f t="shared" si="37"/>
        <v>11270.159999999996</v>
      </c>
      <c r="S830" s="100">
        <f t="shared" si="38"/>
        <v>34152</v>
      </c>
    </row>
    <row r="831" spans="1:19" x14ac:dyDescent="0.35">
      <c r="A831" s="9">
        <v>825</v>
      </c>
      <c r="B831" s="6">
        <v>825</v>
      </c>
      <c r="C831" s="7" t="s">
        <v>190</v>
      </c>
      <c r="D831" s="7" t="s">
        <v>84</v>
      </c>
      <c r="E831" s="7" t="s">
        <v>39</v>
      </c>
      <c r="F831" s="7" t="s">
        <v>21</v>
      </c>
      <c r="G831" s="6" t="s">
        <v>18</v>
      </c>
      <c r="H831" s="6" t="s">
        <v>41</v>
      </c>
      <c r="I831" s="6" t="s">
        <v>42</v>
      </c>
      <c r="J831" s="6" t="s">
        <v>66</v>
      </c>
      <c r="K831" s="6">
        <v>8989</v>
      </c>
      <c r="L831" s="6">
        <v>5663.07</v>
      </c>
      <c r="M831" s="7">
        <v>3</v>
      </c>
      <c r="N831" s="23">
        <v>8179.9900000000007</v>
      </c>
      <c r="O831" s="8">
        <v>24539.97</v>
      </c>
      <c r="P831" s="40" t="s">
        <v>82</v>
      </c>
      <c r="Q831" s="100">
        <f t="shared" si="36"/>
        <v>2427.0299999999979</v>
      </c>
      <c r="R831" s="100">
        <f t="shared" si="37"/>
        <v>7550.7600000000029</v>
      </c>
      <c r="S831" s="100">
        <f t="shared" si="38"/>
        <v>26967</v>
      </c>
    </row>
    <row r="832" spans="1:19" x14ac:dyDescent="0.35">
      <c r="A832" s="9">
        <v>826</v>
      </c>
      <c r="B832" s="6">
        <v>826</v>
      </c>
      <c r="C832" s="7" t="s">
        <v>207</v>
      </c>
      <c r="D832" s="7" t="s">
        <v>56</v>
      </c>
      <c r="E832" s="7" t="s">
        <v>100</v>
      </c>
      <c r="F832" s="7" t="s">
        <v>23</v>
      </c>
      <c r="G832" s="6" t="s">
        <v>17</v>
      </c>
      <c r="H832" s="6" t="s">
        <v>101</v>
      </c>
      <c r="I832" s="6" t="s">
        <v>42</v>
      </c>
      <c r="J832" s="6" t="s">
        <v>74</v>
      </c>
      <c r="K832" s="6">
        <v>4269</v>
      </c>
      <c r="L832" s="6">
        <v>2561.4</v>
      </c>
      <c r="M832" s="7">
        <v>1</v>
      </c>
      <c r="N832" s="23">
        <v>4055.5499999999997</v>
      </c>
      <c r="O832" s="8">
        <v>4055.5499999999997</v>
      </c>
      <c r="P832" s="40" t="s">
        <v>130</v>
      </c>
      <c r="Q832" s="100">
        <f t="shared" si="36"/>
        <v>213.45000000000027</v>
      </c>
      <c r="R832" s="100">
        <f t="shared" si="37"/>
        <v>1494.1499999999996</v>
      </c>
      <c r="S832" s="100">
        <f t="shared" si="38"/>
        <v>4269</v>
      </c>
    </row>
    <row r="833" spans="1:19" x14ac:dyDescent="0.35">
      <c r="A833" s="9">
        <v>827</v>
      </c>
      <c r="B833" s="6">
        <v>827</v>
      </c>
      <c r="C833" s="7" t="s">
        <v>233</v>
      </c>
      <c r="D833" s="7" t="s">
        <v>84</v>
      </c>
      <c r="E833" s="7" t="s">
        <v>39</v>
      </c>
      <c r="F833" s="7" t="s">
        <v>20</v>
      </c>
      <c r="G833" s="6" t="s">
        <v>16</v>
      </c>
      <c r="H833" s="6" t="s">
        <v>58</v>
      </c>
      <c r="I833" s="6" t="s">
        <v>42</v>
      </c>
      <c r="J833" s="6" t="s">
        <v>59</v>
      </c>
      <c r="K833" s="6">
        <v>24315</v>
      </c>
      <c r="L833" s="6">
        <v>14589</v>
      </c>
      <c r="M833" s="7">
        <v>2</v>
      </c>
      <c r="N833" s="23">
        <v>22612.949999999997</v>
      </c>
      <c r="O833" s="8">
        <v>45225.899999999994</v>
      </c>
      <c r="P833" s="40" t="s">
        <v>89</v>
      </c>
      <c r="Q833" s="100">
        <f t="shared" si="36"/>
        <v>3404.1000000000058</v>
      </c>
      <c r="R833" s="100">
        <f t="shared" si="37"/>
        <v>16047.899999999994</v>
      </c>
      <c r="S833" s="100">
        <f t="shared" si="38"/>
        <v>48630</v>
      </c>
    </row>
    <row r="834" spans="1:19" x14ac:dyDescent="0.35">
      <c r="A834" s="9">
        <v>828</v>
      </c>
      <c r="B834" s="6">
        <v>828</v>
      </c>
      <c r="C834" s="7" t="s">
        <v>255</v>
      </c>
      <c r="D834" s="7" t="s">
        <v>95</v>
      </c>
      <c r="E834" s="7" t="s">
        <v>100</v>
      </c>
      <c r="F834" s="7" t="s">
        <v>21</v>
      </c>
      <c r="G834" s="6" t="s">
        <v>17</v>
      </c>
      <c r="H834" s="6" t="s">
        <v>148</v>
      </c>
      <c r="I834" s="6" t="s">
        <v>65</v>
      </c>
      <c r="J834" s="6" t="s">
        <v>86</v>
      </c>
      <c r="K834" s="6">
        <v>18971</v>
      </c>
      <c r="L834" s="6">
        <v>11762.02</v>
      </c>
      <c r="M834" s="7">
        <v>4</v>
      </c>
      <c r="N834" s="23">
        <v>16315.06</v>
      </c>
      <c r="O834" s="8">
        <v>65260.24</v>
      </c>
      <c r="P834" s="40" t="s">
        <v>130</v>
      </c>
      <c r="Q834" s="100">
        <f t="shared" si="36"/>
        <v>10623.760000000002</v>
      </c>
      <c r="R834" s="100">
        <f t="shared" si="37"/>
        <v>18212.159999999996</v>
      </c>
      <c r="S834" s="100">
        <f t="shared" si="38"/>
        <v>75884</v>
      </c>
    </row>
    <row r="835" spans="1:19" x14ac:dyDescent="0.35">
      <c r="A835" s="9">
        <v>829</v>
      </c>
      <c r="B835" s="6">
        <v>829</v>
      </c>
      <c r="C835" s="7" t="s">
        <v>199</v>
      </c>
      <c r="D835" s="7" t="s">
        <v>84</v>
      </c>
      <c r="E835" s="7" t="s">
        <v>57</v>
      </c>
      <c r="F835" s="7" t="s">
        <v>19</v>
      </c>
      <c r="G835" s="6" t="s">
        <v>18</v>
      </c>
      <c r="H835" s="6" t="s">
        <v>91</v>
      </c>
      <c r="I835" s="6" t="s">
        <v>339</v>
      </c>
      <c r="J835" s="6" t="s">
        <v>59</v>
      </c>
      <c r="K835" s="6">
        <v>3263</v>
      </c>
      <c r="L835" s="6">
        <v>2186.21</v>
      </c>
      <c r="M835" s="7">
        <v>4</v>
      </c>
      <c r="N835" s="23">
        <v>2904.07</v>
      </c>
      <c r="O835" s="8">
        <v>11616.28</v>
      </c>
      <c r="P835" s="40" t="s">
        <v>82</v>
      </c>
      <c r="Q835" s="100">
        <f t="shared" si="36"/>
        <v>1435.7199999999993</v>
      </c>
      <c r="R835" s="100">
        <f t="shared" si="37"/>
        <v>2871.4400000000005</v>
      </c>
      <c r="S835" s="100">
        <f t="shared" si="38"/>
        <v>13052</v>
      </c>
    </row>
    <row r="836" spans="1:19" x14ac:dyDescent="0.35">
      <c r="A836" s="9">
        <v>830</v>
      </c>
      <c r="B836" s="6">
        <v>830</v>
      </c>
      <c r="C836" s="7" t="s">
        <v>162</v>
      </c>
      <c r="D836" s="7" t="s">
        <v>38</v>
      </c>
      <c r="E836" s="7" t="s">
        <v>100</v>
      </c>
      <c r="F836" s="7" t="s">
        <v>22</v>
      </c>
      <c r="G836" s="6" t="s">
        <v>15</v>
      </c>
      <c r="H836" s="6" t="s">
        <v>49</v>
      </c>
      <c r="I836" s="6" t="s">
        <v>65</v>
      </c>
      <c r="J836" s="6" t="s">
        <v>43</v>
      </c>
      <c r="K836" s="6">
        <v>19568</v>
      </c>
      <c r="L836" s="6">
        <v>12327.84</v>
      </c>
      <c r="M836" s="7">
        <v>9</v>
      </c>
      <c r="N836" s="23">
        <v>17024.16</v>
      </c>
      <c r="O836" s="8">
        <v>153217.44</v>
      </c>
      <c r="P836" s="40" t="s">
        <v>46</v>
      </c>
      <c r="Q836" s="100">
        <f t="shared" si="36"/>
        <v>22894.560000000001</v>
      </c>
      <c r="R836" s="100">
        <f t="shared" si="37"/>
        <v>42266.879999999997</v>
      </c>
      <c r="S836" s="100">
        <f t="shared" si="38"/>
        <v>176112</v>
      </c>
    </row>
    <row r="837" spans="1:19" x14ac:dyDescent="0.35">
      <c r="A837" s="9">
        <v>831</v>
      </c>
      <c r="B837" s="6">
        <v>831</v>
      </c>
      <c r="C837" s="7" t="s">
        <v>303</v>
      </c>
      <c r="D837" s="7" t="s">
        <v>112</v>
      </c>
      <c r="E837" s="7" t="s">
        <v>48</v>
      </c>
      <c r="F837" s="7" t="s">
        <v>19</v>
      </c>
      <c r="G837" s="6" t="s">
        <v>15</v>
      </c>
      <c r="H837" s="6" t="s">
        <v>58</v>
      </c>
      <c r="I837" s="6" t="s">
        <v>42</v>
      </c>
      <c r="J837" s="6" t="s">
        <v>59</v>
      </c>
      <c r="K837" s="6">
        <v>24315</v>
      </c>
      <c r="L837" s="6">
        <v>14589</v>
      </c>
      <c r="M837" s="7">
        <v>5</v>
      </c>
      <c r="N837" s="23">
        <v>21883.5</v>
      </c>
      <c r="O837" s="8">
        <v>109417.5</v>
      </c>
      <c r="P837" s="40" t="s">
        <v>46</v>
      </c>
      <c r="Q837" s="100">
        <f t="shared" si="36"/>
        <v>12157.5</v>
      </c>
      <c r="R837" s="100">
        <f t="shared" si="37"/>
        <v>36472.5</v>
      </c>
      <c r="S837" s="100">
        <f t="shared" si="38"/>
        <v>121575</v>
      </c>
    </row>
    <row r="838" spans="1:19" x14ac:dyDescent="0.35">
      <c r="A838" s="9">
        <v>832</v>
      </c>
      <c r="B838" s="6">
        <v>832</v>
      </c>
      <c r="C838" s="7" t="s">
        <v>310</v>
      </c>
      <c r="D838" s="7" t="s">
        <v>112</v>
      </c>
      <c r="E838" s="7" t="s">
        <v>39</v>
      </c>
      <c r="F838" s="7" t="s">
        <v>19</v>
      </c>
      <c r="G838" s="6" t="s">
        <v>17</v>
      </c>
      <c r="H838" s="6" t="s">
        <v>49</v>
      </c>
      <c r="I838" s="6" t="s">
        <v>65</v>
      </c>
      <c r="J838" s="6" t="s">
        <v>43</v>
      </c>
      <c r="K838" s="6">
        <v>19568</v>
      </c>
      <c r="L838" s="6">
        <v>12327.84</v>
      </c>
      <c r="M838" s="7">
        <v>5</v>
      </c>
      <c r="N838" s="23">
        <v>17806.88</v>
      </c>
      <c r="O838" s="8">
        <v>89034.400000000009</v>
      </c>
      <c r="P838" s="40" t="s">
        <v>69</v>
      </c>
      <c r="Q838" s="100">
        <f t="shared" si="36"/>
        <v>8805.5999999999949</v>
      </c>
      <c r="R838" s="100">
        <f t="shared" si="37"/>
        <v>27395.200000000004</v>
      </c>
      <c r="S838" s="100">
        <f t="shared" si="38"/>
        <v>97840</v>
      </c>
    </row>
    <row r="839" spans="1:19" x14ac:dyDescent="0.35">
      <c r="A839" s="9">
        <v>833</v>
      </c>
      <c r="B839" s="6">
        <v>833</v>
      </c>
      <c r="C839" s="7" t="s">
        <v>201</v>
      </c>
      <c r="D839" s="7" t="s">
        <v>112</v>
      </c>
      <c r="E839" s="7" t="s">
        <v>100</v>
      </c>
      <c r="F839" s="7" t="s">
        <v>24</v>
      </c>
      <c r="G839" s="6" t="s">
        <v>15</v>
      </c>
      <c r="H839" s="6" t="s">
        <v>159</v>
      </c>
      <c r="I839" s="6" t="s">
        <v>65</v>
      </c>
      <c r="J839" s="6" t="s">
        <v>86</v>
      </c>
      <c r="K839" s="6">
        <v>24110</v>
      </c>
      <c r="L839" s="6">
        <v>16153.7</v>
      </c>
      <c r="M839" s="7">
        <v>4</v>
      </c>
      <c r="N839" s="23">
        <v>22422.3</v>
      </c>
      <c r="O839" s="8">
        <v>89689.2</v>
      </c>
      <c r="P839" s="40" t="s">
        <v>69</v>
      </c>
      <c r="Q839" s="100">
        <f t="shared" si="36"/>
        <v>6750.8000000000029</v>
      </c>
      <c r="R839" s="100">
        <f t="shared" si="37"/>
        <v>25074.399999999994</v>
      </c>
      <c r="S839" s="100">
        <f t="shared" si="38"/>
        <v>96440</v>
      </c>
    </row>
    <row r="840" spans="1:19" x14ac:dyDescent="0.35">
      <c r="A840" s="9">
        <v>834</v>
      </c>
      <c r="B840" s="6">
        <v>834</v>
      </c>
      <c r="C840" s="7" t="s">
        <v>176</v>
      </c>
      <c r="D840" s="7" t="s">
        <v>38</v>
      </c>
      <c r="E840" s="7" t="s">
        <v>57</v>
      </c>
      <c r="F840" s="7" t="s">
        <v>40</v>
      </c>
      <c r="G840" s="6" t="s">
        <v>17</v>
      </c>
      <c r="H840" s="6" t="s">
        <v>113</v>
      </c>
      <c r="I840" s="6" t="s">
        <v>65</v>
      </c>
      <c r="J840" s="6" t="s">
        <v>86</v>
      </c>
      <c r="K840" s="6">
        <v>16325</v>
      </c>
      <c r="L840" s="6">
        <v>10611.25</v>
      </c>
      <c r="M840" s="7">
        <v>4</v>
      </c>
      <c r="N840" s="23">
        <v>16161.75</v>
      </c>
      <c r="O840" s="8">
        <v>64647</v>
      </c>
      <c r="P840" s="40" t="s">
        <v>46</v>
      </c>
      <c r="Q840" s="100">
        <f t="shared" ref="Q840:Q903" si="39">M840*(K840-N840)</f>
        <v>653</v>
      </c>
      <c r="R840" s="100">
        <f t="shared" ref="R840:R903" si="40">M840*(N840-L840)</f>
        <v>22202</v>
      </c>
      <c r="S840" s="100">
        <f t="shared" ref="S840:S903" si="41">K840*M840</f>
        <v>65300</v>
      </c>
    </row>
    <row r="841" spans="1:19" x14ac:dyDescent="0.35">
      <c r="A841" s="9">
        <v>835</v>
      </c>
      <c r="B841" s="6">
        <v>835</v>
      </c>
      <c r="C841" s="7" t="s">
        <v>301</v>
      </c>
      <c r="D841" s="7" t="s">
        <v>38</v>
      </c>
      <c r="E841" s="7" t="s">
        <v>39</v>
      </c>
      <c r="F841" s="7" t="s">
        <v>40</v>
      </c>
      <c r="G841" s="6" t="s">
        <v>18</v>
      </c>
      <c r="H841" s="6" t="s">
        <v>177</v>
      </c>
      <c r="I841" s="6" t="s">
        <v>65</v>
      </c>
      <c r="J841" s="6" t="s">
        <v>66</v>
      </c>
      <c r="K841" s="6">
        <v>20386</v>
      </c>
      <c r="L841" s="6">
        <v>14270.2</v>
      </c>
      <c r="M841" s="7">
        <v>8</v>
      </c>
      <c r="N841" s="23">
        <v>19570.559999999998</v>
      </c>
      <c r="O841" s="8">
        <v>156564.47999999998</v>
      </c>
      <c r="P841" s="40" t="s">
        <v>130</v>
      </c>
      <c r="Q841" s="100">
        <f t="shared" si="39"/>
        <v>6523.5200000000186</v>
      </c>
      <c r="R841" s="100">
        <f t="shared" si="40"/>
        <v>42402.879999999976</v>
      </c>
      <c r="S841" s="100">
        <f t="shared" si="41"/>
        <v>163088</v>
      </c>
    </row>
    <row r="842" spans="1:19" x14ac:dyDescent="0.35">
      <c r="A842" s="9">
        <v>836</v>
      </c>
      <c r="B842" s="6">
        <v>836</v>
      </c>
      <c r="C842" s="7" t="s">
        <v>297</v>
      </c>
      <c r="D842" s="7" t="s">
        <v>84</v>
      </c>
      <c r="E842" s="7" t="s">
        <v>71</v>
      </c>
      <c r="F842" s="7" t="s">
        <v>40</v>
      </c>
      <c r="G842" s="6" t="s">
        <v>15</v>
      </c>
      <c r="H842" s="6" t="s">
        <v>73</v>
      </c>
      <c r="I842" s="6" t="s">
        <v>50</v>
      </c>
      <c r="J842" s="6" t="s">
        <v>59</v>
      </c>
      <c r="K842" s="6">
        <v>23078</v>
      </c>
      <c r="L842" s="6">
        <v>14769.92</v>
      </c>
      <c r="M842" s="7">
        <v>7</v>
      </c>
      <c r="N842" s="23">
        <v>21693.32</v>
      </c>
      <c r="O842" s="8">
        <v>151853.24</v>
      </c>
      <c r="P842" s="40" t="s">
        <v>89</v>
      </c>
      <c r="Q842" s="100">
        <f t="shared" si="39"/>
        <v>9692.760000000002</v>
      </c>
      <c r="R842" s="100">
        <f t="shared" si="40"/>
        <v>48463.799999999996</v>
      </c>
      <c r="S842" s="100">
        <f t="shared" si="41"/>
        <v>161546</v>
      </c>
    </row>
    <row r="843" spans="1:19" x14ac:dyDescent="0.35">
      <c r="A843" s="9">
        <v>837</v>
      </c>
      <c r="B843" s="6">
        <v>837</v>
      </c>
      <c r="C843" s="7" t="s">
        <v>156</v>
      </c>
      <c r="D843" s="7" t="s">
        <v>112</v>
      </c>
      <c r="E843" s="7" t="s">
        <v>39</v>
      </c>
      <c r="F843" s="7" t="s">
        <v>40</v>
      </c>
      <c r="G843" s="6" t="s">
        <v>17</v>
      </c>
      <c r="H843" s="6" t="s">
        <v>126</v>
      </c>
      <c r="I843" s="6" t="s">
        <v>50</v>
      </c>
      <c r="J843" s="6" t="s">
        <v>86</v>
      </c>
      <c r="K843" s="6">
        <v>16064</v>
      </c>
      <c r="L843" s="6">
        <v>10762.88</v>
      </c>
      <c r="M843" s="7">
        <v>3</v>
      </c>
      <c r="N843" s="23">
        <v>15582.08</v>
      </c>
      <c r="O843" s="8">
        <v>46746.239999999998</v>
      </c>
      <c r="P843" s="40" t="s">
        <v>105</v>
      </c>
      <c r="Q843" s="100">
        <f t="shared" si="39"/>
        <v>1445.7600000000002</v>
      </c>
      <c r="R843" s="100">
        <f t="shared" si="40"/>
        <v>14457.600000000002</v>
      </c>
      <c r="S843" s="100">
        <f t="shared" si="41"/>
        <v>48192</v>
      </c>
    </row>
    <row r="844" spans="1:19" x14ac:dyDescent="0.35">
      <c r="A844" s="9">
        <v>838</v>
      </c>
      <c r="B844" s="6">
        <v>838</v>
      </c>
      <c r="C844" s="7" t="s">
        <v>294</v>
      </c>
      <c r="D844" s="7" t="s">
        <v>112</v>
      </c>
      <c r="E844" s="7" t="s">
        <v>48</v>
      </c>
      <c r="F844" s="7" t="s">
        <v>24</v>
      </c>
      <c r="G844" s="6" t="s">
        <v>17</v>
      </c>
      <c r="H844" s="6" t="s">
        <v>73</v>
      </c>
      <c r="I844" s="6" t="s">
        <v>50</v>
      </c>
      <c r="J844" s="6" t="s">
        <v>59</v>
      </c>
      <c r="K844" s="6">
        <v>23078</v>
      </c>
      <c r="L844" s="6">
        <v>14769.92</v>
      </c>
      <c r="M844" s="7">
        <v>3</v>
      </c>
      <c r="N844" s="23">
        <v>21231.760000000002</v>
      </c>
      <c r="O844" s="8">
        <v>63695.280000000006</v>
      </c>
      <c r="P844" s="40" t="s">
        <v>62</v>
      </c>
      <c r="Q844" s="100">
        <f t="shared" si="39"/>
        <v>5538.7199999999939</v>
      </c>
      <c r="R844" s="100">
        <f t="shared" si="40"/>
        <v>19385.520000000004</v>
      </c>
      <c r="S844" s="100">
        <f t="shared" si="41"/>
        <v>69234</v>
      </c>
    </row>
    <row r="845" spans="1:19" x14ac:dyDescent="0.35">
      <c r="A845" s="9">
        <v>839</v>
      </c>
      <c r="B845" s="6">
        <v>839</v>
      </c>
      <c r="C845" s="7" t="s">
        <v>271</v>
      </c>
      <c r="D845" s="7" t="s">
        <v>95</v>
      </c>
      <c r="E845" s="7" t="s">
        <v>57</v>
      </c>
      <c r="F845" s="7" t="s">
        <v>20</v>
      </c>
      <c r="G845" s="6" t="s">
        <v>17</v>
      </c>
      <c r="H845" s="6" t="s">
        <v>107</v>
      </c>
      <c r="I845" s="6" t="s">
        <v>42</v>
      </c>
      <c r="J845" s="6" t="s">
        <v>59</v>
      </c>
      <c r="K845" s="6">
        <v>10590</v>
      </c>
      <c r="L845" s="6">
        <v>6671.7</v>
      </c>
      <c r="M845" s="7">
        <v>6</v>
      </c>
      <c r="N845" s="23">
        <v>9636.9</v>
      </c>
      <c r="O845" s="8">
        <v>57821.399999999994</v>
      </c>
      <c r="P845" s="40" t="s">
        <v>69</v>
      </c>
      <c r="Q845" s="100">
        <f t="shared" si="39"/>
        <v>5718.6000000000022</v>
      </c>
      <c r="R845" s="100">
        <f t="shared" si="40"/>
        <v>17791.199999999997</v>
      </c>
      <c r="S845" s="100">
        <f t="shared" si="41"/>
        <v>63540</v>
      </c>
    </row>
    <row r="846" spans="1:19" x14ac:dyDescent="0.35">
      <c r="A846" s="9">
        <v>840</v>
      </c>
      <c r="B846" s="6">
        <v>840</v>
      </c>
      <c r="C846" s="7" t="s">
        <v>293</v>
      </c>
      <c r="D846" s="7" t="s">
        <v>112</v>
      </c>
      <c r="E846" s="7" t="s">
        <v>71</v>
      </c>
      <c r="F846" s="7" t="s">
        <v>22</v>
      </c>
      <c r="G846" s="6" t="s">
        <v>15</v>
      </c>
      <c r="H846" s="6" t="s">
        <v>148</v>
      </c>
      <c r="I846" s="6" t="s">
        <v>65</v>
      </c>
      <c r="J846" s="6" t="s">
        <v>86</v>
      </c>
      <c r="K846" s="6">
        <v>18971</v>
      </c>
      <c r="L846" s="6">
        <v>11762.02</v>
      </c>
      <c r="M846" s="7">
        <v>7</v>
      </c>
      <c r="N846" s="23">
        <v>18022.45</v>
      </c>
      <c r="O846" s="8">
        <v>126157.15000000001</v>
      </c>
      <c r="P846" s="40" t="s">
        <v>82</v>
      </c>
      <c r="Q846" s="100">
        <f t="shared" si="39"/>
        <v>6639.8499999999949</v>
      </c>
      <c r="R846" s="100">
        <f t="shared" si="40"/>
        <v>43823.01</v>
      </c>
      <c r="S846" s="100">
        <f t="shared" si="41"/>
        <v>132797</v>
      </c>
    </row>
    <row r="847" spans="1:19" x14ac:dyDescent="0.35">
      <c r="A847" s="9">
        <v>841</v>
      </c>
      <c r="B847" s="6">
        <v>841</v>
      </c>
      <c r="C847" s="7" t="s">
        <v>250</v>
      </c>
      <c r="D847" s="7" t="s">
        <v>95</v>
      </c>
      <c r="E847" s="7" t="s">
        <v>100</v>
      </c>
      <c r="F847" s="7" t="s">
        <v>23</v>
      </c>
      <c r="G847" s="6" t="s">
        <v>18</v>
      </c>
      <c r="H847" s="6" t="s">
        <v>159</v>
      </c>
      <c r="I847" s="6" t="s">
        <v>65</v>
      </c>
      <c r="J847" s="6" t="s">
        <v>86</v>
      </c>
      <c r="K847" s="6">
        <v>24110</v>
      </c>
      <c r="L847" s="6">
        <v>16153.7</v>
      </c>
      <c r="M847" s="7">
        <v>4</v>
      </c>
      <c r="N847" s="23">
        <v>22663.399999999998</v>
      </c>
      <c r="O847" s="8">
        <v>90653.599999999991</v>
      </c>
      <c r="P847" s="40" t="s">
        <v>54</v>
      </c>
      <c r="Q847" s="100">
        <f t="shared" si="39"/>
        <v>5786.4000000000087</v>
      </c>
      <c r="R847" s="100">
        <f t="shared" si="40"/>
        <v>26038.799999999988</v>
      </c>
      <c r="S847" s="100">
        <f t="shared" si="41"/>
        <v>96440</v>
      </c>
    </row>
    <row r="848" spans="1:19" x14ac:dyDescent="0.35">
      <c r="A848" s="9">
        <v>842</v>
      </c>
      <c r="B848" s="6">
        <v>842</v>
      </c>
      <c r="C848" s="7" t="s">
        <v>253</v>
      </c>
      <c r="D848" s="7" t="s">
        <v>56</v>
      </c>
      <c r="E848" s="7" t="s">
        <v>48</v>
      </c>
      <c r="F848" s="7" t="s">
        <v>21</v>
      </c>
      <c r="G848" s="6" t="s">
        <v>17</v>
      </c>
      <c r="H848" s="6" t="s">
        <v>96</v>
      </c>
      <c r="I848" s="6" t="s">
        <v>50</v>
      </c>
      <c r="J848" s="6" t="s">
        <v>43</v>
      </c>
      <c r="K848" s="6">
        <v>2135</v>
      </c>
      <c r="L848" s="6">
        <v>1174.25</v>
      </c>
      <c r="M848" s="7">
        <v>8</v>
      </c>
      <c r="N848" s="23">
        <v>1942.8500000000001</v>
      </c>
      <c r="O848" s="8">
        <v>15542.800000000001</v>
      </c>
      <c r="P848" s="40" t="s">
        <v>130</v>
      </c>
      <c r="Q848" s="100">
        <f t="shared" si="39"/>
        <v>1537.1999999999989</v>
      </c>
      <c r="R848" s="100">
        <f t="shared" si="40"/>
        <v>6148.8000000000011</v>
      </c>
      <c r="S848" s="100">
        <f t="shared" si="41"/>
        <v>17080</v>
      </c>
    </row>
    <row r="849" spans="1:19" x14ac:dyDescent="0.35">
      <c r="A849" s="9">
        <v>843</v>
      </c>
      <c r="B849" s="6">
        <v>843</v>
      </c>
      <c r="C849" s="7" t="s">
        <v>302</v>
      </c>
      <c r="D849" s="7" t="s">
        <v>112</v>
      </c>
      <c r="E849" s="7" t="s">
        <v>48</v>
      </c>
      <c r="F849" s="7" t="s">
        <v>72</v>
      </c>
      <c r="G849" s="6" t="s">
        <v>18</v>
      </c>
      <c r="H849" s="6" t="s">
        <v>122</v>
      </c>
      <c r="I849" s="6" t="s">
        <v>65</v>
      </c>
      <c r="J849" s="6" t="s">
        <v>66</v>
      </c>
      <c r="K849" s="6">
        <v>11568</v>
      </c>
      <c r="L849" s="6">
        <v>8097.6</v>
      </c>
      <c r="M849" s="7">
        <v>1</v>
      </c>
      <c r="N849" s="23">
        <v>11220.96</v>
      </c>
      <c r="O849" s="8">
        <v>11220.96</v>
      </c>
      <c r="P849" s="40" t="s">
        <v>130</v>
      </c>
      <c r="Q849" s="100">
        <f t="shared" si="39"/>
        <v>347.04000000000087</v>
      </c>
      <c r="R849" s="100">
        <f t="shared" si="40"/>
        <v>3123.3599999999988</v>
      </c>
      <c r="S849" s="100">
        <f t="shared" si="41"/>
        <v>11568</v>
      </c>
    </row>
    <row r="850" spans="1:19" x14ac:dyDescent="0.35">
      <c r="A850" s="9">
        <v>844</v>
      </c>
      <c r="B850" s="6">
        <v>844</v>
      </c>
      <c r="C850" s="7" t="s">
        <v>136</v>
      </c>
      <c r="D850" s="7" t="s">
        <v>84</v>
      </c>
      <c r="E850" s="7" t="s">
        <v>100</v>
      </c>
      <c r="F850" s="7" t="s">
        <v>21</v>
      </c>
      <c r="G850" s="6" t="s">
        <v>15</v>
      </c>
      <c r="H850" s="6" t="s">
        <v>91</v>
      </c>
      <c r="I850" s="6" t="s">
        <v>339</v>
      </c>
      <c r="J850" s="6" t="s">
        <v>59</v>
      </c>
      <c r="K850" s="6">
        <v>3263</v>
      </c>
      <c r="L850" s="6">
        <v>2186.21</v>
      </c>
      <c r="M850" s="7">
        <v>8</v>
      </c>
      <c r="N850" s="23">
        <v>3230.37</v>
      </c>
      <c r="O850" s="8">
        <v>25842.959999999999</v>
      </c>
      <c r="P850" s="40" t="s">
        <v>89</v>
      </c>
      <c r="Q850" s="100">
        <f t="shared" si="39"/>
        <v>261.04000000000087</v>
      </c>
      <c r="R850" s="100">
        <f t="shared" si="40"/>
        <v>8353.2799999999988</v>
      </c>
      <c r="S850" s="100">
        <f t="shared" si="41"/>
        <v>26104</v>
      </c>
    </row>
    <row r="851" spans="1:19" x14ac:dyDescent="0.35">
      <c r="A851" s="9">
        <v>845</v>
      </c>
      <c r="B851" s="6">
        <v>845</v>
      </c>
      <c r="C851" s="7" t="s">
        <v>314</v>
      </c>
      <c r="D851" s="7" t="s">
        <v>38</v>
      </c>
      <c r="E851" s="7" t="s">
        <v>48</v>
      </c>
      <c r="F851" s="7" t="s">
        <v>23</v>
      </c>
      <c r="G851" s="6" t="s">
        <v>15</v>
      </c>
      <c r="H851" s="6" t="s">
        <v>58</v>
      </c>
      <c r="I851" s="6" t="s">
        <v>42</v>
      </c>
      <c r="J851" s="6" t="s">
        <v>59</v>
      </c>
      <c r="K851" s="6">
        <v>24315</v>
      </c>
      <c r="L851" s="6">
        <v>14589</v>
      </c>
      <c r="M851" s="7">
        <v>1</v>
      </c>
      <c r="N851" s="23">
        <v>21397.200000000001</v>
      </c>
      <c r="O851" s="8">
        <v>21397.200000000001</v>
      </c>
      <c r="P851" s="40" t="s">
        <v>89</v>
      </c>
      <c r="Q851" s="100">
        <f t="shared" si="39"/>
        <v>2917.7999999999993</v>
      </c>
      <c r="R851" s="100">
        <f t="shared" si="40"/>
        <v>6808.2000000000007</v>
      </c>
      <c r="S851" s="100">
        <f t="shared" si="41"/>
        <v>24315</v>
      </c>
    </row>
    <row r="852" spans="1:19" x14ac:dyDescent="0.35">
      <c r="A852" s="9">
        <v>846</v>
      </c>
      <c r="B852" s="6">
        <v>846</v>
      </c>
      <c r="C852" s="7" t="s">
        <v>322</v>
      </c>
      <c r="D852" s="7" t="s">
        <v>38</v>
      </c>
      <c r="E852" s="7" t="s">
        <v>71</v>
      </c>
      <c r="F852" s="7" t="s">
        <v>21</v>
      </c>
      <c r="G852" s="6" t="s">
        <v>15</v>
      </c>
      <c r="H852" s="6" t="s">
        <v>41</v>
      </c>
      <c r="I852" s="6" t="s">
        <v>42</v>
      </c>
      <c r="J852" s="6" t="s">
        <v>66</v>
      </c>
      <c r="K852" s="6">
        <v>8989</v>
      </c>
      <c r="L852" s="6">
        <v>5663.07</v>
      </c>
      <c r="M852" s="7">
        <v>3</v>
      </c>
      <c r="N852" s="23">
        <v>8090.1</v>
      </c>
      <c r="O852" s="8">
        <v>24270.300000000003</v>
      </c>
      <c r="P852" s="40" t="s">
        <v>46</v>
      </c>
      <c r="Q852" s="100">
        <f t="shared" si="39"/>
        <v>2696.6999999999989</v>
      </c>
      <c r="R852" s="100">
        <f t="shared" si="40"/>
        <v>7281.090000000002</v>
      </c>
      <c r="S852" s="100">
        <f t="shared" si="41"/>
        <v>26967</v>
      </c>
    </row>
    <row r="853" spans="1:19" x14ac:dyDescent="0.35">
      <c r="A853" s="9">
        <v>847</v>
      </c>
      <c r="B853" s="6">
        <v>847</v>
      </c>
      <c r="C853" s="7" t="s">
        <v>212</v>
      </c>
      <c r="D853" s="7" t="s">
        <v>38</v>
      </c>
      <c r="E853" s="7" t="s">
        <v>48</v>
      </c>
      <c r="F853" s="7" t="s">
        <v>40</v>
      </c>
      <c r="G853" s="6" t="s">
        <v>16</v>
      </c>
      <c r="H853" s="6" t="s">
        <v>159</v>
      </c>
      <c r="I853" s="6" t="s">
        <v>65</v>
      </c>
      <c r="J853" s="6" t="s">
        <v>86</v>
      </c>
      <c r="K853" s="6">
        <v>24110</v>
      </c>
      <c r="L853" s="6">
        <v>16153.7</v>
      </c>
      <c r="M853" s="7">
        <v>1</v>
      </c>
      <c r="N853" s="23">
        <v>21699</v>
      </c>
      <c r="O853" s="8">
        <v>21699</v>
      </c>
      <c r="P853" s="40" t="s">
        <v>130</v>
      </c>
      <c r="Q853" s="100">
        <f t="shared" si="39"/>
        <v>2411</v>
      </c>
      <c r="R853" s="100">
        <f t="shared" si="40"/>
        <v>5545.2999999999993</v>
      </c>
      <c r="S853" s="100">
        <f t="shared" si="41"/>
        <v>24110</v>
      </c>
    </row>
    <row r="854" spans="1:19" x14ac:dyDescent="0.35">
      <c r="A854" s="9">
        <v>848</v>
      </c>
      <c r="B854" s="6">
        <v>848</v>
      </c>
      <c r="C854" s="7" t="s">
        <v>238</v>
      </c>
      <c r="D854" s="7" t="s">
        <v>56</v>
      </c>
      <c r="E854" s="7" t="s">
        <v>100</v>
      </c>
      <c r="F854" s="7" t="s">
        <v>72</v>
      </c>
      <c r="G854" s="6" t="s">
        <v>17</v>
      </c>
      <c r="H854" s="6" t="s">
        <v>78</v>
      </c>
      <c r="I854" s="6" t="s">
        <v>339</v>
      </c>
      <c r="J854" s="6" t="s">
        <v>51</v>
      </c>
      <c r="K854" s="6">
        <v>22050</v>
      </c>
      <c r="L854" s="6">
        <v>15435</v>
      </c>
      <c r="M854" s="7">
        <v>5</v>
      </c>
      <c r="N854" s="23">
        <v>20727</v>
      </c>
      <c r="O854" s="8">
        <v>103635</v>
      </c>
      <c r="P854" s="40" t="s">
        <v>130</v>
      </c>
      <c r="Q854" s="100">
        <f t="shared" si="39"/>
        <v>6615</v>
      </c>
      <c r="R854" s="100">
        <f t="shared" si="40"/>
        <v>26460</v>
      </c>
      <c r="S854" s="100">
        <f t="shared" si="41"/>
        <v>110250</v>
      </c>
    </row>
    <row r="855" spans="1:19" x14ac:dyDescent="0.35">
      <c r="A855" s="9">
        <v>849</v>
      </c>
      <c r="B855" s="6">
        <v>849</v>
      </c>
      <c r="C855" s="7" t="s">
        <v>173</v>
      </c>
      <c r="D855" s="7" t="s">
        <v>56</v>
      </c>
      <c r="E855" s="7" t="s">
        <v>71</v>
      </c>
      <c r="F855" s="7" t="s">
        <v>40</v>
      </c>
      <c r="G855" s="6" t="s">
        <v>18</v>
      </c>
      <c r="H855" s="6" t="s">
        <v>85</v>
      </c>
      <c r="I855" s="6" t="s">
        <v>339</v>
      </c>
      <c r="J855" s="6" t="s">
        <v>86</v>
      </c>
      <c r="K855" s="6">
        <v>6690</v>
      </c>
      <c r="L855" s="6">
        <v>4080.9</v>
      </c>
      <c r="M855" s="7">
        <v>6</v>
      </c>
      <c r="N855" s="23">
        <v>6288.5999999999995</v>
      </c>
      <c r="O855" s="8">
        <v>37731.599999999999</v>
      </c>
      <c r="P855" s="40" t="s">
        <v>46</v>
      </c>
      <c r="Q855" s="100">
        <f t="shared" si="39"/>
        <v>2408.4000000000033</v>
      </c>
      <c r="R855" s="100">
        <f t="shared" si="40"/>
        <v>13246.199999999997</v>
      </c>
      <c r="S855" s="100">
        <f t="shared" si="41"/>
        <v>40140</v>
      </c>
    </row>
    <row r="856" spans="1:19" x14ac:dyDescent="0.35">
      <c r="A856" s="9">
        <v>850</v>
      </c>
      <c r="B856" s="6">
        <v>850</v>
      </c>
      <c r="C856" s="7" t="s">
        <v>147</v>
      </c>
      <c r="D856" s="7" t="s">
        <v>38</v>
      </c>
      <c r="E856" s="7" t="s">
        <v>71</v>
      </c>
      <c r="F856" s="7" t="s">
        <v>23</v>
      </c>
      <c r="G856" s="6" t="s">
        <v>15</v>
      </c>
      <c r="H856" s="6" t="s">
        <v>169</v>
      </c>
      <c r="I856" s="6" t="s">
        <v>65</v>
      </c>
      <c r="J856" s="6" t="s">
        <v>43</v>
      </c>
      <c r="K856" s="6">
        <v>9526</v>
      </c>
      <c r="L856" s="6">
        <v>6572.94</v>
      </c>
      <c r="M856" s="7">
        <v>4</v>
      </c>
      <c r="N856" s="23">
        <v>9049.6999999999989</v>
      </c>
      <c r="O856" s="8">
        <v>36198.799999999996</v>
      </c>
      <c r="P856" s="40" t="s">
        <v>130</v>
      </c>
      <c r="Q856" s="100">
        <f t="shared" si="39"/>
        <v>1905.2000000000044</v>
      </c>
      <c r="R856" s="100">
        <f t="shared" si="40"/>
        <v>9907.0399999999972</v>
      </c>
      <c r="S856" s="100">
        <f t="shared" si="41"/>
        <v>38104</v>
      </c>
    </row>
    <row r="857" spans="1:19" x14ac:dyDescent="0.35">
      <c r="A857" s="9">
        <v>851</v>
      </c>
      <c r="B857" s="6">
        <v>851</v>
      </c>
      <c r="C857" s="7" t="s">
        <v>242</v>
      </c>
      <c r="D857" s="7" t="s">
        <v>56</v>
      </c>
      <c r="E857" s="7" t="s">
        <v>100</v>
      </c>
      <c r="F857" s="7" t="s">
        <v>19</v>
      </c>
      <c r="G857" s="6" t="s">
        <v>15</v>
      </c>
      <c r="H857" s="6" t="s">
        <v>138</v>
      </c>
      <c r="I857" s="6" t="s">
        <v>42</v>
      </c>
      <c r="J857" s="6" t="s">
        <v>51</v>
      </c>
      <c r="K857" s="6">
        <v>12004</v>
      </c>
      <c r="L857" s="6">
        <v>8042.68</v>
      </c>
      <c r="M857" s="7">
        <v>8</v>
      </c>
      <c r="N857" s="23">
        <v>10923.640000000001</v>
      </c>
      <c r="O857" s="8">
        <v>87389.12000000001</v>
      </c>
      <c r="P857" s="40" t="s">
        <v>54</v>
      </c>
      <c r="Q857" s="100">
        <f t="shared" si="39"/>
        <v>8642.8799999999901</v>
      </c>
      <c r="R857" s="100">
        <f t="shared" si="40"/>
        <v>23047.680000000008</v>
      </c>
      <c r="S857" s="100">
        <f t="shared" si="41"/>
        <v>96032</v>
      </c>
    </row>
    <row r="858" spans="1:19" x14ac:dyDescent="0.35">
      <c r="A858" s="9">
        <v>852</v>
      </c>
      <c r="B858" s="6">
        <v>852</v>
      </c>
      <c r="C858" s="7" t="s">
        <v>276</v>
      </c>
      <c r="D858" s="7" t="s">
        <v>95</v>
      </c>
      <c r="E858" s="7" t="s">
        <v>57</v>
      </c>
      <c r="F858" s="7" t="s">
        <v>23</v>
      </c>
      <c r="G858" s="6" t="s">
        <v>15</v>
      </c>
      <c r="H858" s="6" t="s">
        <v>122</v>
      </c>
      <c r="I858" s="6" t="s">
        <v>65</v>
      </c>
      <c r="J858" s="6" t="s">
        <v>66</v>
      </c>
      <c r="K858" s="6">
        <v>11568</v>
      </c>
      <c r="L858" s="6">
        <v>8097.6</v>
      </c>
      <c r="M858" s="7">
        <v>4</v>
      </c>
      <c r="N858" s="23">
        <v>9948.48</v>
      </c>
      <c r="O858" s="8">
        <v>39793.919999999998</v>
      </c>
      <c r="P858" s="40" t="s">
        <v>54</v>
      </c>
      <c r="Q858" s="100">
        <f t="shared" si="39"/>
        <v>6478.0800000000017</v>
      </c>
      <c r="R858" s="100">
        <f t="shared" si="40"/>
        <v>7403.5199999999968</v>
      </c>
      <c r="S858" s="100">
        <f t="shared" si="41"/>
        <v>46272</v>
      </c>
    </row>
    <row r="859" spans="1:19" x14ac:dyDescent="0.35">
      <c r="A859" s="9">
        <v>853</v>
      </c>
      <c r="B859" s="6">
        <v>853</v>
      </c>
      <c r="C859" s="7" t="s">
        <v>293</v>
      </c>
      <c r="D859" s="7" t="s">
        <v>112</v>
      </c>
      <c r="E859" s="7" t="s">
        <v>71</v>
      </c>
      <c r="F859" s="7" t="s">
        <v>22</v>
      </c>
      <c r="G859" s="6" t="s">
        <v>15</v>
      </c>
      <c r="H859" s="6" t="s">
        <v>101</v>
      </c>
      <c r="I859" s="6" t="s">
        <v>42</v>
      </c>
      <c r="J859" s="6" t="s">
        <v>74</v>
      </c>
      <c r="K859" s="6">
        <v>4269</v>
      </c>
      <c r="L859" s="6">
        <v>2561.4</v>
      </c>
      <c r="M859" s="7">
        <v>5</v>
      </c>
      <c r="N859" s="23">
        <v>3970.1699999999996</v>
      </c>
      <c r="O859" s="8">
        <v>19850.849999999999</v>
      </c>
      <c r="P859" s="40" t="s">
        <v>62</v>
      </c>
      <c r="Q859" s="100">
        <f t="shared" si="39"/>
        <v>1494.1500000000019</v>
      </c>
      <c r="R859" s="100">
        <f t="shared" si="40"/>
        <v>7043.8499999999976</v>
      </c>
      <c r="S859" s="100">
        <f t="shared" si="41"/>
        <v>21345</v>
      </c>
    </row>
    <row r="860" spans="1:19" x14ac:dyDescent="0.35">
      <c r="A860" s="9">
        <v>854</v>
      </c>
      <c r="B860" s="6">
        <v>854</v>
      </c>
      <c r="C860" s="7" t="s">
        <v>203</v>
      </c>
      <c r="D860" s="7" t="s">
        <v>56</v>
      </c>
      <c r="E860" s="7" t="s">
        <v>39</v>
      </c>
      <c r="F860" s="7" t="s">
        <v>20</v>
      </c>
      <c r="G860" s="6" t="s">
        <v>16</v>
      </c>
      <c r="H860" s="6" t="s">
        <v>122</v>
      </c>
      <c r="I860" s="6" t="s">
        <v>65</v>
      </c>
      <c r="J860" s="6" t="s">
        <v>66</v>
      </c>
      <c r="K860" s="6">
        <v>11568</v>
      </c>
      <c r="L860" s="6">
        <v>8097.6</v>
      </c>
      <c r="M860" s="7">
        <v>4</v>
      </c>
      <c r="N860" s="23">
        <v>11220.96</v>
      </c>
      <c r="O860" s="8">
        <v>44883.839999999997</v>
      </c>
      <c r="P860" s="40" t="s">
        <v>54</v>
      </c>
      <c r="Q860" s="100">
        <f t="shared" si="39"/>
        <v>1388.1600000000035</v>
      </c>
      <c r="R860" s="100">
        <f t="shared" si="40"/>
        <v>12493.439999999995</v>
      </c>
      <c r="S860" s="100">
        <f t="shared" si="41"/>
        <v>46272</v>
      </c>
    </row>
    <row r="861" spans="1:19" x14ac:dyDescent="0.35">
      <c r="A861" s="9">
        <v>855</v>
      </c>
      <c r="B861" s="6">
        <v>855</v>
      </c>
      <c r="C861" s="7" t="s">
        <v>287</v>
      </c>
      <c r="D861" s="7" t="s">
        <v>112</v>
      </c>
      <c r="E861" s="7" t="s">
        <v>71</v>
      </c>
      <c r="F861" s="7" t="s">
        <v>20</v>
      </c>
      <c r="G861" s="6" t="s">
        <v>17</v>
      </c>
      <c r="H861" s="6" t="s">
        <v>58</v>
      </c>
      <c r="I861" s="6" t="s">
        <v>42</v>
      </c>
      <c r="J861" s="6" t="s">
        <v>59</v>
      </c>
      <c r="K861" s="6">
        <v>24315</v>
      </c>
      <c r="L861" s="6">
        <v>14589</v>
      </c>
      <c r="M861" s="7">
        <v>6</v>
      </c>
      <c r="N861" s="23">
        <v>23828.7</v>
      </c>
      <c r="O861" s="8">
        <v>142972.20000000001</v>
      </c>
      <c r="P861" s="40" t="s">
        <v>130</v>
      </c>
      <c r="Q861" s="100">
        <f t="shared" si="39"/>
        <v>2917.7999999999956</v>
      </c>
      <c r="R861" s="100">
        <f t="shared" si="40"/>
        <v>55438.200000000004</v>
      </c>
      <c r="S861" s="100">
        <f t="shared" si="41"/>
        <v>145890</v>
      </c>
    </row>
    <row r="862" spans="1:19" x14ac:dyDescent="0.35">
      <c r="A862" s="9">
        <v>856</v>
      </c>
      <c r="B862" s="6">
        <v>856</v>
      </c>
      <c r="C862" s="7" t="s">
        <v>291</v>
      </c>
      <c r="D862" s="7" t="s">
        <v>112</v>
      </c>
      <c r="E862" s="7" t="s">
        <v>71</v>
      </c>
      <c r="F862" s="7" t="s">
        <v>21</v>
      </c>
      <c r="G862" s="6" t="s">
        <v>16</v>
      </c>
      <c r="H862" s="6" t="s">
        <v>78</v>
      </c>
      <c r="I862" s="6" t="s">
        <v>339</v>
      </c>
      <c r="J862" s="6" t="s">
        <v>51</v>
      </c>
      <c r="K862" s="6">
        <v>22050</v>
      </c>
      <c r="L862" s="6">
        <v>15435</v>
      </c>
      <c r="M862" s="7">
        <v>5</v>
      </c>
      <c r="N862" s="23">
        <v>21388.5</v>
      </c>
      <c r="O862" s="8">
        <v>106942.5</v>
      </c>
      <c r="P862" s="40" t="s">
        <v>105</v>
      </c>
      <c r="Q862" s="100">
        <f t="shared" si="39"/>
        <v>3307.5</v>
      </c>
      <c r="R862" s="100">
        <f t="shared" si="40"/>
        <v>29767.5</v>
      </c>
      <c r="S862" s="100">
        <f t="shared" si="41"/>
        <v>110250</v>
      </c>
    </row>
    <row r="863" spans="1:19" x14ac:dyDescent="0.35">
      <c r="A863" s="9">
        <v>857</v>
      </c>
      <c r="B863" s="6">
        <v>857</v>
      </c>
      <c r="C863" s="7" t="s">
        <v>121</v>
      </c>
      <c r="D863" s="7" t="s">
        <v>84</v>
      </c>
      <c r="E863" s="7" t="s">
        <v>57</v>
      </c>
      <c r="F863" s="7" t="s">
        <v>23</v>
      </c>
      <c r="G863" s="6" t="s">
        <v>16</v>
      </c>
      <c r="H863" s="6" t="s">
        <v>78</v>
      </c>
      <c r="I863" s="6" t="s">
        <v>339</v>
      </c>
      <c r="J863" s="6" t="s">
        <v>51</v>
      </c>
      <c r="K863" s="6">
        <v>22050</v>
      </c>
      <c r="L863" s="6">
        <v>15435</v>
      </c>
      <c r="M863" s="7">
        <v>4</v>
      </c>
      <c r="N863" s="23">
        <v>21168</v>
      </c>
      <c r="O863" s="8">
        <v>84672</v>
      </c>
      <c r="P863" s="40" t="s">
        <v>89</v>
      </c>
      <c r="Q863" s="100">
        <f t="shared" si="39"/>
        <v>3528</v>
      </c>
      <c r="R863" s="100">
        <f t="shared" si="40"/>
        <v>22932</v>
      </c>
      <c r="S863" s="100">
        <f t="shared" si="41"/>
        <v>88200</v>
      </c>
    </row>
    <row r="864" spans="1:19" x14ac:dyDescent="0.35">
      <c r="A864" s="9">
        <v>858</v>
      </c>
      <c r="B864" s="6">
        <v>858</v>
      </c>
      <c r="C864" s="7" t="s">
        <v>186</v>
      </c>
      <c r="D864" s="7" t="s">
        <v>84</v>
      </c>
      <c r="E864" s="7" t="s">
        <v>71</v>
      </c>
      <c r="F864" s="7" t="s">
        <v>40</v>
      </c>
      <c r="G864" s="6" t="s">
        <v>16</v>
      </c>
      <c r="H864" s="6" t="s">
        <v>107</v>
      </c>
      <c r="I864" s="6" t="s">
        <v>42</v>
      </c>
      <c r="J864" s="6" t="s">
        <v>59</v>
      </c>
      <c r="K864" s="6">
        <v>10590</v>
      </c>
      <c r="L864" s="6">
        <v>6671.7</v>
      </c>
      <c r="M864" s="7">
        <v>1</v>
      </c>
      <c r="N864" s="23">
        <v>9213.2999999999993</v>
      </c>
      <c r="O864" s="8">
        <v>9213.2999999999993</v>
      </c>
      <c r="P864" s="40" t="s">
        <v>89</v>
      </c>
      <c r="Q864" s="100">
        <f t="shared" si="39"/>
        <v>1376.7000000000007</v>
      </c>
      <c r="R864" s="100">
        <f t="shared" si="40"/>
        <v>2541.5999999999995</v>
      </c>
      <c r="S864" s="100">
        <f t="shared" si="41"/>
        <v>10590</v>
      </c>
    </row>
    <row r="865" spans="1:19" x14ac:dyDescent="0.35">
      <c r="A865" s="9">
        <v>859</v>
      </c>
      <c r="B865" s="6">
        <v>859</v>
      </c>
      <c r="C865" s="7" t="s">
        <v>209</v>
      </c>
      <c r="D865" s="7" t="s">
        <v>56</v>
      </c>
      <c r="E865" s="7" t="s">
        <v>48</v>
      </c>
      <c r="F865" s="7" t="s">
        <v>72</v>
      </c>
      <c r="G865" s="6" t="s">
        <v>15</v>
      </c>
      <c r="H865" s="6" t="s">
        <v>78</v>
      </c>
      <c r="I865" s="6" t="s">
        <v>339</v>
      </c>
      <c r="J865" s="6" t="s">
        <v>51</v>
      </c>
      <c r="K865" s="6">
        <v>22050</v>
      </c>
      <c r="L865" s="6">
        <v>15435</v>
      </c>
      <c r="M865" s="7">
        <v>2</v>
      </c>
      <c r="N865" s="23">
        <v>19404</v>
      </c>
      <c r="O865" s="8">
        <v>38808</v>
      </c>
      <c r="P865" s="40" t="s">
        <v>54</v>
      </c>
      <c r="Q865" s="100">
        <f t="shared" si="39"/>
        <v>5292</v>
      </c>
      <c r="R865" s="100">
        <f t="shared" si="40"/>
        <v>7938</v>
      </c>
      <c r="S865" s="100">
        <f t="shared" si="41"/>
        <v>44100</v>
      </c>
    </row>
    <row r="866" spans="1:19" x14ac:dyDescent="0.35">
      <c r="A866" s="9">
        <v>860</v>
      </c>
      <c r="B866" s="6">
        <v>860</v>
      </c>
      <c r="C866" s="7" t="s">
        <v>278</v>
      </c>
      <c r="D866" s="7" t="s">
        <v>84</v>
      </c>
      <c r="E866" s="7" t="s">
        <v>39</v>
      </c>
      <c r="F866" s="7" t="s">
        <v>72</v>
      </c>
      <c r="G866" s="6" t="s">
        <v>18</v>
      </c>
      <c r="H866" s="6" t="s">
        <v>126</v>
      </c>
      <c r="I866" s="6" t="s">
        <v>50</v>
      </c>
      <c r="J866" s="6" t="s">
        <v>86</v>
      </c>
      <c r="K866" s="6">
        <v>16064</v>
      </c>
      <c r="L866" s="6">
        <v>10762.88</v>
      </c>
      <c r="M866" s="7">
        <v>3</v>
      </c>
      <c r="N866" s="23">
        <v>15742.72</v>
      </c>
      <c r="O866" s="8">
        <v>47228.159999999996</v>
      </c>
      <c r="P866" s="40" t="s">
        <v>105</v>
      </c>
      <c r="Q866" s="100">
        <f t="shared" si="39"/>
        <v>963.84000000000196</v>
      </c>
      <c r="R866" s="100">
        <f t="shared" si="40"/>
        <v>14939.52</v>
      </c>
      <c r="S866" s="100">
        <f t="shared" si="41"/>
        <v>48192</v>
      </c>
    </row>
    <row r="867" spans="1:19" x14ac:dyDescent="0.35">
      <c r="A867" s="9">
        <v>861</v>
      </c>
      <c r="B867" s="6">
        <v>861</v>
      </c>
      <c r="C867" s="7" t="s">
        <v>287</v>
      </c>
      <c r="D867" s="7" t="s">
        <v>112</v>
      </c>
      <c r="E867" s="7" t="s">
        <v>71</v>
      </c>
      <c r="F867" s="7" t="s">
        <v>20</v>
      </c>
      <c r="G867" s="6" t="s">
        <v>18</v>
      </c>
      <c r="H867" s="6" t="s">
        <v>122</v>
      </c>
      <c r="I867" s="6" t="s">
        <v>65</v>
      </c>
      <c r="J867" s="6" t="s">
        <v>66</v>
      </c>
      <c r="K867" s="6">
        <v>11568</v>
      </c>
      <c r="L867" s="6">
        <v>8097.6</v>
      </c>
      <c r="M867" s="7">
        <v>5</v>
      </c>
      <c r="N867" s="23">
        <v>10064.16</v>
      </c>
      <c r="O867" s="8">
        <v>50320.800000000003</v>
      </c>
      <c r="P867" s="40" t="s">
        <v>89</v>
      </c>
      <c r="Q867" s="100">
        <f t="shared" si="39"/>
        <v>7519.2000000000007</v>
      </c>
      <c r="R867" s="100">
        <f t="shared" si="40"/>
        <v>9832.7999999999975</v>
      </c>
      <c r="S867" s="100">
        <f t="shared" si="41"/>
        <v>57840</v>
      </c>
    </row>
    <row r="868" spans="1:19" x14ac:dyDescent="0.35">
      <c r="A868" s="9">
        <v>862</v>
      </c>
      <c r="B868" s="6">
        <v>862</v>
      </c>
      <c r="C868" s="7" t="s">
        <v>241</v>
      </c>
      <c r="D868" s="7" t="s">
        <v>95</v>
      </c>
      <c r="E868" s="7" t="s">
        <v>71</v>
      </c>
      <c r="F868" s="7" t="s">
        <v>19</v>
      </c>
      <c r="G868" s="6" t="s">
        <v>16</v>
      </c>
      <c r="H868" s="6" t="s">
        <v>73</v>
      </c>
      <c r="I868" s="6" t="s">
        <v>50</v>
      </c>
      <c r="J868" s="6" t="s">
        <v>59</v>
      </c>
      <c r="K868" s="6">
        <v>23078</v>
      </c>
      <c r="L868" s="6">
        <v>14769.92</v>
      </c>
      <c r="M868" s="7">
        <v>3</v>
      </c>
      <c r="N868" s="23">
        <v>22847.22</v>
      </c>
      <c r="O868" s="8">
        <v>68541.66</v>
      </c>
      <c r="P868" s="40" t="s">
        <v>54</v>
      </c>
      <c r="Q868" s="100">
        <f t="shared" si="39"/>
        <v>692.33999999999651</v>
      </c>
      <c r="R868" s="100">
        <f t="shared" si="40"/>
        <v>24231.9</v>
      </c>
      <c r="S868" s="100">
        <f t="shared" si="41"/>
        <v>69234</v>
      </c>
    </row>
    <row r="869" spans="1:19" x14ac:dyDescent="0.35">
      <c r="A869" s="9">
        <v>863</v>
      </c>
      <c r="B869" s="6">
        <v>863</v>
      </c>
      <c r="C869" s="7" t="s">
        <v>309</v>
      </c>
      <c r="D869" s="7" t="s">
        <v>112</v>
      </c>
      <c r="E869" s="7" t="s">
        <v>39</v>
      </c>
      <c r="F869" s="7" t="s">
        <v>21</v>
      </c>
      <c r="G869" s="6" t="s">
        <v>18</v>
      </c>
      <c r="H869" s="6" t="s">
        <v>78</v>
      </c>
      <c r="I869" s="6" t="s">
        <v>339</v>
      </c>
      <c r="J869" s="6" t="s">
        <v>51</v>
      </c>
      <c r="K869" s="6">
        <v>22050</v>
      </c>
      <c r="L869" s="6">
        <v>15435</v>
      </c>
      <c r="M869" s="7">
        <v>6</v>
      </c>
      <c r="N869" s="23">
        <v>21168</v>
      </c>
      <c r="O869" s="8">
        <v>127008</v>
      </c>
      <c r="P869" s="40" t="s">
        <v>69</v>
      </c>
      <c r="Q869" s="100">
        <f t="shared" si="39"/>
        <v>5292</v>
      </c>
      <c r="R869" s="100">
        <f t="shared" si="40"/>
        <v>34398</v>
      </c>
      <c r="S869" s="100">
        <f t="shared" si="41"/>
        <v>132300</v>
      </c>
    </row>
    <row r="870" spans="1:19" x14ac:dyDescent="0.35">
      <c r="A870" s="9">
        <v>864</v>
      </c>
      <c r="B870" s="6">
        <v>864</v>
      </c>
      <c r="C870" s="7" t="s">
        <v>269</v>
      </c>
      <c r="D870" s="7" t="s">
        <v>38</v>
      </c>
      <c r="E870" s="7" t="s">
        <v>57</v>
      </c>
      <c r="F870" s="7" t="s">
        <v>40</v>
      </c>
      <c r="G870" s="6" t="s">
        <v>18</v>
      </c>
      <c r="H870" s="6" t="s">
        <v>113</v>
      </c>
      <c r="I870" s="6" t="s">
        <v>65</v>
      </c>
      <c r="J870" s="6" t="s">
        <v>86</v>
      </c>
      <c r="K870" s="6">
        <v>16325</v>
      </c>
      <c r="L870" s="6">
        <v>10611.25</v>
      </c>
      <c r="M870" s="7">
        <v>6</v>
      </c>
      <c r="N870" s="23">
        <v>15672</v>
      </c>
      <c r="O870" s="8">
        <v>94032</v>
      </c>
      <c r="P870" s="40" t="s">
        <v>130</v>
      </c>
      <c r="Q870" s="100">
        <f t="shared" si="39"/>
        <v>3918</v>
      </c>
      <c r="R870" s="100">
        <f t="shared" si="40"/>
        <v>30364.5</v>
      </c>
      <c r="S870" s="100">
        <f t="shared" si="41"/>
        <v>97950</v>
      </c>
    </row>
    <row r="871" spans="1:19" x14ac:dyDescent="0.35">
      <c r="A871" s="9">
        <v>865</v>
      </c>
      <c r="B871" s="6">
        <v>865</v>
      </c>
      <c r="C871" s="7" t="s">
        <v>283</v>
      </c>
      <c r="D871" s="7" t="s">
        <v>38</v>
      </c>
      <c r="E871" s="7" t="s">
        <v>100</v>
      </c>
      <c r="F871" s="7" t="s">
        <v>19</v>
      </c>
      <c r="G871" s="6" t="s">
        <v>18</v>
      </c>
      <c r="H871" s="6" t="s">
        <v>49</v>
      </c>
      <c r="I871" s="6" t="s">
        <v>65</v>
      </c>
      <c r="J871" s="6" t="s">
        <v>43</v>
      </c>
      <c r="K871" s="6">
        <v>19568</v>
      </c>
      <c r="L871" s="6">
        <v>12327.84</v>
      </c>
      <c r="M871" s="7">
        <v>4</v>
      </c>
      <c r="N871" s="23">
        <v>18785.28</v>
      </c>
      <c r="O871" s="8">
        <v>75141.119999999995</v>
      </c>
      <c r="P871" s="40" t="s">
        <v>54</v>
      </c>
      <c r="Q871" s="100">
        <f t="shared" si="39"/>
        <v>3130.8800000000047</v>
      </c>
      <c r="R871" s="100">
        <f t="shared" si="40"/>
        <v>25829.759999999995</v>
      </c>
      <c r="S871" s="100">
        <f t="shared" si="41"/>
        <v>78272</v>
      </c>
    </row>
    <row r="872" spans="1:19" x14ac:dyDescent="0.35">
      <c r="A872" s="9">
        <v>866</v>
      </c>
      <c r="B872" s="6">
        <v>866</v>
      </c>
      <c r="C872" s="7" t="s">
        <v>320</v>
      </c>
      <c r="D872" s="7" t="s">
        <v>112</v>
      </c>
      <c r="E872" s="7" t="s">
        <v>100</v>
      </c>
      <c r="F872" s="7" t="s">
        <v>19</v>
      </c>
      <c r="G872" s="6" t="s">
        <v>17</v>
      </c>
      <c r="H872" s="6" t="s">
        <v>177</v>
      </c>
      <c r="I872" s="6" t="s">
        <v>65</v>
      </c>
      <c r="J872" s="6" t="s">
        <v>66</v>
      </c>
      <c r="K872" s="6">
        <v>20386</v>
      </c>
      <c r="L872" s="6">
        <v>14270.2</v>
      </c>
      <c r="M872" s="7">
        <v>1</v>
      </c>
      <c r="N872" s="23">
        <v>19570.559999999998</v>
      </c>
      <c r="O872" s="8">
        <v>19570.559999999998</v>
      </c>
      <c r="P872" s="40" t="s">
        <v>69</v>
      </c>
      <c r="Q872" s="100">
        <f t="shared" si="39"/>
        <v>815.44000000000233</v>
      </c>
      <c r="R872" s="100">
        <f t="shared" si="40"/>
        <v>5300.3599999999969</v>
      </c>
      <c r="S872" s="100">
        <f t="shared" si="41"/>
        <v>20386</v>
      </c>
    </row>
    <row r="873" spans="1:19" x14ac:dyDescent="0.35">
      <c r="A873" s="9">
        <v>867</v>
      </c>
      <c r="B873" s="6">
        <v>867</v>
      </c>
      <c r="C873" s="7" t="s">
        <v>300</v>
      </c>
      <c r="D873" s="7" t="s">
        <v>112</v>
      </c>
      <c r="E873" s="7" t="s">
        <v>39</v>
      </c>
      <c r="F873" s="7" t="s">
        <v>24</v>
      </c>
      <c r="G873" s="6" t="s">
        <v>15</v>
      </c>
      <c r="H873" s="6" t="s">
        <v>122</v>
      </c>
      <c r="I873" s="6" t="s">
        <v>65</v>
      </c>
      <c r="J873" s="6" t="s">
        <v>66</v>
      </c>
      <c r="K873" s="6">
        <v>11568</v>
      </c>
      <c r="L873" s="6">
        <v>8097.6</v>
      </c>
      <c r="M873" s="7">
        <v>5</v>
      </c>
      <c r="N873" s="23">
        <v>10295.52</v>
      </c>
      <c r="O873" s="8">
        <v>51477.600000000006</v>
      </c>
      <c r="P873" s="40" t="s">
        <v>82</v>
      </c>
      <c r="Q873" s="100">
        <f t="shared" si="39"/>
        <v>6362.3999999999978</v>
      </c>
      <c r="R873" s="100">
        <f t="shared" si="40"/>
        <v>10989.6</v>
      </c>
      <c r="S873" s="100">
        <f t="shared" si="41"/>
        <v>57840</v>
      </c>
    </row>
    <row r="874" spans="1:19" x14ac:dyDescent="0.35">
      <c r="A874" s="9">
        <v>868</v>
      </c>
      <c r="B874" s="6">
        <v>868</v>
      </c>
      <c r="C874" s="7" t="s">
        <v>173</v>
      </c>
      <c r="D874" s="7" t="s">
        <v>56</v>
      </c>
      <c r="E874" s="7" t="s">
        <v>71</v>
      </c>
      <c r="F874" s="7" t="s">
        <v>40</v>
      </c>
      <c r="G874" s="6" t="s">
        <v>18</v>
      </c>
      <c r="H874" s="6" t="s">
        <v>101</v>
      </c>
      <c r="I874" s="6" t="s">
        <v>42</v>
      </c>
      <c r="J874" s="6" t="s">
        <v>74</v>
      </c>
      <c r="K874" s="6">
        <v>4269</v>
      </c>
      <c r="L874" s="6">
        <v>2561.4</v>
      </c>
      <c r="M874" s="7">
        <v>8</v>
      </c>
      <c r="N874" s="23">
        <v>4055.5499999999997</v>
      </c>
      <c r="O874" s="8">
        <v>32444.399999999998</v>
      </c>
      <c r="P874" s="40" t="s">
        <v>62</v>
      </c>
      <c r="Q874" s="100">
        <f t="shared" si="39"/>
        <v>1707.6000000000022</v>
      </c>
      <c r="R874" s="100">
        <f t="shared" si="40"/>
        <v>11953.199999999997</v>
      </c>
      <c r="S874" s="100">
        <f t="shared" si="41"/>
        <v>34152</v>
      </c>
    </row>
    <row r="875" spans="1:19" x14ac:dyDescent="0.35">
      <c r="A875" s="9">
        <v>869</v>
      </c>
      <c r="B875" s="6">
        <v>869</v>
      </c>
      <c r="C875" s="7" t="s">
        <v>227</v>
      </c>
      <c r="D875" s="7" t="s">
        <v>95</v>
      </c>
      <c r="E875" s="7" t="s">
        <v>48</v>
      </c>
      <c r="F875" s="7" t="s">
        <v>20</v>
      </c>
      <c r="G875" s="6" t="s">
        <v>17</v>
      </c>
      <c r="H875" s="6" t="s">
        <v>117</v>
      </c>
      <c r="I875" s="6" t="s">
        <v>339</v>
      </c>
      <c r="J875" s="6" t="s">
        <v>86</v>
      </c>
      <c r="K875" s="6">
        <v>13223</v>
      </c>
      <c r="L875" s="6">
        <v>8991.64</v>
      </c>
      <c r="M875" s="7">
        <v>1</v>
      </c>
      <c r="N875" s="23">
        <v>11636.24</v>
      </c>
      <c r="O875" s="8">
        <v>11636.24</v>
      </c>
      <c r="P875" s="40" t="s">
        <v>130</v>
      </c>
      <c r="Q875" s="100">
        <f t="shared" si="39"/>
        <v>1586.7600000000002</v>
      </c>
      <c r="R875" s="100">
        <f t="shared" si="40"/>
        <v>2644.6000000000004</v>
      </c>
      <c r="S875" s="100">
        <f t="shared" si="41"/>
        <v>13223</v>
      </c>
    </row>
    <row r="876" spans="1:19" x14ac:dyDescent="0.35">
      <c r="A876" s="9">
        <v>870</v>
      </c>
      <c r="B876" s="6">
        <v>870</v>
      </c>
      <c r="C876" s="7" t="s">
        <v>132</v>
      </c>
      <c r="D876" s="7" t="s">
        <v>112</v>
      </c>
      <c r="E876" s="7" t="s">
        <v>100</v>
      </c>
      <c r="F876" s="7" t="s">
        <v>20</v>
      </c>
      <c r="G876" s="6" t="s">
        <v>17</v>
      </c>
      <c r="H876" s="6" t="s">
        <v>113</v>
      </c>
      <c r="I876" s="6" t="s">
        <v>65</v>
      </c>
      <c r="J876" s="6" t="s">
        <v>86</v>
      </c>
      <c r="K876" s="6">
        <v>16325</v>
      </c>
      <c r="L876" s="6">
        <v>10611.25</v>
      </c>
      <c r="M876" s="7">
        <v>1</v>
      </c>
      <c r="N876" s="23">
        <v>15019</v>
      </c>
      <c r="O876" s="8">
        <v>15019</v>
      </c>
      <c r="P876" s="40" t="s">
        <v>82</v>
      </c>
      <c r="Q876" s="100">
        <f t="shared" si="39"/>
        <v>1306</v>
      </c>
      <c r="R876" s="100">
        <f t="shared" si="40"/>
        <v>4407.75</v>
      </c>
      <c r="S876" s="100">
        <f t="shared" si="41"/>
        <v>16325</v>
      </c>
    </row>
    <row r="877" spans="1:19" x14ac:dyDescent="0.35">
      <c r="A877" s="9">
        <v>871</v>
      </c>
      <c r="B877" s="6">
        <v>871</v>
      </c>
      <c r="C877" s="7" t="s">
        <v>253</v>
      </c>
      <c r="D877" s="7" t="s">
        <v>56</v>
      </c>
      <c r="E877" s="7" t="s">
        <v>48</v>
      </c>
      <c r="F877" s="7" t="s">
        <v>21</v>
      </c>
      <c r="G877" s="6" t="s">
        <v>16</v>
      </c>
      <c r="H877" s="6" t="s">
        <v>107</v>
      </c>
      <c r="I877" s="6" t="s">
        <v>42</v>
      </c>
      <c r="J877" s="6" t="s">
        <v>59</v>
      </c>
      <c r="K877" s="6">
        <v>10590</v>
      </c>
      <c r="L877" s="6">
        <v>6671.7</v>
      </c>
      <c r="M877" s="7">
        <v>6</v>
      </c>
      <c r="N877" s="23">
        <v>9107.4</v>
      </c>
      <c r="O877" s="8">
        <v>54644.399999999994</v>
      </c>
      <c r="P877" s="40" t="s">
        <v>105</v>
      </c>
      <c r="Q877" s="100">
        <f t="shared" si="39"/>
        <v>8895.6000000000022</v>
      </c>
      <c r="R877" s="100">
        <f t="shared" si="40"/>
        <v>14614.199999999999</v>
      </c>
      <c r="S877" s="100">
        <f t="shared" si="41"/>
        <v>63540</v>
      </c>
    </row>
    <row r="878" spans="1:19" x14ac:dyDescent="0.35">
      <c r="A878" s="9">
        <v>872</v>
      </c>
      <c r="B878" s="6">
        <v>872</v>
      </c>
      <c r="C878" s="7" t="s">
        <v>223</v>
      </c>
      <c r="D878" s="7" t="s">
        <v>112</v>
      </c>
      <c r="E878" s="7" t="s">
        <v>71</v>
      </c>
      <c r="F878" s="7" t="s">
        <v>23</v>
      </c>
      <c r="G878" s="6" t="s">
        <v>18</v>
      </c>
      <c r="H878" s="6" t="s">
        <v>96</v>
      </c>
      <c r="I878" s="6" t="s">
        <v>50</v>
      </c>
      <c r="J878" s="6" t="s">
        <v>43</v>
      </c>
      <c r="K878" s="6">
        <v>2135</v>
      </c>
      <c r="L878" s="6">
        <v>1174.25</v>
      </c>
      <c r="M878" s="7">
        <v>5</v>
      </c>
      <c r="N878" s="23">
        <v>1942.8500000000001</v>
      </c>
      <c r="O878" s="8">
        <v>9714.25</v>
      </c>
      <c r="P878" s="40" t="s">
        <v>54</v>
      </c>
      <c r="Q878" s="100">
        <f t="shared" si="39"/>
        <v>960.74999999999932</v>
      </c>
      <c r="R878" s="100">
        <f t="shared" si="40"/>
        <v>3843.0000000000009</v>
      </c>
      <c r="S878" s="100">
        <f t="shared" si="41"/>
        <v>10675</v>
      </c>
    </row>
    <row r="879" spans="1:19" x14ac:dyDescent="0.35">
      <c r="A879" s="9">
        <v>873</v>
      </c>
      <c r="B879" s="6">
        <v>873</v>
      </c>
      <c r="C879" s="7" t="s">
        <v>209</v>
      </c>
      <c r="D879" s="7" t="s">
        <v>56</v>
      </c>
      <c r="E879" s="7" t="s">
        <v>48</v>
      </c>
      <c r="F879" s="7" t="s">
        <v>72</v>
      </c>
      <c r="G879" s="6" t="s">
        <v>15</v>
      </c>
      <c r="H879" s="6" t="s">
        <v>101</v>
      </c>
      <c r="I879" s="6" t="s">
        <v>42</v>
      </c>
      <c r="J879" s="6" t="s">
        <v>74</v>
      </c>
      <c r="K879" s="6">
        <v>4269</v>
      </c>
      <c r="L879" s="6">
        <v>2561.4</v>
      </c>
      <c r="M879" s="7">
        <v>4</v>
      </c>
      <c r="N879" s="23">
        <v>3628.65</v>
      </c>
      <c r="O879" s="8">
        <v>14514.6</v>
      </c>
      <c r="P879" s="40" t="s">
        <v>62</v>
      </c>
      <c r="Q879" s="100">
        <f t="shared" si="39"/>
        <v>2561.3999999999996</v>
      </c>
      <c r="R879" s="100">
        <f t="shared" si="40"/>
        <v>4269</v>
      </c>
      <c r="S879" s="100">
        <f t="shared" si="41"/>
        <v>17076</v>
      </c>
    </row>
    <row r="880" spans="1:19" x14ac:dyDescent="0.35">
      <c r="A880" s="9">
        <v>874</v>
      </c>
      <c r="B880" s="6">
        <v>874</v>
      </c>
      <c r="C880" s="7" t="s">
        <v>236</v>
      </c>
      <c r="D880" s="7" t="s">
        <v>112</v>
      </c>
      <c r="E880" s="7" t="s">
        <v>71</v>
      </c>
      <c r="F880" s="7" t="s">
        <v>21</v>
      </c>
      <c r="G880" s="6" t="s">
        <v>16</v>
      </c>
      <c r="H880" s="6" t="s">
        <v>148</v>
      </c>
      <c r="I880" s="6" t="s">
        <v>65</v>
      </c>
      <c r="J880" s="6" t="s">
        <v>86</v>
      </c>
      <c r="K880" s="6">
        <v>18971</v>
      </c>
      <c r="L880" s="6">
        <v>11762.02</v>
      </c>
      <c r="M880" s="7">
        <v>4</v>
      </c>
      <c r="N880" s="23">
        <v>18401.87</v>
      </c>
      <c r="O880" s="8">
        <v>73607.48</v>
      </c>
      <c r="P880" s="40" t="s">
        <v>54</v>
      </c>
      <c r="Q880" s="100">
        <f t="shared" si="39"/>
        <v>2276.5200000000041</v>
      </c>
      <c r="R880" s="100">
        <f t="shared" si="40"/>
        <v>26559.399999999994</v>
      </c>
      <c r="S880" s="100">
        <f t="shared" si="41"/>
        <v>75884</v>
      </c>
    </row>
    <row r="881" spans="1:19" x14ac:dyDescent="0.35">
      <c r="A881" s="9">
        <v>875</v>
      </c>
      <c r="B881" s="6">
        <v>875</v>
      </c>
      <c r="C881" s="7" t="s">
        <v>292</v>
      </c>
      <c r="D881" s="7" t="s">
        <v>112</v>
      </c>
      <c r="E881" s="7" t="s">
        <v>100</v>
      </c>
      <c r="F881" s="7" t="s">
        <v>40</v>
      </c>
      <c r="G881" s="6" t="s">
        <v>16</v>
      </c>
      <c r="H881" s="6" t="s">
        <v>122</v>
      </c>
      <c r="I881" s="6" t="s">
        <v>65</v>
      </c>
      <c r="J881" s="6" t="s">
        <v>66</v>
      </c>
      <c r="K881" s="6">
        <v>11568</v>
      </c>
      <c r="L881" s="6">
        <v>8097.6</v>
      </c>
      <c r="M881" s="7">
        <v>5</v>
      </c>
      <c r="N881" s="23">
        <v>10873.92</v>
      </c>
      <c r="O881" s="8">
        <v>54369.599999999999</v>
      </c>
      <c r="P881" s="40" t="s">
        <v>62</v>
      </c>
      <c r="Q881" s="100">
        <f t="shared" si="39"/>
        <v>3470.3999999999996</v>
      </c>
      <c r="R881" s="100">
        <f t="shared" si="40"/>
        <v>13881.599999999999</v>
      </c>
      <c r="S881" s="100">
        <f t="shared" si="41"/>
        <v>57840</v>
      </c>
    </row>
    <row r="882" spans="1:19" x14ac:dyDescent="0.35">
      <c r="A882" s="9">
        <v>876</v>
      </c>
      <c r="B882" s="6">
        <v>876</v>
      </c>
      <c r="C882" s="7" t="s">
        <v>242</v>
      </c>
      <c r="D882" s="7" t="s">
        <v>56</v>
      </c>
      <c r="E882" s="7" t="s">
        <v>100</v>
      </c>
      <c r="F882" s="7" t="s">
        <v>19</v>
      </c>
      <c r="G882" s="6" t="s">
        <v>16</v>
      </c>
      <c r="H882" s="6" t="s">
        <v>78</v>
      </c>
      <c r="I882" s="6" t="s">
        <v>339</v>
      </c>
      <c r="J882" s="6" t="s">
        <v>51</v>
      </c>
      <c r="K882" s="6">
        <v>22050</v>
      </c>
      <c r="L882" s="6">
        <v>15435</v>
      </c>
      <c r="M882" s="7">
        <v>5</v>
      </c>
      <c r="N882" s="23">
        <v>19845</v>
      </c>
      <c r="O882" s="8">
        <v>99225</v>
      </c>
      <c r="P882" s="40" t="s">
        <v>130</v>
      </c>
      <c r="Q882" s="100">
        <f t="shared" si="39"/>
        <v>11025</v>
      </c>
      <c r="R882" s="100">
        <f t="shared" si="40"/>
        <v>22050</v>
      </c>
      <c r="S882" s="100">
        <f t="shared" si="41"/>
        <v>110250</v>
      </c>
    </row>
    <row r="883" spans="1:19" x14ac:dyDescent="0.35">
      <c r="A883" s="9">
        <v>877</v>
      </c>
      <c r="B883" s="6">
        <v>877</v>
      </c>
      <c r="C883" s="7" t="s">
        <v>202</v>
      </c>
      <c r="D883" s="7" t="s">
        <v>56</v>
      </c>
      <c r="E883" s="7" t="s">
        <v>48</v>
      </c>
      <c r="F883" s="7" t="s">
        <v>24</v>
      </c>
      <c r="G883" s="6" t="s">
        <v>17</v>
      </c>
      <c r="H883" s="6" t="s">
        <v>169</v>
      </c>
      <c r="I883" s="6" t="s">
        <v>65</v>
      </c>
      <c r="J883" s="6" t="s">
        <v>43</v>
      </c>
      <c r="K883" s="6">
        <v>9526</v>
      </c>
      <c r="L883" s="6">
        <v>6572.94</v>
      </c>
      <c r="M883" s="7">
        <v>5</v>
      </c>
      <c r="N883" s="23">
        <v>8478.14</v>
      </c>
      <c r="O883" s="8">
        <v>42390.7</v>
      </c>
      <c r="P883" s="40" t="s">
        <v>69</v>
      </c>
      <c r="Q883" s="100">
        <f t="shared" si="39"/>
        <v>5239.3000000000029</v>
      </c>
      <c r="R883" s="100">
        <f t="shared" si="40"/>
        <v>9526</v>
      </c>
      <c r="S883" s="100">
        <f t="shared" si="41"/>
        <v>47630</v>
      </c>
    </row>
    <row r="884" spans="1:19" x14ac:dyDescent="0.35">
      <c r="A884" s="9">
        <v>878</v>
      </c>
      <c r="B884" s="6">
        <v>878</v>
      </c>
      <c r="C884" s="7" t="s">
        <v>209</v>
      </c>
      <c r="D884" s="7" t="s">
        <v>56</v>
      </c>
      <c r="E884" s="7" t="s">
        <v>48</v>
      </c>
      <c r="F884" s="7" t="s">
        <v>72</v>
      </c>
      <c r="G884" s="6" t="s">
        <v>16</v>
      </c>
      <c r="H884" s="6" t="s">
        <v>113</v>
      </c>
      <c r="I884" s="6" t="s">
        <v>65</v>
      </c>
      <c r="J884" s="6" t="s">
        <v>86</v>
      </c>
      <c r="K884" s="6">
        <v>16325</v>
      </c>
      <c r="L884" s="6">
        <v>10611.25</v>
      </c>
      <c r="M884" s="7">
        <v>6</v>
      </c>
      <c r="N884" s="23">
        <v>14855.75</v>
      </c>
      <c r="O884" s="8">
        <v>89134.5</v>
      </c>
      <c r="P884" s="40" t="s">
        <v>105</v>
      </c>
      <c r="Q884" s="100">
        <f t="shared" si="39"/>
        <v>8815.5</v>
      </c>
      <c r="R884" s="100">
        <f t="shared" si="40"/>
        <v>25467</v>
      </c>
      <c r="S884" s="100">
        <f t="shared" si="41"/>
        <v>97950</v>
      </c>
    </row>
    <row r="885" spans="1:19" x14ac:dyDescent="0.35">
      <c r="A885" s="9">
        <v>879</v>
      </c>
      <c r="B885" s="6">
        <v>879</v>
      </c>
      <c r="C885" s="7" t="s">
        <v>184</v>
      </c>
      <c r="D885" s="7" t="s">
        <v>95</v>
      </c>
      <c r="E885" s="7" t="s">
        <v>48</v>
      </c>
      <c r="F885" s="7" t="s">
        <v>20</v>
      </c>
      <c r="G885" s="6" t="s">
        <v>15</v>
      </c>
      <c r="H885" s="6" t="s">
        <v>113</v>
      </c>
      <c r="I885" s="6" t="s">
        <v>65</v>
      </c>
      <c r="J885" s="6" t="s">
        <v>86</v>
      </c>
      <c r="K885" s="6">
        <v>16325</v>
      </c>
      <c r="L885" s="6">
        <v>10611.25</v>
      </c>
      <c r="M885" s="7">
        <v>2</v>
      </c>
      <c r="N885" s="23">
        <v>14039.5</v>
      </c>
      <c r="O885" s="8">
        <v>28079</v>
      </c>
      <c r="P885" s="40" t="s">
        <v>69</v>
      </c>
      <c r="Q885" s="100">
        <f t="shared" si="39"/>
        <v>4571</v>
      </c>
      <c r="R885" s="100">
        <f t="shared" si="40"/>
        <v>6856.5</v>
      </c>
      <c r="S885" s="100">
        <f t="shared" si="41"/>
        <v>32650</v>
      </c>
    </row>
    <row r="886" spans="1:19" x14ac:dyDescent="0.35">
      <c r="A886" s="9">
        <v>880</v>
      </c>
      <c r="B886" s="6">
        <v>880</v>
      </c>
      <c r="C886" s="7" t="s">
        <v>286</v>
      </c>
      <c r="D886" s="7" t="s">
        <v>84</v>
      </c>
      <c r="E886" s="7" t="s">
        <v>100</v>
      </c>
      <c r="F886" s="7" t="s">
        <v>21</v>
      </c>
      <c r="G886" s="6" t="s">
        <v>16</v>
      </c>
      <c r="H886" s="6" t="s">
        <v>177</v>
      </c>
      <c r="I886" s="6" t="s">
        <v>65</v>
      </c>
      <c r="J886" s="6" t="s">
        <v>66</v>
      </c>
      <c r="K886" s="6">
        <v>20386</v>
      </c>
      <c r="L886" s="6">
        <v>14270.2</v>
      </c>
      <c r="M886" s="7">
        <v>1</v>
      </c>
      <c r="N886" s="23">
        <v>17939.68</v>
      </c>
      <c r="O886" s="8">
        <v>17939.68</v>
      </c>
      <c r="P886" s="40" t="s">
        <v>89</v>
      </c>
      <c r="Q886" s="100">
        <f t="shared" si="39"/>
        <v>2446.3199999999997</v>
      </c>
      <c r="R886" s="100">
        <f t="shared" si="40"/>
        <v>3669.4799999999996</v>
      </c>
      <c r="S886" s="100">
        <f t="shared" si="41"/>
        <v>20386</v>
      </c>
    </row>
    <row r="887" spans="1:19" x14ac:dyDescent="0.35">
      <c r="A887" s="9">
        <v>881</v>
      </c>
      <c r="B887" s="6">
        <v>881</v>
      </c>
      <c r="C887" s="7" t="s">
        <v>248</v>
      </c>
      <c r="D887" s="7" t="s">
        <v>56</v>
      </c>
      <c r="E887" s="7" t="s">
        <v>48</v>
      </c>
      <c r="F887" s="7" t="s">
        <v>23</v>
      </c>
      <c r="G887" s="6" t="s">
        <v>18</v>
      </c>
      <c r="H887" s="6" t="s">
        <v>91</v>
      </c>
      <c r="I887" s="6" t="s">
        <v>339</v>
      </c>
      <c r="J887" s="6" t="s">
        <v>59</v>
      </c>
      <c r="K887" s="6">
        <v>3263</v>
      </c>
      <c r="L887" s="6">
        <v>2186.21</v>
      </c>
      <c r="M887" s="7">
        <v>4</v>
      </c>
      <c r="N887" s="23">
        <v>2871.44</v>
      </c>
      <c r="O887" s="8">
        <v>11485.76</v>
      </c>
      <c r="P887" s="40" t="s">
        <v>82</v>
      </c>
      <c r="Q887" s="100">
        <f t="shared" si="39"/>
        <v>1566.2399999999998</v>
      </c>
      <c r="R887" s="100">
        <f t="shared" si="40"/>
        <v>2740.92</v>
      </c>
      <c r="S887" s="100">
        <f t="shared" si="41"/>
        <v>13052</v>
      </c>
    </row>
    <row r="888" spans="1:19" x14ac:dyDescent="0.35">
      <c r="A888" s="9">
        <v>882</v>
      </c>
      <c r="B888" s="6">
        <v>882</v>
      </c>
      <c r="C888" s="7" t="s">
        <v>187</v>
      </c>
      <c r="D888" s="7" t="s">
        <v>112</v>
      </c>
      <c r="E888" s="7" t="s">
        <v>57</v>
      </c>
      <c r="F888" s="7" t="s">
        <v>20</v>
      </c>
      <c r="G888" s="6" t="s">
        <v>17</v>
      </c>
      <c r="H888" s="6" t="s">
        <v>49</v>
      </c>
      <c r="I888" s="6" t="s">
        <v>65</v>
      </c>
      <c r="J888" s="6" t="s">
        <v>43</v>
      </c>
      <c r="K888" s="6">
        <v>19568</v>
      </c>
      <c r="L888" s="6">
        <v>12327.84</v>
      </c>
      <c r="M888" s="7">
        <v>9</v>
      </c>
      <c r="N888" s="23">
        <v>18785.28</v>
      </c>
      <c r="O888" s="8">
        <v>169067.51999999999</v>
      </c>
      <c r="P888" s="40" t="s">
        <v>82</v>
      </c>
      <c r="Q888" s="100">
        <f t="shared" si="39"/>
        <v>7044.4800000000105</v>
      </c>
      <c r="R888" s="100">
        <f t="shared" si="40"/>
        <v>58116.959999999992</v>
      </c>
      <c r="S888" s="100">
        <f t="shared" si="41"/>
        <v>176112</v>
      </c>
    </row>
    <row r="889" spans="1:19" x14ac:dyDescent="0.35">
      <c r="A889" s="9">
        <v>883</v>
      </c>
      <c r="B889" s="6">
        <v>883</v>
      </c>
      <c r="C889" s="7" t="s">
        <v>83</v>
      </c>
      <c r="D889" s="7" t="s">
        <v>38</v>
      </c>
      <c r="E889" s="7" t="s">
        <v>48</v>
      </c>
      <c r="F889" s="7" t="s">
        <v>19</v>
      </c>
      <c r="G889" s="6" t="s">
        <v>15</v>
      </c>
      <c r="H889" s="6" t="s">
        <v>64</v>
      </c>
      <c r="I889" s="6" t="s">
        <v>65</v>
      </c>
      <c r="J889" s="6" t="s">
        <v>43</v>
      </c>
      <c r="K889" s="6">
        <v>21670</v>
      </c>
      <c r="L889" s="6">
        <v>15169</v>
      </c>
      <c r="M889" s="7">
        <v>3</v>
      </c>
      <c r="N889" s="23">
        <v>21236.6</v>
      </c>
      <c r="O889" s="8">
        <v>63709.799999999996</v>
      </c>
      <c r="P889" s="40" t="s">
        <v>130</v>
      </c>
      <c r="Q889" s="100">
        <f t="shared" si="39"/>
        <v>1300.2000000000044</v>
      </c>
      <c r="R889" s="100">
        <f t="shared" si="40"/>
        <v>18202.799999999996</v>
      </c>
      <c r="S889" s="100">
        <f t="shared" si="41"/>
        <v>65010</v>
      </c>
    </row>
    <row r="890" spans="1:19" x14ac:dyDescent="0.35">
      <c r="A890" s="9">
        <v>884</v>
      </c>
      <c r="B890" s="6">
        <v>884</v>
      </c>
      <c r="C890" s="7" t="s">
        <v>194</v>
      </c>
      <c r="D890" s="7" t="s">
        <v>112</v>
      </c>
      <c r="E890" s="7" t="s">
        <v>48</v>
      </c>
      <c r="F890" s="7" t="s">
        <v>72</v>
      </c>
      <c r="G890" s="6" t="s">
        <v>16</v>
      </c>
      <c r="H890" s="6" t="s">
        <v>107</v>
      </c>
      <c r="I890" s="6" t="s">
        <v>42</v>
      </c>
      <c r="J890" s="6" t="s">
        <v>59</v>
      </c>
      <c r="K890" s="6">
        <v>10590</v>
      </c>
      <c r="L890" s="6">
        <v>6671.7</v>
      </c>
      <c r="M890" s="7">
        <v>3</v>
      </c>
      <c r="N890" s="23">
        <v>9954.5999999999985</v>
      </c>
      <c r="O890" s="8">
        <v>29863.799999999996</v>
      </c>
      <c r="P890" s="40" t="s">
        <v>46</v>
      </c>
      <c r="Q890" s="100">
        <f t="shared" si="39"/>
        <v>1906.2000000000044</v>
      </c>
      <c r="R890" s="100">
        <f t="shared" si="40"/>
        <v>9848.6999999999971</v>
      </c>
      <c r="S890" s="100">
        <f t="shared" si="41"/>
        <v>31770</v>
      </c>
    </row>
    <row r="891" spans="1:19" x14ac:dyDescent="0.35">
      <c r="A891" s="9">
        <v>885</v>
      </c>
      <c r="B891" s="6">
        <v>885</v>
      </c>
      <c r="C891" s="7" t="s">
        <v>239</v>
      </c>
      <c r="D891" s="7" t="s">
        <v>38</v>
      </c>
      <c r="E891" s="7" t="s">
        <v>57</v>
      </c>
      <c r="F891" s="7" t="s">
        <v>19</v>
      </c>
      <c r="G891" s="6" t="s">
        <v>15</v>
      </c>
      <c r="H891" s="6" t="s">
        <v>64</v>
      </c>
      <c r="I891" s="6" t="s">
        <v>65</v>
      </c>
      <c r="J891" s="6" t="s">
        <v>43</v>
      </c>
      <c r="K891" s="6">
        <v>21670</v>
      </c>
      <c r="L891" s="6">
        <v>15169</v>
      </c>
      <c r="M891" s="7">
        <v>5</v>
      </c>
      <c r="N891" s="23">
        <v>18419.5</v>
      </c>
      <c r="O891" s="8">
        <v>92097.5</v>
      </c>
      <c r="P891" s="40" t="s">
        <v>69</v>
      </c>
      <c r="Q891" s="100">
        <f t="shared" si="39"/>
        <v>16252.5</v>
      </c>
      <c r="R891" s="100">
        <f t="shared" si="40"/>
        <v>16252.5</v>
      </c>
      <c r="S891" s="100">
        <f t="shared" si="41"/>
        <v>108350</v>
      </c>
    </row>
    <row r="892" spans="1:19" x14ac:dyDescent="0.35">
      <c r="A892" s="9">
        <v>886</v>
      </c>
      <c r="B892" s="6">
        <v>886</v>
      </c>
      <c r="C892" s="7" t="s">
        <v>232</v>
      </c>
      <c r="D892" s="7" t="s">
        <v>38</v>
      </c>
      <c r="E892" s="7" t="s">
        <v>57</v>
      </c>
      <c r="F892" s="7" t="s">
        <v>20</v>
      </c>
      <c r="G892" s="6" t="s">
        <v>18</v>
      </c>
      <c r="H892" s="6" t="s">
        <v>101</v>
      </c>
      <c r="I892" s="6" t="s">
        <v>42</v>
      </c>
      <c r="J892" s="6" t="s">
        <v>74</v>
      </c>
      <c r="K892" s="6">
        <v>4269</v>
      </c>
      <c r="L892" s="6">
        <v>2561.4</v>
      </c>
      <c r="M892" s="7">
        <v>8</v>
      </c>
      <c r="N892" s="23">
        <v>3756.72</v>
      </c>
      <c r="O892" s="8">
        <v>30053.759999999998</v>
      </c>
      <c r="P892" s="40" t="s">
        <v>69</v>
      </c>
      <c r="Q892" s="100">
        <f t="shared" si="39"/>
        <v>4098.2400000000016</v>
      </c>
      <c r="R892" s="100">
        <f t="shared" si="40"/>
        <v>9562.5599999999977</v>
      </c>
      <c r="S892" s="100">
        <f t="shared" si="41"/>
        <v>34152</v>
      </c>
    </row>
    <row r="893" spans="1:19" x14ac:dyDescent="0.35">
      <c r="A893" s="9">
        <v>887</v>
      </c>
      <c r="B893" s="6">
        <v>887</v>
      </c>
      <c r="C893" s="7" t="s">
        <v>323</v>
      </c>
      <c r="D893" s="7" t="s">
        <v>112</v>
      </c>
      <c r="E893" s="7" t="s">
        <v>57</v>
      </c>
      <c r="F893" s="7" t="s">
        <v>20</v>
      </c>
      <c r="G893" s="6" t="s">
        <v>15</v>
      </c>
      <c r="H893" s="6" t="s">
        <v>113</v>
      </c>
      <c r="I893" s="6" t="s">
        <v>65</v>
      </c>
      <c r="J893" s="6" t="s">
        <v>86</v>
      </c>
      <c r="K893" s="6">
        <v>16325</v>
      </c>
      <c r="L893" s="6">
        <v>10611.25</v>
      </c>
      <c r="M893" s="7">
        <v>8</v>
      </c>
      <c r="N893" s="23">
        <v>14039.5</v>
      </c>
      <c r="O893" s="8">
        <v>112316</v>
      </c>
      <c r="P893" s="40" t="s">
        <v>89</v>
      </c>
      <c r="Q893" s="100">
        <f t="shared" si="39"/>
        <v>18284</v>
      </c>
      <c r="R893" s="100">
        <f t="shared" si="40"/>
        <v>27426</v>
      </c>
      <c r="S893" s="100">
        <f t="shared" si="41"/>
        <v>130600</v>
      </c>
    </row>
    <row r="894" spans="1:19" x14ac:dyDescent="0.35">
      <c r="A894" s="9">
        <v>888</v>
      </c>
      <c r="B894" s="6">
        <v>888</v>
      </c>
      <c r="C894" s="7" t="s">
        <v>194</v>
      </c>
      <c r="D894" s="7" t="s">
        <v>112</v>
      </c>
      <c r="E894" s="7" t="s">
        <v>48</v>
      </c>
      <c r="F894" s="7" t="s">
        <v>72</v>
      </c>
      <c r="G894" s="6" t="s">
        <v>16</v>
      </c>
      <c r="H894" s="6" t="s">
        <v>101</v>
      </c>
      <c r="I894" s="6" t="s">
        <v>42</v>
      </c>
      <c r="J894" s="6" t="s">
        <v>74</v>
      </c>
      <c r="K894" s="6">
        <v>4269</v>
      </c>
      <c r="L894" s="6">
        <v>2561.4</v>
      </c>
      <c r="M894" s="7">
        <v>5</v>
      </c>
      <c r="N894" s="23">
        <v>3927.48</v>
      </c>
      <c r="O894" s="8">
        <v>19637.400000000001</v>
      </c>
      <c r="P894" s="40" t="s">
        <v>54</v>
      </c>
      <c r="Q894" s="100">
        <f t="shared" si="39"/>
        <v>1707.6</v>
      </c>
      <c r="R894" s="100">
        <f t="shared" si="40"/>
        <v>6830.4</v>
      </c>
      <c r="S894" s="100">
        <f t="shared" si="41"/>
        <v>21345</v>
      </c>
    </row>
    <row r="895" spans="1:19" x14ac:dyDescent="0.35">
      <c r="A895" s="9">
        <v>889</v>
      </c>
      <c r="B895" s="6">
        <v>889</v>
      </c>
      <c r="C895" s="7" t="s">
        <v>104</v>
      </c>
      <c r="D895" s="7" t="s">
        <v>84</v>
      </c>
      <c r="E895" s="7" t="s">
        <v>48</v>
      </c>
      <c r="F895" s="7" t="s">
        <v>20</v>
      </c>
      <c r="G895" s="6" t="s">
        <v>16</v>
      </c>
      <c r="H895" s="6" t="s">
        <v>41</v>
      </c>
      <c r="I895" s="6" t="s">
        <v>42</v>
      </c>
      <c r="J895" s="6" t="s">
        <v>66</v>
      </c>
      <c r="K895" s="6">
        <v>8989</v>
      </c>
      <c r="L895" s="6">
        <v>5663.07</v>
      </c>
      <c r="M895" s="7">
        <v>9</v>
      </c>
      <c r="N895" s="23">
        <v>8179.9900000000007</v>
      </c>
      <c r="O895" s="8">
        <v>73619.91</v>
      </c>
      <c r="P895" s="40" t="s">
        <v>62</v>
      </c>
      <c r="Q895" s="100">
        <f t="shared" si="39"/>
        <v>7281.0899999999938</v>
      </c>
      <c r="R895" s="100">
        <f t="shared" si="40"/>
        <v>22652.28000000001</v>
      </c>
      <c r="S895" s="100">
        <f t="shared" si="41"/>
        <v>80901</v>
      </c>
    </row>
    <row r="896" spans="1:19" x14ac:dyDescent="0.35">
      <c r="A896" s="9">
        <v>890</v>
      </c>
      <c r="B896" s="6">
        <v>890</v>
      </c>
      <c r="C896" s="7" t="s">
        <v>297</v>
      </c>
      <c r="D896" s="7" t="s">
        <v>84</v>
      </c>
      <c r="E896" s="7" t="s">
        <v>71</v>
      </c>
      <c r="F896" s="7" t="s">
        <v>40</v>
      </c>
      <c r="G896" s="6" t="s">
        <v>15</v>
      </c>
      <c r="H896" s="6" t="s">
        <v>64</v>
      </c>
      <c r="I896" s="6" t="s">
        <v>65</v>
      </c>
      <c r="J896" s="6" t="s">
        <v>43</v>
      </c>
      <c r="K896" s="6">
        <v>21670</v>
      </c>
      <c r="L896" s="6">
        <v>15169</v>
      </c>
      <c r="M896" s="7">
        <v>9</v>
      </c>
      <c r="N896" s="23">
        <v>20586.5</v>
      </c>
      <c r="O896" s="8">
        <v>185278.5</v>
      </c>
      <c r="P896" s="40" t="s">
        <v>69</v>
      </c>
      <c r="Q896" s="100">
        <f t="shared" si="39"/>
        <v>9751.5</v>
      </c>
      <c r="R896" s="100">
        <f t="shared" si="40"/>
        <v>48757.5</v>
      </c>
      <c r="S896" s="100">
        <f t="shared" si="41"/>
        <v>195030</v>
      </c>
    </row>
    <row r="897" spans="1:19" x14ac:dyDescent="0.35">
      <c r="A897" s="9">
        <v>891</v>
      </c>
      <c r="B897" s="6">
        <v>891</v>
      </c>
      <c r="C897" s="7" t="s">
        <v>312</v>
      </c>
      <c r="D897" s="7" t="s">
        <v>112</v>
      </c>
      <c r="E897" s="7" t="s">
        <v>100</v>
      </c>
      <c r="F897" s="7" t="s">
        <v>19</v>
      </c>
      <c r="G897" s="6" t="s">
        <v>16</v>
      </c>
      <c r="H897" s="6" t="s">
        <v>126</v>
      </c>
      <c r="I897" s="6" t="s">
        <v>50</v>
      </c>
      <c r="J897" s="6" t="s">
        <v>86</v>
      </c>
      <c r="K897" s="6">
        <v>16064</v>
      </c>
      <c r="L897" s="6">
        <v>10762.88</v>
      </c>
      <c r="M897" s="7">
        <v>1</v>
      </c>
      <c r="N897" s="23">
        <v>14457.6</v>
      </c>
      <c r="O897" s="8">
        <v>14457.6</v>
      </c>
      <c r="P897" s="40" t="s">
        <v>130</v>
      </c>
      <c r="Q897" s="100">
        <f t="shared" si="39"/>
        <v>1606.3999999999996</v>
      </c>
      <c r="R897" s="100">
        <f t="shared" si="40"/>
        <v>3694.7200000000012</v>
      </c>
      <c r="S897" s="100">
        <f t="shared" si="41"/>
        <v>16064</v>
      </c>
    </row>
    <row r="898" spans="1:19" x14ac:dyDescent="0.35">
      <c r="A898" s="9">
        <v>892</v>
      </c>
      <c r="B898" s="6">
        <v>892</v>
      </c>
      <c r="C898" s="7" t="s">
        <v>111</v>
      </c>
      <c r="D898" s="7" t="s">
        <v>38</v>
      </c>
      <c r="E898" s="7" t="s">
        <v>100</v>
      </c>
      <c r="F898" s="7" t="s">
        <v>24</v>
      </c>
      <c r="G898" s="6" t="s">
        <v>18</v>
      </c>
      <c r="H898" s="6" t="s">
        <v>64</v>
      </c>
      <c r="I898" s="6" t="s">
        <v>65</v>
      </c>
      <c r="J898" s="6" t="s">
        <v>43</v>
      </c>
      <c r="K898" s="6">
        <v>21670</v>
      </c>
      <c r="L898" s="6">
        <v>15169</v>
      </c>
      <c r="M898" s="7">
        <v>1</v>
      </c>
      <c r="N898" s="23">
        <v>21019.899999999998</v>
      </c>
      <c r="O898" s="8">
        <v>21019.899999999998</v>
      </c>
      <c r="P898" s="40" t="s">
        <v>130</v>
      </c>
      <c r="Q898" s="100">
        <f t="shared" si="39"/>
        <v>650.10000000000218</v>
      </c>
      <c r="R898" s="100">
        <f t="shared" si="40"/>
        <v>5850.8999999999978</v>
      </c>
      <c r="S898" s="100">
        <f t="shared" si="41"/>
        <v>21670</v>
      </c>
    </row>
    <row r="899" spans="1:19" x14ac:dyDescent="0.35">
      <c r="A899" s="9">
        <v>893</v>
      </c>
      <c r="B899" s="6">
        <v>893</v>
      </c>
      <c r="C899" s="7" t="s">
        <v>202</v>
      </c>
      <c r="D899" s="7" t="s">
        <v>56</v>
      </c>
      <c r="E899" s="7" t="s">
        <v>48</v>
      </c>
      <c r="F899" s="7" t="s">
        <v>24</v>
      </c>
      <c r="G899" s="6" t="s">
        <v>15</v>
      </c>
      <c r="H899" s="6" t="s">
        <v>117</v>
      </c>
      <c r="I899" s="6" t="s">
        <v>339</v>
      </c>
      <c r="J899" s="6" t="s">
        <v>86</v>
      </c>
      <c r="K899" s="6">
        <v>13223</v>
      </c>
      <c r="L899" s="6">
        <v>8991.64</v>
      </c>
      <c r="M899" s="7">
        <v>2</v>
      </c>
      <c r="N899" s="23">
        <v>12694.08</v>
      </c>
      <c r="O899" s="8">
        <v>25388.16</v>
      </c>
      <c r="P899" s="40" t="s">
        <v>46</v>
      </c>
      <c r="Q899" s="100">
        <f t="shared" si="39"/>
        <v>1057.8400000000001</v>
      </c>
      <c r="R899" s="100">
        <f t="shared" si="40"/>
        <v>7404.880000000001</v>
      </c>
      <c r="S899" s="100">
        <f t="shared" si="41"/>
        <v>26446</v>
      </c>
    </row>
    <row r="900" spans="1:19" x14ac:dyDescent="0.35">
      <c r="A900" s="9">
        <v>894</v>
      </c>
      <c r="B900" s="6">
        <v>894</v>
      </c>
      <c r="C900" s="7" t="s">
        <v>143</v>
      </c>
      <c r="D900" s="7" t="s">
        <v>56</v>
      </c>
      <c r="E900" s="7" t="s">
        <v>100</v>
      </c>
      <c r="F900" s="7" t="s">
        <v>20</v>
      </c>
      <c r="G900" s="6" t="s">
        <v>18</v>
      </c>
      <c r="H900" s="6" t="s">
        <v>101</v>
      </c>
      <c r="I900" s="6" t="s">
        <v>42</v>
      </c>
      <c r="J900" s="6" t="s">
        <v>74</v>
      </c>
      <c r="K900" s="6">
        <v>4269</v>
      </c>
      <c r="L900" s="6">
        <v>2561.4</v>
      </c>
      <c r="M900" s="7">
        <v>8</v>
      </c>
      <c r="N900" s="23">
        <v>4055.5499999999997</v>
      </c>
      <c r="O900" s="8">
        <v>32444.399999999998</v>
      </c>
      <c r="P900" s="40" t="s">
        <v>89</v>
      </c>
      <c r="Q900" s="100">
        <f t="shared" si="39"/>
        <v>1707.6000000000022</v>
      </c>
      <c r="R900" s="100">
        <f t="shared" si="40"/>
        <v>11953.199999999997</v>
      </c>
      <c r="S900" s="100">
        <f t="shared" si="41"/>
        <v>34152</v>
      </c>
    </row>
    <row r="901" spans="1:19" x14ac:dyDescent="0.35">
      <c r="A901" s="9">
        <v>895</v>
      </c>
      <c r="B901" s="6">
        <v>895</v>
      </c>
      <c r="C901" s="7" t="s">
        <v>134</v>
      </c>
      <c r="D901" s="7" t="s">
        <v>112</v>
      </c>
      <c r="E901" s="7" t="s">
        <v>48</v>
      </c>
      <c r="F901" s="7" t="s">
        <v>23</v>
      </c>
      <c r="G901" s="6" t="s">
        <v>17</v>
      </c>
      <c r="H901" s="6" t="s">
        <v>169</v>
      </c>
      <c r="I901" s="6" t="s">
        <v>65</v>
      </c>
      <c r="J901" s="6" t="s">
        <v>43</v>
      </c>
      <c r="K901" s="6">
        <v>9526</v>
      </c>
      <c r="L901" s="6">
        <v>6572.94</v>
      </c>
      <c r="M901" s="7">
        <v>4</v>
      </c>
      <c r="N901" s="23">
        <v>8954.4399999999987</v>
      </c>
      <c r="O901" s="8">
        <v>35817.759999999995</v>
      </c>
      <c r="P901" s="40" t="s">
        <v>105</v>
      </c>
      <c r="Q901" s="100">
        <f t="shared" si="39"/>
        <v>2286.2400000000052</v>
      </c>
      <c r="R901" s="100">
        <f t="shared" si="40"/>
        <v>9525.9999999999964</v>
      </c>
      <c r="S901" s="100">
        <f t="shared" si="41"/>
        <v>38104</v>
      </c>
    </row>
    <row r="902" spans="1:19" x14ac:dyDescent="0.35">
      <c r="A902" s="9">
        <v>896</v>
      </c>
      <c r="B902" s="6">
        <v>896</v>
      </c>
      <c r="C902" s="7" t="s">
        <v>292</v>
      </c>
      <c r="D902" s="7" t="s">
        <v>112</v>
      </c>
      <c r="E902" s="7" t="s">
        <v>100</v>
      </c>
      <c r="F902" s="7" t="s">
        <v>40</v>
      </c>
      <c r="G902" s="6" t="s">
        <v>17</v>
      </c>
      <c r="H902" s="6" t="s">
        <v>148</v>
      </c>
      <c r="I902" s="6" t="s">
        <v>65</v>
      </c>
      <c r="J902" s="6" t="s">
        <v>86</v>
      </c>
      <c r="K902" s="6">
        <v>18971</v>
      </c>
      <c r="L902" s="6">
        <v>11762.02</v>
      </c>
      <c r="M902" s="7">
        <v>3</v>
      </c>
      <c r="N902" s="23">
        <v>18591.579999999998</v>
      </c>
      <c r="O902" s="8">
        <v>55774.739999999991</v>
      </c>
      <c r="P902" s="40" t="s">
        <v>105</v>
      </c>
      <c r="Q902" s="100">
        <f t="shared" si="39"/>
        <v>1138.2600000000057</v>
      </c>
      <c r="R902" s="100">
        <f t="shared" si="40"/>
        <v>20488.679999999993</v>
      </c>
      <c r="S902" s="100">
        <f t="shared" si="41"/>
        <v>56913</v>
      </c>
    </row>
    <row r="903" spans="1:19" x14ac:dyDescent="0.35">
      <c r="A903" s="9">
        <v>897</v>
      </c>
      <c r="B903" s="6">
        <v>897</v>
      </c>
      <c r="C903" s="7" t="s">
        <v>247</v>
      </c>
      <c r="D903" s="7" t="s">
        <v>56</v>
      </c>
      <c r="E903" s="7" t="s">
        <v>48</v>
      </c>
      <c r="F903" s="7" t="s">
        <v>22</v>
      </c>
      <c r="G903" s="6" t="s">
        <v>16</v>
      </c>
      <c r="H903" s="6" t="s">
        <v>138</v>
      </c>
      <c r="I903" s="6" t="s">
        <v>42</v>
      </c>
      <c r="J903" s="6" t="s">
        <v>51</v>
      </c>
      <c r="K903" s="6">
        <v>12004</v>
      </c>
      <c r="L903" s="6">
        <v>8042.68</v>
      </c>
      <c r="M903" s="7">
        <v>5</v>
      </c>
      <c r="N903" s="23">
        <v>11163.72</v>
      </c>
      <c r="O903" s="8">
        <v>55818.6</v>
      </c>
      <c r="P903" s="40" t="s">
        <v>46</v>
      </c>
      <c r="Q903" s="100">
        <f t="shared" si="39"/>
        <v>4201.4000000000033</v>
      </c>
      <c r="R903" s="100">
        <f t="shared" si="40"/>
        <v>15605.199999999995</v>
      </c>
      <c r="S903" s="100">
        <f t="shared" si="41"/>
        <v>60020</v>
      </c>
    </row>
    <row r="904" spans="1:19" x14ac:dyDescent="0.35">
      <c r="A904" s="9">
        <v>898</v>
      </c>
      <c r="B904" s="6">
        <v>898</v>
      </c>
      <c r="C904" s="7" t="s">
        <v>217</v>
      </c>
      <c r="D904" s="7" t="s">
        <v>84</v>
      </c>
      <c r="E904" s="7" t="s">
        <v>57</v>
      </c>
      <c r="F904" s="7" t="s">
        <v>72</v>
      </c>
      <c r="G904" s="6" t="s">
        <v>16</v>
      </c>
      <c r="H904" s="6" t="s">
        <v>117</v>
      </c>
      <c r="I904" s="6" t="s">
        <v>339</v>
      </c>
      <c r="J904" s="6" t="s">
        <v>86</v>
      </c>
      <c r="K904" s="6">
        <v>13223</v>
      </c>
      <c r="L904" s="6">
        <v>8991.64</v>
      </c>
      <c r="M904" s="7">
        <v>1</v>
      </c>
      <c r="N904" s="23">
        <v>12429.619999999999</v>
      </c>
      <c r="O904" s="8">
        <v>12429.619999999999</v>
      </c>
      <c r="P904" s="40" t="s">
        <v>46</v>
      </c>
      <c r="Q904" s="100">
        <f t="shared" ref="Q904:Q967" si="42">M904*(K904-N904)</f>
        <v>793.38000000000102</v>
      </c>
      <c r="R904" s="100">
        <f t="shared" ref="R904:R967" si="43">M904*(N904-L904)</f>
        <v>3437.9799999999996</v>
      </c>
      <c r="S904" s="100">
        <f t="shared" ref="S904:S967" si="44">K904*M904</f>
        <v>13223</v>
      </c>
    </row>
    <row r="905" spans="1:19" x14ac:dyDescent="0.35">
      <c r="A905" s="9">
        <v>899</v>
      </c>
      <c r="B905" s="6">
        <v>899</v>
      </c>
      <c r="C905" s="7" t="s">
        <v>261</v>
      </c>
      <c r="D905" s="7" t="s">
        <v>95</v>
      </c>
      <c r="E905" s="7" t="s">
        <v>71</v>
      </c>
      <c r="F905" s="7" t="s">
        <v>72</v>
      </c>
      <c r="G905" s="6" t="s">
        <v>18</v>
      </c>
      <c r="H905" s="6" t="s">
        <v>96</v>
      </c>
      <c r="I905" s="6" t="s">
        <v>50</v>
      </c>
      <c r="J905" s="6" t="s">
        <v>43</v>
      </c>
      <c r="K905" s="6">
        <v>2135</v>
      </c>
      <c r="L905" s="6">
        <v>1174.25</v>
      </c>
      <c r="M905" s="7">
        <v>4</v>
      </c>
      <c r="N905" s="23">
        <v>2070.9499999999998</v>
      </c>
      <c r="O905" s="8">
        <v>8283.7999999999993</v>
      </c>
      <c r="P905" s="40" t="s">
        <v>130</v>
      </c>
      <c r="Q905" s="100">
        <f t="shared" si="42"/>
        <v>256.20000000000073</v>
      </c>
      <c r="R905" s="100">
        <f t="shared" si="43"/>
        <v>3586.7999999999993</v>
      </c>
      <c r="S905" s="100">
        <f t="shared" si="44"/>
        <v>8540</v>
      </c>
    </row>
    <row r="906" spans="1:19" x14ac:dyDescent="0.35">
      <c r="A906" s="9">
        <v>900</v>
      </c>
      <c r="B906" s="6">
        <v>900</v>
      </c>
      <c r="C906" s="7" t="s">
        <v>198</v>
      </c>
      <c r="D906" s="7" t="s">
        <v>38</v>
      </c>
      <c r="E906" s="7" t="s">
        <v>100</v>
      </c>
      <c r="F906" s="7" t="s">
        <v>24</v>
      </c>
      <c r="G906" s="6" t="s">
        <v>15</v>
      </c>
      <c r="H906" s="6" t="s">
        <v>148</v>
      </c>
      <c r="I906" s="6" t="s">
        <v>65</v>
      </c>
      <c r="J906" s="6" t="s">
        <v>86</v>
      </c>
      <c r="K906" s="6">
        <v>18971</v>
      </c>
      <c r="L906" s="6">
        <v>11762.02</v>
      </c>
      <c r="M906" s="7">
        <v>5</v>
      </c>
      <c r="N906" s="23">
        <v>18401.87</v>
      </c>
      <c r="O906" s="8">
        <v>92009.349999999991</v>
      </c>
      <c r="P906" s="40" t="s">
        <v>89</v>
      </c>
      <c r="Q906" s="100">
        <f t="shared" si="42"/>
        <v>2845.6500000000051</v>
      </c>
      <c r="R906" s="100">
        <f t="shared" si="43"/>
        <v>33199.249999999993</v>
      </c>
      <c r="S906" s="100">
        <f t="shared" si="44"/>
        <v>94855</v>
      </c>
    </row>
    <row r="907" spans="1:19" x14ac:dyDescent="0.35">
      <c r="A907" s="9">
        <v>901</v>
      </c>
      <c r="B907" s="6">
        <v>901</v>
      </c>
      <c r="C907" s="7" t="s">
        <v>296</v>
      </c>
      <c r="D907" s="7" t="s">
        <v>84</v>
      </c>
      <c r="E907" s="7" t="s">
        <v>100</v>
      </c>
      <c r="F907" s="7" t="s">
        <v>23</v>
      </c>
      <c r="G907" s="6" t="s">
        <v>18</v>
      </c>
      <c r="H907" s="6" t="s">
        <v>113</v>
      </c>
      <c r="I907" s="6" t="s">
        <v>65</v>
      </c>
      <c r="J907" s="6" t="s">
        <v>86</v>
      </c>
      <c r="K907" s="6">
        <v>16325</v>
      </c>
      <c r="L907" s="6">
        <v>10611.25</v>
      </c>
      <c r="M907" s="7">
        <v>6</v>
      </c>
      <c r="N907" s="23">
        <v>15998.5</v>
      </c>
      <c r="O907" s="8">
        <v>95991</v>
      </c>
      <c r="P907" s="40" t="s">
        <v>46</v>
      </c>
      <c r="Q907" s="100">
        <f t="shared" si="42"/>
        <v>1959</v>
      </c>
      <c r="R907" s="100">
        <f t="shared" si="43"/>
        <v>32323.5</v>
      </c>
      <c r="S907" s="100">
        <f t="shared" si="44"/>
        <v>97950</v>
      </c>
    </row>
    <row r="908" spans="1:19" x14ac:dyDescent="0.35">
      <c r="A908" s="9">
        <v>902</v>
      </c>
      <c r="B908" s="6">
        <v>902</v>
      </c>
      <c r="C908" s="7" t="s">
        <v>167</v>
      </c>
      <c r="D908" s="7" t="s">
        <v>56</v>
      </c>
      <c r="E908" s="7" t="s">
        <v>48</v>
      </c>
      <c r="F908" s="7" t="s">
        <v>22</v>
      </c>
      <c r="G908" s="6" t="s">
        <v>15</v>
      </c>
      <c r="H908" s="6" t="s">
        <v>64</v>
      </c>
      <c r="I908" s="6" t="s">
        <v>65</v>
      </c>
      <c r="J908" s="6" t="s">
        <v>43</v>
      </c>
      <c r="K908" s="6">
        <v>21670</v>
      </c>
      <c r="L908" s="6">
        <v>15169</v>
      </c>
      <c r="M908" s="7">
        <v>9</v>
      </c>
      <c r="N908" s="23">
        <v>20586.5</v>
      </c>
      <c r="O908" s="8">
        <v>185278.5</v>
      </c>
      <c r="P908" s="40" t="s">
        <v>69</v>
      </c>
      <c r="Q908" s="100">
        <f t="shared" si="42"/>
        <v>9751.5</v>
      </c>
      <c r="R908" s="100">
        <f t="shared" si="43"/>
        <v>48757.5</v>
      </c>
      <c r="S908" s="100">
        <f t="shared" si="44"/>
        <v>195030</v>
      </c>
    </row>
    <row r="909" spans="1:19" x14ac:dyDescent="0.35">
      <c r="A909" s="9">
        <v>903</v>
      </c>
      <c r="B909" s="6">
        <v>903</v>
      </c>
      <c r="C909" s="7" t="s">
        <v>181</v>
      </c>
      <c r="D909" s="7" t="s">
        <v>95</v>
      </c>
      <c r="E909" s="7" t="s">
        <v>100</v>
      </c>
      <c r="F909" s="7" t="s">
        <v>19</v>
      </c>
      <c r="G909" s="6" t="s">
        <v>18</v>
      </c>
      <c r="H909" s="6" t="s">
        <v>101</v>
      </c>
      <c r="I909" s="6" t="s">
        <v>42</v>
      </c>
      <c r="J909" s="6" t="s">
        <v>74</v>
      </c>
      <c r="K909" s="6">
        <v>4269</v>
      </c>
      <c r="L909" s="6">
        <v>2561.4</v>
      </c>
      <c r="M909" s="7">
        <v>3</v>
      </c>
      <c r="N909" s="23">
        <v>3671.34</v>
      </c>
      <c r="O909" s="8">
        <v>11014.02</v>
      </c>
      <c r="P909" s="40" t="s">
        <v>54</v>
      </c>
      <c r="Q909" s="100">
        <f t="shared" si="42"/>
        <v>1792.9799999999996</v>
      </c>
      <c r="R909" s="100">
        <f t="shared" si="43"/>
        <v>3329.82</v>
      </c>
      <c r="S909" s="100">
        <f t="shared" si="44"/>
        <v>12807</v>
      </c>
    </row>
    <row r="910" spans="1:19" x14ac:dyDescent="0.35">
      <c r="A910" s="9">
        <v>904</v>
      </c>
      <c r="B910" s="6">
        <v>904</v>
      </c>
      <c r="C910" s="7" t="s">
        <v>264</v>
      </c>
      <c r="D910" s="7" t="s">
        <v>84</v>
      </c>
      <c r="E910" s="7" t="s">
        <v>100</v>
      </c>
      <c r="F910" s="7" t="s">
        <v>19</v>
      </c>
      <c r="G910" s="6" t="s">
        <v>15</v>
      </c>
      <c r="H910" s="6" t="s">
        <v>49</v>
      </c>
      <c r="I910" s="6" t="s">
        <v>65</v>
      </c>
      <c r="J910" s="6" t="s">
        <v>43</v>
      </c>
      <c r="K910" s="6">
        <v>19568</v>
      </c>
      <c r="L910" s="6">
        <v>12327.84</v>
      </c>
      <c r="M910" s="7">
        <v>6</v>
      </c>
      <c r="N910" s="23">
        <v>18980.96</v>
      </c>
      <c r="O910" s="8">
        <v>113885.75999999999</v>
      </c>
      <c r="P910" s="40" t="s">
        <v>105</v>
      </c>
      <c r="Q910" s="100">
        <f t="shared" si="42"/>
        <v>3522.2400000000052</v>
      </c>
      <c r="R910" s="100">
        <f t="shared" si="43"/>
        <v>39918.719999999994</v>
      </c>
      <c r="S910" s="100">
        <f t="shared" si="44"/>
        <v>117408</v>
      </c>
    </row>
    <row r="911" spans="1:19" x14ac:dyDescent="0.35">
      <c r="A911" s="9">
        <v>905</v>
      </c>
      <c r="B911" s="6">
        <v>905</v>
      </c>
      <c r="C911" s="7" t="s">
        <v>214</v>
      </c>
      <c r="D911" s="7" t="s">
        <v>95</v>
      </c>
      <c r="E911" s="7" t="s">
        <v>39</v>
      </c>
      <c r="F911" s="7" t="s">
        <v>20</v>
      </c>
      <c r="G911" s="6" t="s">
        <v>17</v>
      </c>
      <c r="H911" s="6" t="s">
        <v>177</v>
      </c>
      <c r="I911" s="6" t="s">
        <v>65</v>
      </c>
      <c r="J911" s="6" t="s">
        <v>66</v>
      </c>
      <c r="K911" s="6">
        <v>20386</v>
      </c>
      <c r="L911" s="6">
        <v>14270.2</v>
      </c>
      <c r="M911" s="7">
        <v>2</v>
      </c>
      <c r="N911" s="23">
        <v>19774.419999999998</v>
      </c>
      <c r="O911" s="8">
        <v>39548.839999999997</v>
      </c>
      <c r="P911" s="40" t="s">
        <v>105</v>
      </c>
      <c r="Q911" s="100">
        <f t="shared" si="42"/>
        <v>1223.1600000000035</v>
      </c>
      <c r="R911" s="100">
        <f t="shared" si="43"/>
        <v>11008.439999999995</v>
      </c>
      <c r="S911" s="100">
        <f t="shared" si="44"/>
        <v>40772</v>
      </c>
    </row>
    <row r="912" spans="1:19" x14ac:dyDescent="0.35">
      <c r="A912" s="9">
        <v>906</v>
      </c>
      <c r="B912" s="6">
        <v>906</v>
      </c>
      <c r="C912" s="7" t="s">
        <v>247</v>
      </c>
      <c r="D912" s="7" t="s">
        <v>56</v>
      </c>
      <c r="E912" s="7" t="s">
        <v>48</v>
      </c>
      <c r="F912" s="7" t="s">
        <v>22</v>
      </c>
      <c r="G912" s="6" t="s">
        <v>18</v>
      </c>
      <c r="H912" s="6" t="s">
        <v>101</v>
      </c>
      <c r="I912" s="6" t="s">
        <v>42</v>
      </c>
      <c r="J912" s="6" t="s">
        <v>74</v>
      </c>
      <c r="K912" s="6">
        <v>4269</v>
      </c>
      <c r="L912" s="6">
        <v>2561.4</v>
      </c>
      <c r="M912" s="7">
        <v>4</v>
      </c>
      <c r="N912" s="23">
        <v>4098.24</v>
      </c>
      <c r="O912" s="8">
        <v>16392.96</v>
      </c>
      <c r="P912" s="40" t="s">
        <v>69</v>
      </c>
      <c r="Q912" s="100">
        <f t="shared" si="42"/>
        <v>683.04000000000087</v>
      </c>
      <c r="R912" s="100">
        <f t="shared" si="43"/>
        <v>6147.3599999999988</v>
      </c>
      <c r="S912" s="100">
        <f t="shared" si="44"/>
        <v>17076</v>
      </c>
    </row>
    <row r="913" spans="1:19" x14ac:dyDescent="0.35">
      <c r="A913" s="9">
        <v>907</v>
      </c>
      <c r="B913" s="6">
        <v>907</v>
      </c>
      <c r="C913" s="7" t="s">
        <v>168</v>
      </c>
      <c r="D913" s="7" t="s">
        <v>38</v>
      </c>
      <c r="E913" s="7" t="s">
        <v>71</v>
      </c>
      <c r="F913" s="7" t="s">
        <v>21</v>
      </c>
      <c r="G913" s="6" t="s">
        <v>17</v>
      </c>
      <c r="H913" s="6" t="s">
        <v>126</v>
      </c>
      <c r="I913" s="6" t="s">
        <v>50</v>
      </c>
      <c r="J913" s="6" t="s">
        <v>86</v>
      </c>
      <c r="K913" s="6">
        <v>16064</v>
      </c>
      <c r="L913" s="6">
        <v>10762.88</v>
      </c>
      <c r="M913" s="7">
        <v>5</v>
      </c>
      <c r="N913" s="23">
        <v>14457.6</v>
      </c>
      <c r="O913" s="8">
        <v>72288</v>
      </c>
      <c r="P913" s="40" t="s">
        <v>130</v>
      </c>
      <c r="Q913" s="100">
        <f t="shared" si="42"/>
        <v>8031.9999999999982</v>
      </c>
      <c r="R913" s="100">
        <f t="shared" si="43"/>
        <v>18473.600000000006</v>
      </c>
      <c r="S913" s="100">
        <f t="shared" si="44"/>
        <v>80320</v>
      </c>
    </row>
    <row r="914" spans="1:19" x14ac:dyDescent="0.35">
      <c r="A914" s="9">
        <v>908</v>
      </c>
      <c r="B914" s="6">
        <v>908</v>
      </c>
      <c r="C914" s="7" t="s">
        <v>298</v>
      </c>
      <c r="D914" s="7" t="s">
        <v>84</v>
      </c>
      <c r="E914" s="7" t="s">
        <v>71</v>
      </c>
      <c r="F914" s="7" t="s">
        <v>19</v>
      </c>
      <c r="G914" s="6" t="s">
        <v>17</v>
      </c>
      <c r="H914" s="6" t="s">
        <v>85</v>
      </c>
      <c r="I914" s="6" t="s">
        <v>339</v>
      </c>
      <c r="J914" s="6" t="s">
        <v>86</v>
      </c>
      <c r="K914" s="6">
        <v>6690</v>
      </c>
      <c r="L914" s="6">
        <v>4080.9</v>
      </c>
      <c r="M914" s="7">
        <v>4</v>
      </c>
      <c r="N914" s="23">
        <v>6087.9000000000005</v>
      </c>
      <c r="O914" s="8">
        <v>24351.600000000002</v>
      </c>
      <c r="P914" s="40" t="s">
        <v>54</v>
      </c>
      <c r="Q914" s="100">
        <f t="shared" si="42"/>
        <v>2408.3999999999978</v>
      </c>
      <c r="R914" s="100">
        <f t="shared" si="43"/>
        <v>8028.0000000000018</v>
      </c>
      <c r="S914" s="100">
        <f t="shared" si="44"/>
        <v>26760</v>
      </c>
    </row>
    <row r="915" spans="1:19" x14ac:dyDescent="0.35">
      <c r="A915" s="9">
        <v>909</v>
      </c>
      <c r="B915" s="6">
        <v>909</v>
      </c>
      <c r="C915" s="7" t="s">
        <v>320</v>
      </c>
      <c r="D915" s="7" t="s">
        <v>112</v>
      </c>
      <c r="E915" s="7" t="s">
        <v>100</v>
      </c>
      <c r="F915" s="7" t="s">
        <v>19</v>
      </c>
      <c r="G915" s="6" t="s">
        <v>15</v>
      </c>
      <c r="H915" s="6" t="s">
        <v>78</v>
      </c>
      <c r="I915" s="6" t="s">
        <v>339</v>
      </c>
      <c r="J915" s="6" t="s">
        <v>51</v>
      </c>
      <c r="K915" s="6">
        <v>22050</v>
      </c>
      <c r="L915" s="6">
        <v>15435</v>
      </c>
      <c r="M915" s="7">
        <v>2</v>
      </c>
      <c r="N915" s="23">
        <v>19845</v>
      </c>
      <c r="O915" s="8">
        <v>39690</v>
      </c>
      <c r="P915" s="40" t="s">
        <v>105</v>
      </c>
      <c r="Q915" s="100">
        <f t="shared" si="42"/>
        <v>4410</v>
      </c>
      <c r="R915" s="100">
        <f t="shared" si="43"/>
        <v>8820</v>
      </c>
      <c r="S915" s="100">
        <f t="shared" si="44"/>
        <v>44100</v>
      </c>
    </row>
    <row r="916" spans="1:19" x14ac:dyDescent="0.35">
      <c r="A916" s="9">
        <v>910</v>
      </c>
      <c r="B916" s="6">
        <v>910</v>
      </c>
      <c r="C916" s="7" t="s">
        <v>232</v>
      </c>
      <c r="D916" s="7" t="s">
        <v>38</v>
      </c>
      <c r="E916" s="7" t="s">
        <v>57</v>
      </c>
      <c r="F916" s="7" t="s">
        <v>20</v>
      </c>
      <c r="G916" s="6" t="s">
        <v>17</v>
      </c>
      <c r="H916" s="6" t="s">
        <v>138</v>
      </c>
      <c r="I916" s="6" t="s">
        <v>42</v>
      </c>
      <c r="J916" s="6" t="s">
        <v>51</v>
      </c>
      <c r="K916" s="6">
        <v>12004</v>
      </c>
      <c r="L916" s="6">
        <v>8042.68</v>
      </c>
      <c r="M916" s="7">
        <v>5</v>
      </c>
      <c r="N916" s="23">
        <v>11283.76</v>
      </c>
      <c r="O916" s="8">
        <v>56418.8</v>
      </c>
      <c r="P916" s="40" t="s">
        <v>82</v>
      </c>
      <c r="Q916" s="100">
        <f t="shared" si="42"/>
        <v>3601.1999999999989</v>
      </c>
      <c r="R916" s="100">
        <f t="shared" si="43"/>
        <v>16205.4</v>
      </c>
      <c r="S916" s="100">
        <f t="shared" si="44"/>
        <v>60020</v>
      </c>
    </row>
    <row r="917" spans="1:19" x14ac:dyDescent="0.35">
      <c r="A917" s="9">
        <v>911</v>
      </c>
      <c r="B917" s="6">
        <v>911</v>
      </c>
      <c r="C917" s="7" t="s">
        <v>281</v>
      </c>
      <c r="D917" s="7" t="s">
        <v>95</v>
      </c>
      <c r="E917" s="7" t="s">
        <v>39</v>
      </c>
      <c r="F917" s="7" t="s">
        <v>40</v>
      </c>
      <c r="G917" s="6" t="s">
        <v>16</v>
      </c>
      <c r="H917" s="6" t="s">
        <v>169</v>
      </c>
      <c r="I917" s="6" t="s">
        <v>65</v>
      </c>
      <c r="J917" s="6" t="s">
        <v>43</v>
      </c>
      <c r="K917" s="6">
        <v>9526</v>
      </c>
      <c r="L917" s="6">
        <v>6572.94</v>
      </c>
      <c r="M917" s="7">
        <v>2</v>
      </c>
      <c r="N917" s="23">
        <v>8097.0999999999995</v>
      </c>
      <c r="O917" s="8">
        <v>16194.199999999999</v>
      </c>
      <c r="P917" s="40" t="s">
        <v>105</v>
      </c>
      <c r="Q917" s="100">
        <f t="shared" si="42"/>
        <v>2857.8000000000011</v>
      </c>
      <c r="R917" s="100">
        <f t="shared" si="43"/>
        <v>3048.3199999999997</v>
      </c>
      <c r="S917" s="100">
        <f t="shared" si="44"/>
        <v>19052</v>
      </c>
    </row>
    <row r="918" spans="1:19" x14ac:dyDescent="0.35">
      <c r="A918" s="9">
        <v>912</v>
      </c>
      <c r="B918" s="6">
        <v>912</v>
      </c>
      <c r="C918" s="7" t="s">
        <v>135</v>
      </c>
      <c r="D918" s="7" t="s">
        <v>38</v>
      </c>
      <c r="E918" s="7" t="s">
        <v>57</v>
      </c>
      <c r="F918" s="7" t="s">
        <v>20</v>
      </c>
      <c r="G918" s="6" t="s">
        <v>17</v>
      </c>
      <c r="H918" s="6" t="s">
        <v>73</v>
      </c>
      <c r="I918" s="6" t="s">
        <v>50</v>
      </c>
      <c r="J918" s="6" t="s">
        <v>59</v>
      </c>
      <c r="K918" s="6">
        <v>23078</v>
      </c>
      <c r="L918" s="6">
        <v>14769.92</v>
      </c>
      <c r="M918" s="7">
        <v>6</v>
      </c>
      <c r="N918" s="23">
        <v>22616.44</v>
      </c>
      <c r="O918" s="8">
        <v>135698.63999999998</v>
      </c>
      <c r="P918" s="40" t="s">
        <v>89</v>
      </c>
      <c r="Q918" s="100">
        <f t="shared" si="42"/>
        <v>2769.3600000000079</v>
      </c>
      <c r="R918" s="100">
        <f t="shared" si="43"/>
        <v>47079.119999999995</v>
      </c>
      <c r="S918" s="100">
        <f t="shared" si="44"/>
        <v>138468</v>
      </c>
    </row>
    <row r="919" spans="1:19" x14ac:dyDescent="0.35">
      <c r="A919" s="9">
        <v>913</v>
      </c>
      <c r="B919" s="6">
        <v>913</v>
      </c>
      <c r="C919" s="7" t="s">
        <v>110</v>
      </c>
      <c r="D919" s="7" t="s">
        <v>84</v>
      </c>
      <c r="E919" s="7" t="s">
        <v>48</v>
      </c>
      <c r="F919" s="7" t="s">
        <v>24</v>
      </c>
      <c r="G919" s="6" t="s">
        <v>16</v>
      </c>
      <c r="H919" s="6" t="s">
        <v>96</v>
      </c>
      <c r="I919" s="6" t="s">
        <v>50</v>
      </c>
      <c r="J919" s="6" t="s">
        <v>43</v>
      </c>
      <c r="K919" s="6">
        <v>2135</v>
      </c>
      <c r="L919" s="6">
        <v>1174.25</v>
      </c>
      <c r="M919" s="7">
        <v>6</v>
      </c>
      <c r="N919" s="23">
        <v>2049.6</v>
      </c>
      <c r="O919" s="8">
        <v>12297.599999999999</v>
      </c>
      <c r="P919" s="40" t="s">
        <v>105</v>
      </c>
      <c r="Q919" s="100">
        <f t="shared" si="42"/>
        <v>512.40000000000055</v>
      </c>
      <c r="R919" s="100">
        <f t="shared" si="43"/>
        <v>5252.0999999999995</v>
      </c>
      <c r="S919" s="100">
        <f t="shared" si="44"/>
        <v>12810</v>
      </c>
    </row>
    <row r="920" spans="1:19" x14ac:dyDescent="0.35">
      <c r="A920" s="9">
        <v>914</v>
      </c>
      <c r="B920" s="6">
        <v>914</v>
      </c>
      <c r="C920" s="7" t="s">
        <v>199</v>
      </c>
      <c r="D920" s="7" t="s">
        <v>84</v>
      </c>
      <c r="E920" s="7" t="s">
        <v>57</v>
      </c>
      <c r="F920" s="7" t="s">
        <v>19</v>
      </c>
      <c r="G920" s="6" t="s">
        <v>15</v>
      </c>
      <c r="H920" s="6" t="s">
        <v>122</v>
      </c>
      <c r="I920" s="6" t="s">
        <v>65</v>
      </c>
      <c r="J920" s="6" t="s">
        <v>66</v>
      </c>
      <c r="K920" s="6">
        <v>11568</v>
      </c>
      <c r="L920" s="6">
        <v>8097.6</v>
      </c>
      <c r="M920" s="7">
        <v>7</v>
      </c>
      <c r="N920" s="23">
        <v>11105.279999999999</v>
      </c>
      <c r="O920" s="8">
        <v>77736.959999999992</v>
      </c>
      <c r="P920" s="40" t="s">
        <v>130</v>
      </c>
      <c r="Q920" s="100">
        <f t="shared" si="42"/>
        <v>3239.0400000000081</v>
      </c>
      <c r="R920" s="100">
        <f t="shared" si="43"/>
        <v>21053.759999999987</v>
      </c>
      <c r="S920" s="100">
        <f t="shared" si="44"/>
        <v>80976</v>
      </c>
    </row>
    <row r="921" spans="1:19" x14ac:dyDescent="0.35">
      <c r="A921" s="9">
        <v>915</v>
      </c>
      <c r="B921" s="6">
        <v>915</v>
      </c>
      <c r="C921" s="7" t="s">
        <v>252</v>
      </c>
      <c r="D921" s="7" t="s">
        <v>38</v>
      </c>
      <c r="E921" s="7" t="s">
        <v>71</v>
      </c>
      <c r="F921" s="7" t="s">
        <v>23</v>
      </c>
      <c r="G921" s="6" t="s">
        <v>16</v>
      </c>
      <c r="H921" s="6" t="s">
        <v>85</v>
      </c>
      <c r="I921" s="6" t="s">
        <v>339</v>
      </c>
      <c r="J921" s="6" t="s">
        <v>86</v>
      </c>
      <c r="K921" s="6">
        <v>6690</v>
      </c>
      <c r="L921" s="6">
        <v>4080.9</v>
      </c>
      <c r="M921" s="7">
        <v>6</v>
      </c>
      <c r="N921" s="23">
        <v>5753.4</v>
      </c>
      <c r="O921" s="8">
        <v>34520.399999999994</v>
      </c>
      <c r="P921" s="40" t="s">
        <v>46</v>
      </c>
      <c r="Q921" s="100">
        <f t="shared" si="42"/>
        <v>5619.6000000000022</v>
      </c>
      <c r="R921" s="100">
        <f t="shared" si="43"/>
        <v>10034.999999999996</v>
      </c>
      <c r="S921" s="100">
        <f t="shared" si="44"/>
        <v>40140</v>
      </c>
    </row>
    <row r="922" spans="1:19" x14ac:dyDescent="0.35">
      <c r="A922" s="9">
        <v>916</v>
      </c>
      <c r="B922" s="6">
        <v>916</v>
      </c>
      <c r="C922" s="7" t="s">
        <v>314</v>
      </c>
      <c r="D922" s="7" t="s">
        <v>38</v>
      </c>
      <c r="E922" s="7" t="s">
        <v>48</v>
      </c>
      <c r="F922" s="7" t="s">
        <v>23</v>
      </c>
      <c r="G922" s="6" t="s">
        <v>15</v>
      </c>
      <c r="H922" s="6" t="s">
        <v>138</v>
      </c>
      <c r="I922" s="6" t="s">
        <v>42</v>
      </c>
      <c r="J922" s="6" t="s">
        <v>51</v>
      </c>
      <c r="K922" s="6">
        <v>12004</v>
      </c>
      <c r="L922" s="6">
        <v>8042.68</v>
      </c>
      <c r="M922" s="7">
        <v>4</v>
      </c>
      <c r="N922" s="23">
        <v>11523.84</v>
      </c>
      <c r="O922" s="8">
        <v>46095.360000000001</v>
      </c>
      <c r="P922" s="40" t="s">
        <v>62</v>
      </c>
      <c r="Q922" s="100">
        <f t="shared" si="42"/>
        <v>1920.6399999999994</v>
      </c>
      <c r="R922" s="100">
        <f t="shared" si="43"/>
        <v>13924.64</v>
      </c>
      <c r="S922" s="100">
        <f t="shared" si="44"/>
        <v>48016</v>
      </c>
    </row>
    <row r="923" spans="1:19" x14ac:dyDescent="0.35">
      <c r="A923" s="9">
        <v>917</v>
      </c>
      <c r="B923" s="6">
        <v>917</v>
      </c>
      <c r="C923" s="7" t="s">
        <v>307</v>
      </c>
      <c r="D923" s="7" t="s">
        <v>56</v>
      </c>
      <c r="E923" s="7" t="s">
        <v>57</v>
      </c>
      <c r="F923" s="7" t="s">
        <v>40</v>
      </c>
      <c r="G923" s="6" t="s">
        <v>15</v>
      </c>
      <c r="H923" s="6" t="s">
        <v>91</v>
      </c>
      <c r="I923" s="6" t="s">
        <v>339</v>
      </c>
      <c r="J923" s="6" t="s">
        <v>59</v>
      </c>
      <c r="K923" s="6">
        <v>3263</v>
      </c>
      <c r="L923" s="6">
        <v>2186.21</v>
      </c>
      <c r="M923" s="7">
        <v>8</v>
      </c>
      <c r="N923" s="23">
        <v>3099.85</v>
      </c>
      <c r="O923" s="8">
        <v>24798.799999999999</v>
      </c>
      <c r="P923" s="40" t="s">
        <v>130</v>
      </c>
      <c r="Q923" s="100">
        <f t="shared" si="42"/>
        <v>1305.2000000000007</v>
      </c>
      <c r="R923" s="100">
        <f t="shared" si="43"/>
        <v>7309.119999999999</v>
      </c>
      <c r="S923" s="100">
        <f t="shared" si="44"/>
        <v>26104</v>
      </c>
    </row>
    <row r="924" spans="1:19" x14ac:dyDescent="0.35">
      <c r="A924" s="9">
        <v>918</v>
      </c>
      <c r="B924" s="6">
        <v>918</v>
      </c>
      <c r="C924" s="7" t="s">
        <v>313</v>
      </c>
      <c r="D924" s="7" t="s">
        <v>112</v>
      </c>
      <c r="E924" s="7" t="s">
        <v>57</v>
      </c>
      <c r="F924" s="7" t="s">
        <v>72</v>
      </c>
      <c r="G924" s="6" t="s">
        <v>17</v>
      </c>
      <c r="H924" s="6" t="s">
        <v>138</v>
      </c>
      <c r="I924" s="6" t="s">
        <v>42</v>
      </c>
      <c r="J924" s="6" t="s">
        <v>51</v>
      </c>
      <c r="K924" s="6">
        <v>12004</v>
      </c>
      <c r="L924" s="6">
        <v>8042.68</v>
      </c>
      <c r="M924" s="7">
        <v>5</v>
      </c>
      <c r="N924" s="23">
        <v>11283.76</v>
      </c>
      <c r="O924" s="8">
        <v>56418.8</v>
      </c>
      <c r="P924" s="40" t="s">
        <v>82</v>
      </c>
      <c r="Q924" s="100">
        <f t="shared" si="42"/>
        <v>3601.1999999999989</v>
      </c>
      <c r="R924" s="100">
        <f t="shared" si="43"/>
        <v>16205.4</v>
      </c>
      <c r="S924" s="100">
        <f t="shared" si="44"/>
        <v>60020</v>
      </c>
    </row>
    <row r="925" spans="1:19" x14ac:dyDescent="0.35">
      <c r="A925" s="9">
        <v>919</v>
      </c>
      <c r="B925" s="6">
        <v>919</v>
      </c>
      <c r="C925" s="7" t="s">
        <v>315</v>
      </c>
      <c r="D925" s="7" t="s">
        <v>38</v>
      </c>
      <c r="E925" s="7" t="s">
        <v>39</v>
      </c>
      <c r="F925" s="7" t="s">
        <v>22</v>
      </c>
      <c r="G925" s="6" t="s">
        <v>17</v>
      </c>
      <c r="H925" s="6" t="s">
        <v>117</v>
      </c>
      <c r="I925" s="6" t="s">
        <v>339</v>
      </c>
      <c r="J925" s="6" t="s">
        <v>86</v>
      </c>
      <c r="K925" s="6">
        <v>13223</v>
      </c>
      <c r="L925" s="6">
        <v>8991.64</v>
      </c>
      <c r="M925" s="7">
        <v>4</v>
      </c>
      <c r="N925" s="23">
        <v>12694.08</v>
      </c>
      <c r="O925" s="8">
        <v>50776.32</v>
      </c>
      <c r="P925" s="40" t="s">
        <v>89</v>
      </c>
      <c r="Q925" s="100">
        <f t="shared" si="42"/>
        <v>2115.6800000000003</v>
      </c>
      <c r="R925" s="100">
        <f t="shared" si="43"/>
        <v>14809.760000000002</v>
      </c>
      <c r="S925" s="100">
        <f t="shared" si="44"/>
        <v>52892</v>
      </c>
    </row>
    <row r="926" spans="1:19" x14ac:dyDescent="0.35">
      <c r="A926" s="9">
        <v>920</v>
      </c>
      <c r="B926" s="6">
        <v>920</v>
      </c>
      <c r="C926" s="7" t="s">
        <v>77</v>
      </c>
      <c r="D926" s="7" t="s">
        <v>84</v>
      </c>
      <c r="E926" s="7" t="s">
        <v>71</v>
      </c>
      <c r="F926" s="7" t="s">
        <v>24</v>
      </c>
      <c r="G926" s="6" t="s">
        <v>16</v>
      </c>
      <c r="H926" s="6" t="s">
        <v>78</v>
      </c>
      <c r="I926" s="6" t="s">
        <v>339</v>
      </c>
      <c r="J926" s="6" t="s">
        <v>51</v>
      </c>
      <c r="K926" s="6">
        <v>22050</v>
      </c>
      <c r="L926" s="6">
        <v>15435</v>
      </c>
      <c r="M926" s="7">
        <v>3</v>
      </c>
      <c r="N926" s="23">
        <v>19624.5</v>
      </c>
      <c r="O926" s="8">
        <v>58873.5</v>
      </c>
      <c r="P926" s="40" t="s">
        <v>46</v>
      </c>
      <c r="Q926" s="100">
        <f t="shared" si="42"/>
        <v>7276.5</v>
      </c>
      <c r="R926" s="100">
        <f t="shared" si="43"/>
        <v>12568.5</v>
      </c>
      <c r="S926" s="100">
        <f t="shared" si="44"/>
        <v>66150</v>
      </c>
    </row>
    <row r="927" spans="1:19" x14ac:dyDescent="0.35">
      <c r="A927" s="9">
        <v>921</v>
      </c>
      <c r="B927" s="6">
        <v>921</v>
      </c>
      <c r="C927" s="7" t="s">
        <v>196</v>
      </c>
      <c r="D927" s="7" t="s">
        <v>56</v>
      </c>
      <c r="E927" s="7" t="s">
        <v>48</v>
      </c>
      <c r="F927" s="7" t="s">
        <v>23</v>
      </c>
      <c r="G927" s="6" t="s">
        <v>17</v>
      </c>
      <c r="H927" s="6" t="s">
        <v>96</v>
      </c>
      <c r="I927" s="6" t="s">
        <v>50</v>
      </c>
      <c r="J927" s="6" t="s">
        <v>43</v>
      </c>
      <c r="K927" s="6">
        <v>2135</v>
      </c>
      <c r="L927" s="6">
        <v>1174.25</v>
      </c>
      <c r="M927" s="7">
        <v>2</v>
      </c>
      <c r="N927" s="23">
        <v>1857.45</v>
      </c>
      <c r="O927" s="8">
        <v>3714.9</v>
      </c>
      <c r="P927" s="40" t="s">
        <v>89</v>
      </c>
      <c r="Q927" s="100">
        <f t="shared" si="42"/>
        <v>555.09999999999991</v>
      </c>
      <c r="R927" s="100">
        <f t="shared" si="43"/>
        <v>1366.4</v>
      </c>
      <c r="S927" s="100">
        <f t="shared" si="44"/>
        <v>4270</v>
      </c>
    </row>
    <row r="928" spans="1:19" x14ac:dyDescent="0.35">
      <c r="A928" s="9">
        <v>922</v>
      </c>
      <c r="B928" s="6">
        <v>922</v>
      </c>
      <c r="C928" s="7" t="s">
        <v>147</v>
      </c>
      <c r="D928" s="7" t="s">
        <v>38</v>
      </c>
      <c r="E928" s="7" t="s">
        <v>71</v>
      </c>
      <c r="F928" s="7" t="s">
        <v>23</v>
      </c>
      <c r="G928" s="6" t="s">
        <v>17</v>
      </c>
      <c r="H928" s="6" t="s">
        <v>113</v>
      </c>
      <c r="I928" s="6" t="s">
        <v>65</v>
      </c>
      <c r="J928" s="6" t="s">
        <v>86</v>
      </c>
      <c r="K928" s="6">
        <v>16325</v>
      </c>
      <c r="L928" s="6">
        <v>10611.25</v>
      </c>
      <c r="M928" s="7">
        <v>7</v>
      </c>
      <c r="N928" s="23">
        <v>15019</v>
      </c>
      <c r="O928" s="8">
        <v>105133</v>
      </c>
      <c r="P928" s="40" t="s">
        <v>46</v>
      </c>
      <c r="Q928" s="100">
        <f t="shared" si="42"/>
        <v>9142</v>
      </c>
      <c r="R928" s="100">
        <f t="shared" si="43"/>
        <v>30854.25</v>
      </c>
      <c r="S928" s="100">
        <f t="shared" si="44"/>
        <v>114275</v>
      </c>
    </row>
    <row r="929" spans="1:19" x14ac:dyDescent="0.35">
      <c r="A929" s="9">
        <v>923</v>
      </c>
      <c r="B929" s="6">
        <v>923</v>
      </c>
      <c r="C929" s="7" t="s">
        <v>137</v>
      </c>
      <c r="D929" s="7" t="s">
        <v>84</v>
      </c>
      <c r="E929" s="7" t="s">
        <v>48</v>
      </c>
      <c r="F929" s="7" t="s">
        <v>24</v>
      </c>
      <c r="G929" s="6" t="s">
        <v>16</v>
      </c>
      <c r="H929" s="6" t="s">
        <v>113</v>
      </c>
      <c r="I929" s="6" t="s">
        <v>65</v>
      </c>
      <c r="J929" s="6" t="s">
        <v>86</v>
      </c>
      <c r="K929" s="6">
        <v>16325</v>
      </c>
      <c r="L929" s="6">
        <v>10611.25</v>
      </c>
      <c r="M929" s="7">
        <v>5</v>
      </c>
      <c r="N929" s="23">
        <v>14692.5</v>
      </c>
      <c r="O929" s="8">
        <v>73462.5</v>
      </c>
      <c r="P929" s="40" t="s">
        <v>62</v>
      </c>
      <c r="Q929" s="100">
        <f t="shared" si="42"/>
        <v>8162.5</v>
      </c>
      <c r="R929" s="100">
        <f t="shared" si="43"/>
        <v>20406.25</v>
      </c>
      <c r="S929" s="100">
        <f t="shared" si="44"/>
        <v>81625</v>
      </c>
    </row>
    <row r="930" spans="1:19" x14ac:dyDescent="0.35">
      <c r="A930" s="9">
        <v>924</v>
      </c>
      <c r="B930" s="6">
        <v>924</v>
      </c>
      <c r="C930" s="7" t="s">
        <v>268</v>
      </c>
      <c r="D930" s="7" t="s">
        <v>56</v>
      </c>
      <c r="E930" s="7" t="s">
        <v>100</v>
      </c>
      <c r="F930" s="7" t="s">
        <v>40</v>
      </c>
      <c r="G930" s="6" t="s">
        <v>18</v>
      </c>
      <c r="H930" s="6" t="s">
        <v>148</v>
      </c>
      <c r="I930" s="6" t="s">
        <v>65</v>
      </c>
      <c r="J930" s="6" t="s">
        <v>86</v>
      </c>
      <c r="K930" s="6">
        <v>18971</v>
      </c>
      <c r="L930" s="6">
        <v>11762.02</v>
      </c>
      <c r="M930" s="7">
        <v>8</v>
      </c>
      <c r="N930" s="23">
        <v>18781.29</v>
      </c>
      <c r="O930" s="8">
        <v>150250.32</v>
      </c>
      <c r="P930" s="40" t="s">
        <v>62</v>
      </c>
      <c r="Q930" s="100">
        <f t="shared" si="42"/>
        <v>1517.679999999993</v>
      </c>
      <c r="R930" s="100">
        <f t="shared" si="43"/>
        <v>56154.16</v>
      </c>
      <c r="S930" s="100">
        <f t="shared" si="44"/>
        <v>151768</v>
      </c>
    </row>
    <row r="931" spans="1:19" x14ac:dyDescent="0.35">
      <c r="A931" s="9">
        <v>925</v>
      </c>
      <c r="B931" s="6">
        <v>925</v>
      </c>
      <c r="C931" s="7" t="s">
        <v>223</v>
      </c>
      <c r="D931" s="7" t="s">
        <v>112</v>
      </c>
      <c r="E931" s="7" t="s">
        <v>71</v>
      </c>
      <c r="F931" s="7" t="s">
        <v>23</v>
      </c>
      <c r="G931" s="6" t="s">
        <v>18</v>
      </c>
      <c r="H931" s="6" t="s">
        <v>113</v>
      </c>
      <c r="I931" s="6" t="s">
        <v>65</v>
      </c>
      <c r="J931" s="6" t="s">
        <v>86</v>
      </c>
      <c r="K931" s="6">
        <v>16325</v>
      </c>
      <c r="L931" s="6">
        <v>10611.25</v>
      </c>
      <c r="M931" s="7">
        <v>1</v>
      </c>
      <c r="N931" s="23">
        <v>14366</v>
      </c>
      <c r="O931" s="8">
        <v>14366</v>
      </c>
      <c r="P931" s="40" t="s">
        <v>69</v>
      </c>
      <c r="Q931" s="100">
        <f t="shared" si="42"/>
        <v>1959</v>
      </c>
      <c r="R931" s="100">
        <f t="shared" si="43"/>
        <v>3754.75</v>
      </c>
      <c r="S931" s="100">
        <f t="shared" si="44"/>
        <v>16325</v>
      </c>
    </row>
    <row r="932" spans="1:19" x14ac:dyDescent="0.35">
      <c r="A932" s="9">
        <v>926</v>
      </c>
      <c r="B932" s="6">
        <v>926</v>
      </c>
      <c r="C932" s="7" t="s">
        <v>308</v>
      </c>
      <c r="D932" s="7" t="s">
        <v>38</v>
      </c>
      <c r="E932" s="7" t="s">
        <v>39</v>
      </c>
      <c r="F932" s="7" t="s">
        <v>20</v>
      </c>
      <c r="G932" s="6" t="s">
        <v>18</v>
      </c>
      <c r="H932" s="6" t="s">
        <v>96</v>
      </c>
      <c r="I932" s="6" t="s">
        <v>50</v>
      </c>
      <c r="J932" s="6" t="s">
        <v>43</v>
      </c>
      <c r="K932" s="6">
        <v>2135</v>
      </c>
      <c r="L932" s="6">
        <v>1174.25</v>
      </c>
      <c r="M932" s="7">
        <v>4</v>
      </c>
      <c r="N932" s="23">
        <v>1985.55</v>
      </c>
      <c r="O932" s="8">
        <v>7942.2</v>
      </c>
      <c r="P932" s="40" t="s">
        <v>62</v>
      </c>
      <c r="Q932" s="100">
        <f t="shared" si="42"/>
        <v>597.80000000000018</v>
      </c>
      <c r="R932" s="100">
        <f t="shared" si="43"/>
        <v>3245.2</v>
      </c>
      <c r="S932" s="100">
        <f t="shared" si="44"/>
        <v>8540</v>
      </c>
    </row>
    <row r="933" spans="1:19" x14ac:dyDescent="0.35">
      <c r="A933" s="9">
        <v>927</v>
      </c>
      <c r="B933" s="6">
        <v>927</v>
      </c>
      <c r="C933" s="7" t="s">
        <v>260</v>
      </c>
      <c r="D933" s="7" t="s">
        <v>38</v>
      </c>
      <c r="E933" s="7" t="s">
        <v>39</v>
      </c>
      <c r="F933" s="7" t="s">
        <v>40</v>
      </c>
      <c r="G933" s="6" t="s">
        <v>16</v>
      </c>
      <c r="H933" s="6" t="s">
        <v>126</v>
      </c>
      <c r="I933" s="6" t="s">
        <v>50</v>
      </c>
      <c r="J933" s="6" t="s">
        <v>86</v>
      </c>
      <c r="K933" s="6">
        <v>16064</v>
      </c>
      <c r="L933" s="6">
        <v>10762.88</v>
      </c>
      <c r="M933" s="7">
        <v>3</v>
      </c>
      <c r="N933" s="23">
        <v>14296.960000000001</v>
      </c>
      <c r="O933" s="8">
        <v>42890.880000000005</v>
      </c>
      <c r="P933" s="40" t="s">
        <v>54</v>
      </c>
      <c r="Q933" s="100">
        <f t="shared" si="42"/>
        <v>5301.1199999999972</v>
      </c>
      <c r="R933" s="100">
        <f t="shared" si="43"/>
        <v>10602.240000000005</v>
      </c>
      <c r="S933" s="100">
        <f t="shared" si="44"/>
        <v>48192</v>
      </c>
    </row>
    <row r="934" spans="1:19" x14ac:dyDescent="0.35">
      <c r="A934" s="9">
        <v>928</v>
      </c>
      <c r="B934" s="6">
        <v>928</v>
      </c>
      <c r="C934" s="7" t="s">
        <v>116</v>
      </c>
      <c r="D934" s="7" t="s">
        <v>38</v>
      </c>
      <c r="E934" s="7" t="s">
        <v>39</v>
      </c>
      <c r="F934" s="7" t="s">
        <v>72</v>
      </c>
      <c r="G934" s="6" t="s">
        <v>16</v>
      </c>
      <c r="H934" s="6" t="s">
        <v>49</v>
      </c>
      <c r="I934" s="6" t="s">
        <v>65</v>
      </c>
      <c r="J934" s="6" t="s">
        <v>43</v>
      </c>
      <c r="K934" s="6">
        <v>19568</v>
      </c>
      <c r="L934" s="6">
        <v>12327.84</v>
      </c>
      <c r="M934" s="7">
        <v>7</v>
      </c>
      <c r="N934" s="23">
        <v>18589.599999999999</v>
      </c>
      <c r="O934" s="8">
        <v>130127.19999999998</v>
      </c>
      <c r="P934" s="40" t="s">
        <v>54</v>
      </c>
      <c r="Q934" s="100">
        <f t="shared" si="42"/>
        <v>6848.8000000000102</v>
      </c>
      <c r="R934" s="100">
        <f t="shared" si="43"/>
        <v>43832.319999999992</v>
      </c>
      <c r="S934" s="100">
        <f t="shared" si="44"/>
        <v>136976</v>
      </c>
    </row>
    <row r="935" spans="1:19" x14ac:dyDescent="0.35">
      <c r="A935" s="9">
        <v>929</v>
      </c>
      <c r="B935" s="6">
        <v>929</v>
      </c>
      <c r="C935" s="7" t="s">
        <v>174</v>
      </c>
      <c r="D935" s="7" t="s">
        <v>112</v>
      </c>
      <c r="E935" s="7" t="s">
        <v>57</v>
      </c>
      <c r="F935" s="7" t="s">
        <v>20</v>
      </c>
      <c r="G935" s="6" t="s">
        <v>15</v>
      </c>
      <c r="H935" s="6" t="s">
        <v>177</v>
      </c>
      <c r="I935" s="6" t="s">
        <v>65</v>
      </c>
      <c r="J935" s="6" t="s">
        <v>66</v>
      </c>
      <c r="K935" s="6">
        <v>20386</v>
      </c>
      <c r="L935" s="6">
        <v>14270.2</v>
      </c>
      <c r="M935" s="7">
        <v>1</v>
      </c>
      <c r="N935" s="23">
        <v>19366.7</v>
      </c>
      <c r="O935" s="8">
        <v>19366.7</v>
      </c>
      <c r="P935" s="40" t="s">
        <v>69</v>
      </c>
      <c r="Q935" s="100">
        <f t="shared" si="42"/>
        <v>1019.2999999999993</v>
      </c>
      <c r="R935" s="100">
        <f t="shared" si="43"/>
        <v>5096.5</v>
      </c>
      <c r="S935" s="100">
        <f t="shared" si="44"/>
        <v>20386</v>
      </c>
    </row>
    <row r="936" spans="1:19" x14ac:dyDescent="0.35">
      <c r="A936" s="9">
        <v>930</v>
      </c>
      <c r="B936" s="6">
        <v>930</v>
      </c>
      <c r="C936" s="7" t="s">
        <v>77</v>
      </c>
      <c r="D936" s="7" t="s">
        <v>84</v>
      </c>
      <c r="E936" s="7" t="s">
        <v>71</v>
      </c>
      <c r="F936" s="7" t="s">
        <v>24</v>
      </c>
      <c r="G936" s="6" t="s">
        <v>17</v>
      </c>
      <c r="H936" s="6" t="s">
        <v>177</v>
      </c>
      <c r="I936" s="6" t="s">
        <v>65</v>
      </c>
      <c r="J936" s="6" t="s">
        <v>66</v>
      </c>
      <c r="K936" s="6">
        <v>20386</v>
      </c>
      <c r="L936" s="6">
        <v>14270.2</v>
      </c>
      <c r="M936" s="7">
        <v>2</v>
      </c>
      <c r="N936" s="23">
        <v>17328.099999999999</v>
      </c>
      <c r="O936" s="8">
        <v>34656.199999999997</v>
      </c>
      <c r="P936" s="40" t="s">
        <v>105</v>
      </c>
      <c r="Q936" s="100">
        <f t="shared" si="42"/>
        <v>6115.8000000000029</v>
      </c>
      <c r="R936" s="100">
        <f t="shared" si="43"/>
        <v>6115.7999999999956</v>
      </c>
      <c r="S936" s="100">
        <f t="shared" si="44"/>
        <v>40772</v>
      </c>
    </row>
    <row r="937" spans="1:19" x14ac:dyDescent="0.35">
      <c r="A937" s="9">
        <v>931</v>
      </c>
      <c r="B937" s="6">
        <v>931</v>
      </c>
      <c r="C937" s="7" t="s">
        <v>214</v>
      </c>
      <c r="D937" s="7" t="s">
        <v>95</v>
      </c>
      <c r="E937" s="7" t="s">
        <v>39</v>
      </c>
      <c r="F937" s="7" t="s">
        <v>20</v>
      </c>
      <c r="G937" s="6" t="s">
        <v>18</v>
      </c>
      <c r="H937" s="6" t="s">
        <v>64</v>
      </c>
      <c r="I937" s="6" t="s">
        <v>65</v>
      </c>
      <c r="J937" s="6" t="s">
        <v>43</v>
      </c>
      <c r="K937" s="6">
        <v>21670</v>
      </c>
      <c r="L937" s="6">
        <v>15169</v>
      </c>
      <c r="M937" s="7">
        <v>3</v>
      </c>
      <c r="N937" s="23">
        <v>19936.400000000001</v>
      </c>
      <c r="O937" s="8">
        <v>59809.200000000004</v>
      </c>
      <c r="P937" s="40" t="s">
        <v>54</v>
      </c>
      <c r="Q937" s="100">
        <f t="shared" si="42"/>
        <v>5200.7999999999956</v>
      </c>
      <c r="R937" s="100">
        <f t="shared" si="43"/>
        <v>14302.200000000004</v>
      </c>
      <c r="S937" s="100">
        <f t="shared" si="44"/>
        <v>65010</v>
      </c>
    </row>
    <row r="938" spans="1:19" x14ac:dyDescent="0.35">
      <c r="A938" s="9">
        <v>932</v>
      </c>
      <c r="B938" s="6">
        <v>932</v>
      </c>
      <c r="C938" s="7" t="s">
        <v>239</v>
      </c>
      <c r="D938" s="7" t="s">
        <v>38</v>
      </c>
      <c r="E938" s="7" t="s">
        <v>57</v>
      </c>
      <c r="F938" s="7" t="s">
        <v>19</v>
      </c>
      <c r="G938" s="6" t="s">
        <v>17</v>
      </c>
      <c r="H938" s="6" t="s">
        <v>169</v>
      </c>
      <c r="I938" s="6" t="s">
        <v>65</v>
      </c>
      <c r="J938" s="6" t="s">
        <v>43</v>
      </c>
      <c r="K938" s="6">
        <v>9526</v>
      </c>
      <c r="L938" s="6">
        <v>6572.94</v>
      </c>
      <c r="M938" s="7">
        <v>7</v>
      </c>
      <c r="N938" s="23">
        <v>8668.66</v>
      </c>
      <c r="O938" s="8">
        <v>60680.619999999995</v>
      </c>
      <c r="P938" s="40" t="s">
        <v>54</v>
      </c>
      <c r="Q938" s="100">
        <f t="shared" si="42"/>
        <v>6001.380000000001</v>
      </c>
      <c r="R938" s="100">
        <f t="shared" si="43"/>
        <v>14670.04</v>
      </c>
      <c r="S938" s="100">
        <f t="shared" si="44"/>
        <v>66682</v>
      </c>
    </row>
    <row r="939" spans="1:19" x14ac:dyDescent="0.35">
      <c r="A939" s="9">
        <v>933</v>
      </c>
      <c r="B939" s="6">
        <v>933</v>
      </c>
      <c r="C939" s="7" t="s">
        <v>214</v>
      </c>
      <c r="D939" s="7" t="s">
        <v>95</v>
      </c>
      <c r="E939" s="7" t="s">
        <v>39</v>
      </c>
      <c r="F939" s="7" t="s">
        <v>20</v>
      </c>
      <c r="G939" s="6" t="s">
        <v>18</v>
      </c>
      <c r="H939" s="6" t="s">
        <v>85</v>
      </c>
      <c r="I939" s="6" t="s">
        <v>339</v>
      </c>
      <c r="J939" s="6" t="s">
        <v>86</v>
      </c>
      <c r="K939" s="6">
        <v>6690</v>
      </c>
      <c r="L939" s="6">
        <v>4080.9</v>
      </c>
      <c r="M939" s="7">
        <v>2</v>
      </c>
      <c r="N939" s="23">
        <v>5954.1</v>
      </c>
      <c r="O939" s="8">
        <v>11908.2</v>
      </c>
      <c r="P939" s="40" t="s">
        <v>82</v>
      </c>
      <c r="Q939" s="100">
        <f t="shared" si="42"/>
        <v>1471.7999999999993</v>
      </c>
      <c r="R939" s="100">
        <f t="shared" si="43"/>
        <v>3746.4000000000005</v>
      </c>
      <c r="S939" s="100">
        <f t="shared" si="44"/>
        <v>13380</v>
      </c>
    </row>
    <row r="940" spans="1:19" x14ac:dyDescent="0.35">
      <c r="A940" s="9">
        <v>934</v>
      </c>
      <c r="B940" s="6">
        <v>934</v>
      </c>
      <c r="C940" s="7" t="s">
        <v>120</v>
      </c>
      <c r="D940" s="7" t="s">
        <v>84</v>
      </c>
      <c r="E940" s="7" t="s">
        <v>48</v>
      </c>
      <c r="F940" s="7" t="s">
        <v>72</v>
      </c>
      <c r="G940" s="6" t="s">
        <v>18</v>
      </c>
      <c r="H940" s="6" t="s">
        <v>126</v>
      </c>
      <c r="I940" s="6" t="s">
        <v>50</v>
      </c>
      <c r="J940" s="6" t="s">
        <v>86</v>
      </c>
      <c r="K940" s="6">
        <v>16064</v>
      </c>
      <c r="L940" s="6">
        <v>10762.88</v>
      </c>
      <c r="M940" s="7">
        <v>2</v>
      </c>
      <c r="N940" s="23">
        <v>15100.16</v>
      </c>
      <c r="O940" s="8">
        <v>30200.32</v>
      </c>
      <c r="P940" s="40" t="s">
        <v>89</v>
      </c>
      <c r="Q940" s="100">
        <f t="shared" si="42"/>
        <v>1927.6800000000003</v>
      </c>
      <c r="R940" s="100">
        <f t="shared" si="43"/>
        <v>8674.5600000000013</v>
      </c>
      <c r="S940" s="100">
        <f t="shared" si="44"/>
        <v>32128</v>
      </c>
    </row>
    <row r="941" spans="1:19" x14ac:dyDescent="0.35">
      <c r="A941" s="9">
        <v>935</v>
      </c>
      <c r="B941" s="6">
        <v>935</v>
      </c>
      <c r="C941" s="7" t="s">
        <v>297</v>
      </c>
      <c r="D941" s="7" t="s">
        <v>84</v>
      </c>
      <c r="E941" s="7" t="s">
        <v>71</v>
      </c>
      <c r="F941" s="7" t="s">
        <v>40</v>
      </c>
      <c r="G941" s="6" t="s">
        <v>16</v>
      </c>
      <c r="H941" s="6" t="s">
        <v>122</v>
      </c>
      <c r="I941" s="6" t="s">
        <v>65</v>
      </c>
      <c r="J941" s="6" t="s">
        <v>66</v>
      </c>
      <c r="K941" s="6">
        <v>11568</v>
      </c>
      <c r="L941" s="6">
        <v>8097.6</v>
      </c>
      <c r="M941" s="7">
        <v>3</v>
      </c>
      <c r="N941" s="23">
        <v>10411.200000000001</v>
      </c>
      <c r="O941" s="8">
        <v>31233.600000000002</v>
      </c>
      <c r="P941" s="40" t="s">
        <v>82</v>
      </c>
      <c r="Q941" s="100">
        <f t="shared" si="42"/>
        <v>3470.3999999999978</v>
      </c>
      <c r="R941" s="100">
        <f t="shared" si="43"/>
        <v>6940.8000000000011</v>
      </c>
      <c r="S941" s="100">
        <f t="shared" si="44"/>
        <v>34704</v>
      </c>
    </row>
    <row r="942" spans="1:19" x14ac:dyDescent="0.35">
      <c r="A942" s="9">
        <v>936</v>
      </c>
      <c r="B942" s="6">
        <v>936</v>
      </c>
      <c r="C942" s="7" t="s">
        <v>174</v>
      </c>
      <c r="D942" s="7" t="s">
        <v>112</v>
      </c>
      <c r="E942" s="7" t="s">
        <v>57</v>
      </c>
      <c r="F942" s="7" t="s">
        <v>20</v>
      </c>
      <c r="G942" s="6" t="s">
        <v>17</v>
      </c>
      <c r="H942" s="6" t="s">
        <v>91</v>
      </c>
      <c r="I942" s="6" t="s">
        <v>339</v>
      </c>
      <c r="J942" s="6" t="s">
        <v>59</v>
      </c>
      <c r="K942" s="6">
        <v>3263</v>
      </c>
      <c r="L942" s="6">
        <v>2186.21</v>
      </c>
      <c r="M942" s="7">
        <v>1</v>
      </c>
      <c r="N942" s="23">
        <v>2936.7000000000003</v>
      </c>
      <c r="O942" s="8">
        <v>2936.7000000000003</v>
      </c>
      <c r="P942" s="40" t="s">
        <v>130</v>
      </c>
      <c r="Q942" s="100">
        <f t="shared" si="42"/>
        <v>326.29999999999973</v>
      </c>
      <c r="R942" s="100">
        <f t="shared" si="43"/>
        <v>750.49000000000024</v>
      </c>
      <c r="S942" s="100">
        <f t="shared" si="44"/>
        <v>3263</v>
      </c>
    </row>
    <row r="943" spans="1:19" x14ac:dyDescent="0.35">
      <c r="A943" s="9">
        <v>937</v>
      </c>
      <c r="B943" s="6">
        <v>937</v>
      </c>
      <c r="C943" s="7" t="s">
        <v>233</v>
      </c>
      <c r="D943" s="7" t="s">
        <v>84</v>
      </c>
      <c r="E943" s="7" t="s">
        <v>39</v>
      </c>
      <c r="F943" s="7" t="s">
        <v>20</v>
      </c>
      <c r="G943" s="6" t="s">
        <v>17</v>
      </c>
      <c r="H943" s="6" t="s">
        <v>122</v>
      </c>
      <c r="I943" s="6" t="s">
        <v>65</v>
      </c>
      <c r="J943" s="6" t="s">
        <v>66</v>
      </c>
      <c r="K943" s="6">
        <v>11568</v>
      </c>
      <c r="L943" s="6">
        <v>8097.6</v>
      </c>
      <c r="M943" s="7">
        <v>4</v>
      </c>
      <c r="N943" s="23">
        <v>9832.7999999999993</v>
      </c>
      <c r="O943" s="8">
        <v>39331.199999999997</v>
      </c>
      <c r="P943" s="40" t="s">
        <v>130</v>
      </c>
      <c r="Q943" s="100">
        <f t="shared" si="42"/>
        <v>6940.8000000000029</v>
      </c>
      <c r="R943" s="100">
        <f t="shared" si="43"/>
        <v>6940.7999999999956</v>
      </c>
      <c r="S943" s="100">
        <f t="shared" si="44"/>
        <v>46272</v>
      </c>
    </row>
    <row r="944" spans="1:19" x14ac:dyDescent="0.35">
      <c r="A944" s="9">
        <v>938</v>
      </c>
      <c r="B944" s="6">
        <v>938</v>
      </c>
      <c r="C944" s="7" t="s">
        <v>191</v>
      </c>
      <c r="D944" s="7" t="s">
        <v>38</v>
      </c>
      <c r="E944" s="7" t="s">
        <v>71</v>
      </c>
      <c r="F944" s="7" t="s">
        <v>72</v>
      </c>
      <c r="G944" s="6" t="s">
        <v>15</v>
      </c>
      <c r="H944" s="6" t="s">
        <v>138</v>
      </c>
      <c r="I944" s="6" t="s">
        <v>42</v>
      </c>
      <c r="J944" s="6" t="s">
        <v>51</v>
      </c>
      <c r="K944" s="6">
        <v>12004</v>
      </c>
      <c r="L944" s="6">
        <v>8042.68</v>
      </c>
      <c r="M944" s="7">
        <v>8</v>
      </c>
      <c r="N944" s="23">
        <v>11643.88</v>
      </c>
      <c r="O944" s="8">
        <v>93151.039999999994</v>
      </c>
      <c r="P944" s="40" t="s">
        <v>62</v>
      </c>
      <c r="Q944" s="100">
        <f t="shared" si="42"/>
        <v>2880.9600000000064</v>
      </c>
      <c r="R944" s="100">
        <f t="shared" si="43"/>
        <v>28809.599999999991</v>
      </c>
      <c r="S944" s="100">
        <f t="shared" si="44"/>
        <v>96032</v>
      </c>
    </row>
    <row r="945" spans="1:19" x14ac:dyDescent="0.35">
      <c r="A945" s="9">
        <v>939</v>
      </c>
      <c r="B945" s="6">
        <v>939</v>
      </c>
      <c r="C945" s="7" t="s">
        <v>194</v>
      </c>
      <c r="D945" s="7" t="s">
        <v>112</v>
      </c>
      <c r="E945" s="7" t="s">
        <v>48</v>
      </c>
      <c r="F945" s="7" t="s">
        <v>72</v>
      </c>
      <c r="G945" s="6" t="s">
        <v>16</v>
      </c>
      <c r="H945" s="6" t="s">
        <v>78</v>
      </c>
      <c r="I945" s="6" t="s">
        <v>339</v>
      </c>
      <c r="J945" s="6" t="s">
        <v>51</v>
      </c>
      <c r="K945" s="6">
        <v>22050</v>
      </c>
      <c r="L945" s="6">
        <v>15435</v>
      </c>
      <c r="M945" s="7">
        <v>2</v>
      </c>
      <c r="N945" s="23">
        <v>19404</v>
      </c>
      <c r="O945" s="8">
        <v>38808</v>
      </c>
      <c r="P945" s="40" t="s">
        <v>46</v>
      </c>
      <c r="Q945" s="100">
        <f t="shared" si="42"/>
        <v>5292</v>
      </c>
      <c r="R945" s="100">
        <f t="shared" si="43"/>
        <v>7938</v>
      </c>
      <c r="S945" s="100">
        <f t="shared" si="44"/>
        <v>44100</v>
      </c>
    </row>
    <row r="946" spans="1:19" x14ac:dyDescent="0.35">
      <c r="A946" s="9">
        <v>940</v>
      </c>
      <c r="B946" s="6">
        <v>940</v>
      </c>
      <c r="C946" s="7" t="s">
        <v>269</v>
      </c>
      <c r="D946" s="7" t="s">
        <v>38</v>
      </c>
      <c r="E946" s="7" t="s">
        <v>57</v>
      </c>
      <c r="F946" s="7" t="s">
        <v>40</v>
      </c>
      <c r="G946" s="6" t="s">
        <v>16</v>
      </c>
      <c r="H946" s="6" t="s">
        <v>122</v>
      </c>
      <c r="I946" s="6" t="s">
        <v>65</v>
      </c>
      <c r="J946" s="6" t="s">
        <v>66</v>
      </c>
      <c r="K946" s="6">
        <v>11568</v>
      </c>
      <c r="L946" s="6">
        <v>8097.6</v>
      </c>
      <c r="M946" s="7">
        <v>7</v>
      </c>
      <c r="N946" s="23">
        <v>10295.52</v>
      </c>
      <c r="O946" s="8">
        <v>72068.639999999999</v>
      </c>
      <c r="P946" s="40" t="s">
        <v>54</v>
      </c>
      <c r="Q946" s="100">
        <f t="shared" si="42"/>
        <v>8907.3599999999969</v>
      </c>
      <c r="R946" s="100">
        <f t="shared" si="43"/>
        <v>15385.44</v>
      </c>
      <c r="S946" s="100">
        <f t="shared" si="44"/>
        <v>80976</v>
      </c>
    </row>
    <row r="947" spans="1:19" x14ac:dyDescent="0.35">
      <c r="A947" s="9">
        <v>941</v>
      </c>
      <c r="B947" s="6">
        <v>941</v>
      </c>
      <c r="C947" s="7" t="s">
        <v>289</v>
      </c>
      <c r="D947" s="7" t="s">
        <v>95</v>
      </c>
      <c r="E947" s="7" t="s">
        <v>71</v>
      </c>
      <c r="F947" s="7" t="s">
        <v>22</v>
      </c>
      <c r="G947" s="6" t="s">
        <v>15</v>
      </c>
      <c r="H947" s="6" t="s">
        <v>113</v>
      </c>
      <c r="I947" s="6" t="s">
        <v>65</v>
      </c>
      <c r="J947" s="6" t="s">
        <v>86</v>
      </c>
      <c r="K947" s="6">
        <v>16325</v>
      </c>
      <c r="L947" s="6">
        <v>10611.25</v>
      </c>
      <c r="M947" s="7">
        <v>4</v>
      </c>
      <c r="N947" s="23">
        <v>14202.75</v>
      </c>
      <c r="O947" s="8">
        <v>56811</v>
      </c>
      <c r="P947" s="40" t="s">
        <v>105</v>
      </c>
      <c r="Q947" s="100">
        <f t="shared" si="42"/>
        <v>8489</v>
      </c>
      <c r="R947" s="100">
        <f t="shared" si="43"/>
        <v>14366</v>
      </c>
      <c r="S947" s="100">
        <f t="shared" si="44"/>
        <v>65300</v>
      </c>
    </row>
    <row r="948" spans="1:19" x14ac:dyDescent="0.35">
      <c r="A948" s="9">
        <v>942</v>
      </c>
      <c r="B948" s="6">
        <v>942</v>
      </c>
      <c r="C948" s="7" t="s">
        <v>235</v>
      </c>
      <c r="D948" s="7" t="s">
        <v>56</v>
      </c>
      <c r="E948" s="7" t="s">
        <v>39</v>
      </c>
      <c r="F948" s="7" t="s">
        <v>21</v>
      </c>
      <c r="G948" s="6" t="s">
        <v>15</v>
      </c>
      <c r="H948" s="6" t="s">
        <v>169</v>
      </c>
      <c r="I948" s="6" t="s">
        <v>65</v>
      </c>
      <c r="J948" s="6" t="s">
        <v>43</v>
      </c>
      <c r="K948" s="6">
        <v>9526</v>
      </c>
      <c r="L948" s="6">
        <v>6572.94</v>
      </c>
      <c r="M948" s="7">
        <v>3</v>
      </c>
      <c r="N948" s="23">
        <v>8478.14</v>
      </c>
      <c r="O948" s="8">
        <v>25434.42</v>
      </c>
      <c r="P948" s="40" t="s">
        <v>69</v>
      </c>
      <c r="Q948" s="100">
        <f t="shared" si="42"/>
        <v>3143.5800000000017</v>
      </c>
      <c r="R948" s="100">
        <f t="shared" si="43"/>
        <v>5715.5999999999995</v>
      </c>
      <c r="S948" s="100">
        <f t="shared" si="44"/>
        <v>28578</v>
      </c>
    </row>
    <row r="949" spans="1:19" x14ac:dyDescent="0.35">
      <c r="A949" s="9">
        <v>943</v>
      </c>
      <c r="B949" s="6">
        <v>943</v>
      </c>
      <c r="C949" s="7" t="s">
        <v>133</v>
      </c>
      <c r="D949" s="7" t="s">
        <v>95</v>
      </c>
      <c r="E949" s="7" t="s">
        <v>39</v>
      </c>
      <c r="F949" s="7" t="s">
        <v>72</v>
      </c>
      <c r="G949" s="6" t="s">
        <v>15</v>
      </c>
      <c r="H949" s="6" t="s">
        <v>126</v>
      </c>
      <c r="I949" s="6" t="s">
        <v>50</v>
      </c>
      <c r="J949" s="6" t="s">
        <v>86</v>
      </c>
      <c r="K949" s="6">
        <v>16064</v>
      </c>
      <c r="L949" s="6">
        <v>10762.88</v>
      </c>
      <c r="M949" s="7">
        <v>9</v>
      </c>
      <c r="N949" s="23">
        <v>15742.72</v>
      </c>
      <c r="O949" s="8">
        <v>141684.47999999998</v>
      </c>
      <c r="P949" s="40" t="s">
        <v>130</v>
      </c>
      <c r="Q949" s="100">
        <f t="shared" si="42"/>
        <v>2891.5200000000059</v>
      </c>
      <c r="R949" s="100">
        <f t="shared" si="43"/>
        <v>44818.559999999998</v>
      </c>
      <c r="S949" s="100">
        <f t="shared" si="44"/>
        <v>144576</v>
      </c>
    </row>
    <row r="950" spans="1:19" x14ac:dyDescent="0.35">
      <c r="A950" s="9">
        <v>944</v>
      </c>
      <c r="B950" s="6">
        <v>944</v>
      </c>
      <c r="C950" s="7" t="s">
        <v>189</v>
      </c>
      <c r="D950" s="7" t="s">
        <v>56</v>
      </c>
      <c r="E950" s="7" t="s">
        <v>39</v>
      </c>
      <c r="F950" s="7" t="s">
        <v>22</v>
      </c>
      <c r="G950" s="6" t="s">
        <v>15</v>
      </c>
      <c r="H950" s="6" t="s">
        <v>148</v>
      </c>
      <c r="I950" s="6" t="s">
        <v>65</v>
      </c>
      <c r="J950" s="6" t="s">
        <v>86</v>
      </c>
      <c r="K950" s="6">
        <v>18971</v>
      </c>
      <c r="L950" s="6">
        <v>11762.02</v>
      </c>
      <c r="M950" s="7">
        <v>1</v>
      </c>
      <c r="N950" s="23">
        <v>16694.48</v>
      </c>
      <c r="O950" s="8">
        <v>16694.48</v>
      </c>
      <c r="P950" s="40" t="s">
        <v>82</v>
      </c>
      <c r="Q950" s="100">
        <f t="shared" si="42"/>
        <v>2276.5200000000004</v>
      </c>
      <c r="R950" s="100">
        <f t="shared" si="43"/>
        <v>4932.4599999999991</v>
      </c>
      <c r="S950" s="100">
        <f t="shared" si="44"/>
        <v>18971</v>
      </c>
    </row>
    <row r="951" spans="1:19" x14ac:dyDescent="0.35">
      <c r="A951" s="9">
        <v>945</v>
      </c>
      <c r="B951" s="6">
        <v>945</v>
      </c>
      <c r="C951" s="7" t="s">
        <v>111</v>
      </c>
      <c r="D951" s="7" t="s">
        <v>38</v>
      </c>
      <c r="E951" s="7" t="s">
        <v>100</v>
      </c>
      <c r="F951" s="7" t="s">
        <v>24</v>
      </c>
      <c r="G951" s="6" t="s">
        <v>17</v>
      </c>
      <c r="H951" s="6" t="s">
        <v>101</v>
      </c>
      <c r="I951" s="6" t="s">
        <v>42</v>
      </c>
      <c r="J951" s="6" t="s">
        <v>74</v>
      </c>
      <c r="K951" s="6">
        <v>4269</v>
      </c>
      <c r="L951" s="6">
        <v>2561.4</v>
      </c>
      <c r="M951" s="7">
        <v>2</v>
      </c>
      <c r="N951" s="23">
        <v>3927.48</v>
      </c>
      <c r="O951" s="8">
        <v>7854.96</v>
      </c>
      <c r="P951" s="40" t="s">
        <v>89</v>
      </c>
      <c r="Q951" s="100">
        <f t="shared" si="42"/>
        <v>683.04</v>
      </c>
      <c r="R951" s="100">
        <f t="shared" si="43"/>
        <v>2732.16</v>
      </c>
      <c r="S951" s="100">
        <f t="shared" si="44"/>
        <v>8538</v>
      </c>
    </row>
    <row r="952" spans="1:19" x14ac:dyDescent="0.35">
      <c r="A952" s="9">
        <v>946</v>
      </c>
      <c r="B952" s="6">
        <v>946</v>
      </c>
      <c r="C952" s="7" t="s">
        <v>209</v>
      </c>
      <c r="D952" s="7" t="s">
        <v>56</v>
      </c>
      <c r="E952" s="7" t="s">
        <v>48</v>
      </c>
      <c r="F952" s="7" t="s">
        <v>72</v>
      </c>
      <c r="G952" s="6" t="s">
        <v>16</v>
      </c>
      <c r="H952" s="6" t="s">
        <v>138</v>
      </c>
      <c r="I952" s="6" t="s">
        <v>42</v>
      </c>
      <c r="J952" s="6" t="s">
        <v>51</v>
      </c>
      <c r="K952" s="6">
        <v>12004</v>
      </c>
      <c r="L952" s="6">
        <v>8042.68</v>
      </c>
      <c r="M952" s="7">
        <v>5</v>
      </c>
      <c r="N952" s="23">
        <v>11163.72</v>
      </c>
      <c r="O952" s="8">
        <v>55818.6</v>
      </c>
      <c r="P952" s="40" t="s">
        <v>46</v>
      </c>
      <c r="Q952" s="100">
        <f t="shared" si="42"/>
        <v>4201.4000000000033</v>
      </c>
      <c r="R952" s="100">
        <f t="shared" si="43"/>
        <v>15605.199999999995</v>
      </c>
      <c r="S952" s="100">
        <f t="shared" si="44"/>
        <v>60020</v>
      </c>
    </row>
    <row r="953" spans="1:19" x14ac:dyDescent="0.35">
      <c r="A953" s="9">
        <v>947</v>
      </c>
      <c r="B953" s="6">
        <v>947</v>
      </c>
      <c r="C953" s="7" t="s">
        <v>220</v>
      </c>
      <c r="D953" s="7" t="s">
        <v>38</v>
      </c>
      <c r="E953" s="7" t="s">
        <v>71</v>
      </c>
      <c r="F953" s="7" t="s">
        <v>40</v>
      </c>
      <c r="G953" s="6" t="s">
        <v>17</v>
      </c>
      <c r="H953" s="6" t="s">
        <v>73</v>
      </c>
      <c r="I953" s="6" t="s">
        <v>50</v>
      </c>
      <c r="J953" s="6" t="s">
        <v>59</v>
      </c>
      <c r="K953" s="6">
        <v>23078</v>
      </c>
      <c r="L953" s="6">
        <v>14769.92</v>
      </c>
      <c r="M953" s="7">
        <v>9</v>
      </c>
      <c r="N953" s="23">
        <v>19847.079999999998</v>
      </c>
      <c r="O953" s="8">
        <v>178623.71999999997</v>
      </c>
      <c r="P953" s="40" t="s">
        <v>69</v>
      </c>
      <c r="Q953" s="100">
        <f t="shared" si="42"/>
        <v>29078.280000000017</v>
      </c>
      <c r="R953" s="100">
        <f t="shared" si="43"/>
        <v>45694.439999999981</v>
      </c>
      <c r="S953" s="100">
        <f t="shared" si="44"/>
        <v>207702</v>
      </c>
    </row>
    <row r="954" spans="1:19" x14ac:dyDescent="0.35">
      <c r="A954" s="9">
        <v>948</v>
      </c>
      <c r="B954" s="6">
        <v>948</v>
      </c>
      <c r="C954" s="7" t="s">
        <v>203</v>
      </c>
      <c r="D954" s="7" t="s">
        <v>56</v>
      </c>
      <c r="E954" s="7" t="s">
        <v>39</v>
      </c>
      <c r="F954" s="7" t="s">
        <v>20</v>
      </c>
      <c r="G954" s="6" t="s">
        <v>16</v>
      </c>
      <c r="H954" s="6" t="s">
        <v>85</v>
      </c>
      <c r="I954" s="6" t="s">
        <v>339</v>
      </c>
      <c r="J954" s="6" t="s">
        <v>86</v>
      </c>
      <c r="K954" s="6">
        <v>6690</v>
      </c>
      <c r="L954" s="6">
        <v>4080.9</v>
      </c>
      <c r="M954" s="7">
        <v>5</v>
      </c>
      <c r="N954" s="23">
        <v>6556.2</v>
      </c>
      <c r="O954" s="8">
        <v>32781</v>
      </c>
      <c r="P954" s="40" t="s">
        <v>69</v>
      </c>
      <c r="Q954" s="100">
        <f t="shared" si="42"/>
        <v>669.00000000000091</v>
      </c>
      <c r="R954" s="100">
        <f t="shared" si="43"/>
        <v>12376.499999999998</v>
      </c>
      <c r="S954" s="100">
        <f t="shared" si="44"/>
        <v>33450</v>
      </c>
    </row>
    <row r="955" spans="1:19" x14ac:dyDescent="0.35">
      <c r="A955" s="9">
        <v>949</v>
      </c>
      <c r="B955" s="6">
        <v>949</v>
      </c>
      <c r="C955" s="7" t="s">
        <v>153</v>
      </c>
      <c r="D955" s="7" t="s">
        <v>84</v>
      </c>
      <c r="E955" s="7" t="s">
        <v>48</v>
      </c>
      <c r="F955" s="7" t="s">
        <v>22</v>
      </c>
      <c r="G955" s="6" t="s">
        <v>18</v>
      </c>
      <c r="H955" s="6" t="s">
        <v>78</v>
      </c>
      <c r="I955" s="6" t="s">
        <v>339</v>
      </c>
      <c r="J955" s="6" t="s">
        <v>51</v>
      </c>
      <c r="K955" s="6">
        <v>22050</v>
      </c>
      <c r="L955" s="6">
        <v>15435</v>
      </c>
      <c r="M955" s="7">
        <v>8</v>
      </c>
      <c r="N955" s="23">
        <v>20727</v>
      </c>
      <c r="O955" s="8">
        <v>165816</v>
      </c>
      <c r="P955" s="40" t="s">
        <v>130</v>
      </c>
      <c r="Q955" s="100">
        <f t="shared" si="42"/>
        <v>10584</v>
      </c>
      <c r="R955" s="100">
        <f t="shared" si="43"/>
        <v>42336</v>
      </c>
      <c r="S955" s="100">
        <f t="shared" si="44"/>
        <v>176400</v>
      </c>
    </row>
    <row r="956" spans="1:19" x14ac:dyDescent="0.35">
      <c r="A956" s="9">
        <v>950</v>
      </c>
      <c r="B956" s="6">
        <v>950</v>
      </c>
      <c r="C956" s="7" t="s">
        <v>290</v>
      </c>
      <c r="D956" s="7" t="s">
        <v>56</v>
      </c>
      <c r="E956" s="7" t="s">
        <v>39</v>
      </c>
      <c r="F956" s="7" t="s">
        <v>21</v>
      </c>
      <c r="G956" s="6" t="s">
        <v>17</v>
      </c>
      <c r="H956" s="6" t="s">
        <v>107</v>
      </c>
      <c r="I956" s="6" t="s">
        <v>42</v>
      </c>
      <c r="J956" s="6" t="s">
        <v>59</v>
      </c>
      <c r="K956" s="6">
        <v>10590</v>
      </c>
      <c r="L956" s="6">
        <v>6671.7</v>
      </c>
      <c r="M956" s="7">
        <v>4</v>
      </c>
      <c r="N956" s="23">
        <v>10166.4</v>
      </c>
      <c r="O956" s="8">
        <v>40665.599999999999</v>
      </c>
      <c r="P956" s="40" t="s">
        <v>54</v>
      </c>
      <c r="Q956" s="100">
        <f t="shared" si="42"/>
        <v>1694.4000000000015</v>
      </c>
      <c r="R956" s="100">
        <f t="shared" si="43"/>
        <v>13978.8</v>
      </c>
      <c r="S956" s="100">
        <f t="shared" si="44"/>
        <v>42360</v>
      </c>
    </row>
    <row r="957" spans="1:19" x14ac:dyDescent="0.35">
      <c r="A957" s="9">
        <v>951</v>
      </c>
      <c r="B957" s="6">
        <v>951</v>
      </c>
      <c r="C957" s="7" t="s">
        <v>323</v>
      </c>
      <c r="D957" s="7" t="s">
        <v>112</v>
      </c>
      <c r="E957" s="7" t="s">
        <v>57</v>
      </c>
      <c r="F957" s="7" t="s">
        <v>20</v>
      </c>
      <c r="G957" s="6" t="s">
        <v>18</v>
      </c>
      <c r="H957" s="6" t="s">
        <v>41</v>
      </c>
      <c r="I957" s="6" t="s">
        <v>42</v>
      </c>
      <c r="J957" s="6" t="s">
        <v>66</v>
      </c>
      <c r="K957" s="6">
        <v>8989</v>
      </c>
      <c r="L957" s="6">
        <v>5663.07</v>
      </c>
      <c r="M957" s="7">
        <v>7</v>
      </c>
      <c r="N957" s="23">
        <v>8719.33</v>
      </c>
      <c r="O957" s="8">
        <v>61035.31</v>
      </c>
      <c r="P957" s="40" t="s">
        <v>54</v>
      </c>
      <c r="Q957" s="100">
        <f t="shared" si="42"/>
        <v>1887.6900000000005</v>
      </c>
      <c r="R957" s="100">
        <f t="shared" si="43"/>
        <v>21393.82</v>
      </c>
      <c r="S957" s="100">
        <f t="shared" si="44"/>
        <v>62923</v>
      </c>
    </row>
    <row r="958" spans="1:19" x14ac:dyDescent="0.35">
      <c r="A958" s="9">
        <v>952</v>
      </c>
      <c r="B958" s="6">
        <v>952</v>
      </c>
      <c r="C958" s="7" t="s">
        <v>213</v>
      </c>
      <c r="D958" s="7" t="s">
        <v>112</v>
      </c>
      <c r="E958" s="7" t="s">
        <v>100</v>
      </c>
      <c r="F958" s="7" t="s">
        <v>21</v>
      </c>
      <c r="G958" s="6" t="s">
        <v>16</v>
      </c>
      <c r="H958" s="6" t="s">
        <v>169</v>
      </c>
      <c r="I958" s="6" t="s">
        <v>65</v>
      </c>
      <c r="J958" s="6" t="s">
        <v>43</v>
      </c>
      <c r="K958" s="6">
        <v>9526</v>
      </c>
      <c r="L958" s="6">
        <v>6572.94</v>
      </c>
      <c r="M958" s="7">
        <v>7</v>
      </c>
      <c r="N958" s="23">
        <v>8763.92</v>
      </c>
      <c r="O958" s="8">
        <v>61347.44</v>
      </c>
      <c r="P958" s="40" t="s">
        <v>105</v>
      </c>
      <c r="Q958" s="100">
        <f t="shared" si="42"/>
        <v>5334.5599999999995</v>
      </c>
      <c r="R958" s="100">
        <f t="shared" si="43"/>
        <v>15336.860000000004</v>
      </c>
      <c r="S958" s="100">
        <f t="shared" si="44"/>
        <v>66682</v>
      </c>
    </row>
    <row r="959" spans="1:19" x14ac:dyDescent="0.35">
      <c r="A959" s="9">
        <v>953</v>
      </c>
      <c r="B959" s="6">
        <v>953</v>
      </c>
      <c r="C959" s="7" t="s">
        <v>267</v>
      </c>
      <c r="D959" s="7" t="s">
        <v>84</v>
      </c>
      <c r="E959" s="7" t="s">
        <v>39</v>
      </c>
      <c r="F959" s="7" t="s">
        <v>20</v>
      </c>
      <c r="G959" s="6" t="s">
        <v>18</v>
      </c>
      <c r="H959" s="6" t="s">
        <v>78</v>
      </c>
      <c r="I959" s="6" t="s">
        <v>339</v>
      </c>
      <c r="J959" s="6" t="s">
        <v>51</v>
      </c>
      <c r="K959" s="6">
        <v>22050</v>
      </c>
      <c r="L959" s="6">
        <v>15435</v>
      </c>
      <c r="M959" s="7">
        <v>2</v>
      </c>
      <c r="N959" s="23">
        <v>19183.5</v>
      </c>
      <c r="O959" s="8">
        <v>38367</v>
      </c>
      <c r="P959" s="40" t="s">
        <v>89</v>
      </c>
      <c r="Q959" s="100">
        <f t="shared" si="42"/>
        <v>5733</v>
      </c>
      <c r="R959" s="100">
        <f t="shared" si="43"/>
        <v>7497</v>
      </c>
      <c r="S959" s="100">
        <f t="shared" si="44"/>
        <v>44100</v>
      </c>
    </row>
    <row r="960" spans="1:19" x14ac:dyDescent="0.35">
      <c r="A960" s="9">
        <v>954</v>
      </c>
      <c r="B960" s="6">
        <v>954</v>
      </c>
      <c r="C960" s="7" t="s">
        <v>143</v>
      </c>
      <c r="D960" s="7" t="s">
        <v>56</v>
      </c>
      <c r="E960" s="7" t="s">
        <v>100</v>
      </c>
      <c r="F960" s="7" t="s">
        <v>20</v>
      </c>
      <c r="G960" s="6" t="s">
        <v>18</v>
      </c>
      <c r="H960" s="6" t="s">
        <v>122</v>
      </c>
      <c r="I960" s="6" t="s">
        <v>65</v>
      </c>
      <c r="J960" s="6" t="s">
        <v>66</v>
      </c>
      <c r="K960" s="6">
        <v>11568</v>
      </c>
      <c r="L960" s="6">
        <v>8097.6</v>
      </c>
      <c r="M960" s="7">
        <v>6</v>
      </c>
      <c r="N960" s="23">
        <v>10526.880000000001</v>
      </c>
      <c r="O960" s="8">
        <v>63161.280000000006</v>
      </c>
      <c r="P960" s="40" t="s">
        <v>105</v>
      </c>
      <c r="Q960" s="100">
        <f t="shared" si="42"/>
        <v>6246.7199999999939</v>
      </c>
      <c r="R960" s="100">
        <f t="shared" si="43"/>
        <v>14575.680000000004</v>
      </c>
      <c r="S960" s="100">
        <f t="shared" si="44"/>
        <v>69408</v>
      </c>
    </row>
    <row r="961" spans="1:19" x14ac:dyDescent="0.35">
      <c r="A961" s="9">
        <v>955</v>
      </c>
      <c r="B961" s="6">
        <v>955</v>
      </c>
      <c r="C961" s="7" t="s">
        <v>77</v>
      </c>
      <c r="D961" s="7" t="s">
        <v>84</v>
      </c>
      <c r="E961" s="7" t="s">
        <v>71</v>
      </c>
      <c r="F961" s="7" t="s">
        <v>24</v>
      </c>
      <c r="G961" s="6" t="s">
        <v>18</v>
      </c>
      <c r="H961" s="6" t="s">
        <v>101</v>
      </c>
      <c r="I961" s="6" t="s">
        <v>42</v>
      </c>
      <c r="J961" s="6" t="s">
        <v>74</v>
      </c>
      <c r="K961" s="6">
        <v>4269</v>
      </c>
      <c r="L961" s="6">
        <v>2561.4</v>
      </c>
      <c r="M961" s="7">
        <v>2</v>
      </c>
      <c r="N961" s="23">
        <v>3884.79</v>
      </c>
      <c r="O961" s="8">
        <v>7769.58</v>
      </c>
      <c r="P961" s="40" t="s">
        <v>130</v>
      </c>
      <c r="Q961" s="100">
        <f t="shared" si="42"/>
        <v>768.42000000000007</v>
      </c>
      <c r="R961" s="100">
        <f t="shared" si="43"/>
        <v>2646.7799999999997</v>
      </c>
      <c r="S961" s="100">
        <f t="shared" si="44"/>
        <v>8538</v>
      </c>
    </row>
    <row r="962" spans="1:19" x14ac:dyDescent="0.35">
      <c r="A962" s="9">
        <v>956</v>
      </c>
      <c r="B962" s="6">
        <v>956</v>
      </c>
      <c r="C962" s="7" t="s">
        <v>189</v>
      </c>
      <c r="D962" s="7" t="s">
        <v>56</v>
      </c>
      <c r="E962" s="7" t="s">
        <v>39</v>
      </c>
      <c r="F962" s="7" t="s">
        <v>22</v>
      </c>
      <c r="G962" s="6" t="s">
        <v>17</v>
      </c>
      <c r="H962" s="6" t="s">
        <v>85</v>
      </c>
      <c r="I962" s="6" t="s">
        <v>339</v>
      </c>
      <c r="J962" s="6" t="s">
        <v>86</v>
      </c>
      <c r="K962" s="6">
        <v>6690</v>
      </c>
      <c r="L962" s="6">
        <v>4080.9</v>
      </c>
      <c r="M962" s="7">
        <v>1</v>
      </c>
      <c r="N962" s="23">
        <v>5753.4</v>
      </c>
      <c r="O962" s="8">
        <v>5753.4</v>
      </c>
      <c r="P962" s="40" t="s">
        <v>130</v>
      </c>
      <c r="Q962" s="100">
        <f t="shared" si="42"/>
        <v>936.60000000000036</v>
      </c>
      <c r="R962" s="100">
        <f t="shared" si="43"/>
        <v>1672.4999999999995</v>
      </c>
      <c r="S962" s="100">
        <f t="shared" si="44"/>
        <v>6690</v>
      </c>
    </row>
    <row r="963" spans="1:19" x14ac:dyDescent="0.35">
      <c r="A963" s="9">
        <v>957</v>
      </c>
      <c r="B963" s="6">
        <v>957</v>
      </c>
      <c r="C963" s="7" t="s">
        <v>111</v>
      </c>
      <c r="D963" s="7" t="s">
        <v>38</v>
      </c>
      <c r="E963" s="7" t="s">
        <v>100</v>
      </c>
      <c r="F963" s="7" t="s">
        <v>24</v>
      </c>
      <c r="G963" s="6" t="s">
        <v>17</v>
      </c>
      <c r="H963" s="6" t="s">
        <v>85</v>
      </c>
      <c r="I963" s="6" t="s">
        <v>339</v>
      </c>
      <c r="J963" s="6" t="s">
        <v>86</v>
      </c>
      <c r="K963" s="6">
        <v>6690</v>
      </c>
      <c r="L963" s="6">
        <v>4080.9</v>
      </c>
      <c r="M963" s="7">
        <v>7</v>
      </c>
      <c r="N963" s="23">
        <v>6087.9000000000005</v>
      </c>
      <c r="O963" s="8">
        <v>42615.3</v>
      </c>
      <c r="P963" s="40" t="s">
        <v>105</v>
      </c>
      <c r="Q963" s="100">
        <f t="shared" si="42"/>
        <v>4214.6999999999962</v>
      </c>
      <c r="R963" s="100">
        <f t="shared" si="43"/>
        <v>14049.000000000004</v>
      </c>
      <c r="S963" s="100">
        <f t="shared" si="44"/>
        <v>46830</v>
      </c>
    </row>
    <row r="964" spans="1:19" x14ac:dyDescent="0.35">
      <c r="A964" s="9">
        <v>958</v>
      </c>
      <c r="B964" s="6">
        <v>958</v>
      </c>
      <c r="C964" s="7" t="s">
        <v>264</v>
      </c>
      <c r="D964" s="7" t="s">
        <v>84</v>
      </c>
      <c r="E964" s="7" t="s">
        <v>100</v>
      </c>
      <c r="F964" s="7" t="s">
        <v>19</v>
      </c>
      <c r="G964" s="6" t="s">
        <v>18</v>
      </c>
      <c r="H964" s="6" t="s">
        <v>58</v>
      </c>
      <c r="I964" s="6" t="s">
        <v>42</v>
      </c>
      <c r="J964" s="6" t="s">
        <v>59</v>
      </c>
      <c r="K964" s="6">
        <v>24315</v>
      </c>
      <c r="L964" s="6">
        <v>14589</v>
      </c>
      <c r="M964" s="7">
        <v>4</v>
      </c>
      <c r="N964" s="23">
        <v>23342.399999999998</v>
      </c>
      <c r="O964" s="8">
        <v>93369.599999999991</v>
      </c>
      <c r="P964" s="40" t="s">
        <v>62</v>
      </c>
      <c r="Q964" s="100">
        <f t="shared" si="42"/>
        <v>3890.4000000000087</v>
      </c>
      <c r="R964" s="100">
        <f t="shared" si="43"/>
        <v>35013.599999999991</v>
      </c>
      <c r="S964" s="100">
        <f t="shared" si="44"/>
        <v>97260</v>
      </c>
    </row>
    <row r="965" spans="1:19" x14ac:dyDescent="0.35">
      <c r="A965" s="9">
        <v>959</v>
      </c>
      <c r="B965" s="6">
        <v>959</v>
      </c>
      <c r="C965" s="7" t="s">
        <v>144</v>
      </c>
      <c r="D965" s="7" t="s">
        <v>95</v>
      </c>
      <c r="E965" s="7" t="s">
        <v>71</v>
      </c>
      <c r="F965" s="7" t="s">
        <v>24</v>
      </c>
      <c r="G965" s="6" t="s">
        <v>17</v>
      </c>
      <c r="H965" s="6" t="s">
        <v>49</v>
      </c>
      <c r="I965" s="6" t="s">
        <v>65</v>
      </c>
      <c r="J965" s="6" t="s">
        <v>43</v>
      </c>
      <c r="K965" s="6">
        <v>19568</v>
      </c>
      <c r="L965" s="6">
        <v>12327.84</v>
      </c>
      <c r="M965" s="7">
        <v>4</v>
      </c>
      <c r="N965" s="23">
        <v>19372.32</v>
      </c>
      <c r="O965" s="8">
        <v>77489.279999999999</v>
      </c>
      <c r="P965" s="40" t="s">
        <v>82</v>
      </c>
      <c r="Q965" s="100">
        <f t="shared" si="42"/>
        <v>782.72000000000116</v>
      </c>
      <c r="R965" s="100">
        <f t="shared" si="43"/>
        <v>28177.919999999998</v>
      </c>
      <c r="S965" s="100">
        <f t="shared" si="44"/>
        <v>78272</v>
      </c>
    </row>
    <row r="966" spans="1:19" x14ac:dyDescent="0.35">
      <c r="A966" s="9">
        <v>960</v>
      </c>
      <c r="B966" s="6">
        <v>960</v>
      </c>
      <c r="C966" s="7" t="s">
        <v>225</v>
      </c>
      <c r="D966" s="7" t="s">
        <v>84</v>
      </c>
      <c r="E966" s="7" t="s">
        <v>48</v>
      </c>
      <c r="F966" s="7" t="s">
        <v>23</v>
      </c>
      <c r="G966" s="6" t="s">
        <v>16</v>
      </c>
      <c r="H966" s="6" t="s">
        <v>117</v>
      </c>
      <c r="I966" s="6" t="s">
        <v>339</v>
      </c>
      <c r="J966" s="6" t="s">
        <v>86</v>
      </c>
      <c r="K966" s="6">
        <v>13223</v>
      </c>
      <c r="L966" s="6">
        <v>8991.64</v>
      </c>
      <c r="M966" s="7">
        <v>2</v>
      </c>
      <c r="N966" s="23">
        <v>12826.31</v>
      </c>
      <c r="O966" s="8">
        <v>25652.62</v>
      </c>
      <c r="P966" s="40" t="s">
        <v>82</v>
      </c>
      <c r="Q966" s="100">
        <f t="shared" si="42"/>
        <v>793.38000000000102</v>
      </c>
      <c r="R966" s="100">
        <f t="shared" si="43"/>
        <v>7669.34</v>
      </c>
      <c r="S966" s="100">
        <f t="shared" si="44"/>
        <v>26446</v>
      </c>
    </row>
    <row r="967" spans="1:19" x14ac:dyDescent="0.35">
      <c r="A967" s="9">
        <v>961</v>
      </c>
      <c r="B967" s="6">
        <v>961</v>
      </c>
      <c r="C967" s="7" t="s">
        <v>274</v>
      </c>
      <c r="D967" s="7" t="s">
        <v>84</v>
      </c>
      <c r="E967" s="7" t="s">
        <v>57</v>
      </c>
      <c r="F967" s="7" t="s">
        <v>19</v>
      </c>
      <c r="G967" s="6" t="s">
        <v>16</v>
      </c>
      <c r="H967" s="6" t="s">
        <v>64</v>
      </c>
      <c r="I967" s="6" t="s">
        <v>65</v>
      </c>
      <c r="J967" s="6" t="s">
        <v>43</v>
      </c>
      <c r="K967" s="6">
        <v>21670</v>
      </c>
      <c r="L967" s="6">
        <v>15169</v>
      </c>
      <c r="M967" s="7">
        <v>1</v>
      </c>
      <c r="N967" s="23">
        <v>20369.8</v>
      </c>
      <c r="O967" s="8">
        <v>20369.8</v>
      </c>
      <c r="P967" s="40" t="s">
        <v>82</v>
      </c>
      <c r="Q967" s="100">
        <f t="shared" si="42"/>
        <v>1300.2000000000007</v>
      </c>
      <c r="R967" s="100">
        <f t="shared" si="43"/>
        <v>5200.7999999999993</v>
      </c>
      <c r="S967" s="100">
        <f t="shared" si="44"/>
        <v>21670</v>
      </c>
    </row>
    <row r="968" spans="1:19" x14ac:dyDescent="0.35">
      <c r="A968" s="9">
        <v>962</v>
      </c>
      <c r="B968" s="6">
        <v>962</v>
      </c>
      <c r="C968" s="7" t="s">
        <v>299</v>
      </c>
      <c r="D968" s="7" t="s">
        <v>95</v>
      </c>
      <c r="E968" s="7" t="s">
        <v>71</v>
      </c>
      <c r="F968" s="7" t="s">
        <v>23</v>
      </c>
      <c r="G968" s="6" t="s">
        <v>15</v>
      </c>
      <c r="H968" s="6" t="s">
        <v>78</v>
      </c>
      <c r="I968" s="6" t="s">
        <v>339</v>
      </c>
      <c r="J968" s="6" t="s">
        <v>51</v>
      </c>
      <c r="K968" s="6">
        <v>22050</v>
      </c>
      <c r="L968" s="6">
        <v>15435</v>
      </c>
      <c r="M968" s="7">
        <v>6</v>
      </c>
      <c r="N968" s="23">
        <v>21388.5</v>
      </c>
      <c r="O968" s="8">
        <v>128331</v>
      </c>
      <c r="P968" s="40" t="s">
        <v>54</v>
      </c>
      <c r="Q968" s="100">
        <f t="shared" ref="Q968:Q999" si="45">M968*(K968-N968)</f>
        <v>3969</v>
      </c>
      <c r="R968" s="100">
        <f t="shared" ref="R968:R999" si="46">M968*(N968-L968)</f>
        <v>35721</v>
      </c>
      <c r="S968" s="100">
        <f t="shared" ref="S968:S999" si="47">K968*M968</f>
        <v>132300</v>
      </c>
    </row>
    <row r="969" spans="1:19" x14ac:dyDescent="0.35">
      <c r="A969" s="9">
        <v>963</v>
      </c>
      <c r="B969" s="6">
        <v>963</v>
      </c>
      <c r="C969" s="7" t="s">
        <v>235</v>
      </c>
      <c r="D969" s="7" t="s">
        <v>56</v>
      </c>
      <c r="E969" s="7" t="s">
        <v>39</v>
      </c>
      <c r="F969" s="7" t="s">
        <v>21</v>
      </c>
      <c r="G969" s="6" t="s">
        <v>18</v>
      </c>
      <c r="H969" s="6" t="s">
        <v>159</v>
      </c>
      <c r="I969" s="6" t="s">
        <v>65</v>
      </c>
      <c r="J969" s="6" t="s">
        <v>86</v>
      </c>
      <c r="K969" s="6">
        <v>24110</v>
      </c>
      <c r="L969" s="6">
        <v>16153.7</v>
      </c>
      <c r="M969" s="7">
        <v>4</v>
      </c>
      <c r="N969" s="23">
        <v>21216.799999999999</v>
      </c>
      <c r="O969" s="8">
        <v>84867.199999999997</v>
      </c>
      <c r="P969" s="40" t="s">
        <v>69</v>
      </c>
      <c r="Q969" s="100">
        <f t="shared" si="45"/>
        <v>11572.800000000003</v>
      </c>
      <c r="R969" s="100">
        <f t="shared" si="46"/>
        <v>20252.399999999994</v>
      </c>
      <c r="S969" s="100">
        <f t="shared" si="47"/>
        <v>96440</v>
      </c>
    </row>
    <row r="970" spans="1:19" x14ac:dyDescent="0.35">
      <c r="A970" s="9">
        <v>964</v>
      </c>
      <c r="B970" s="6">
        <v>964</v>
      </c>
      <c r="C970" s="7" t="s">
        <v>289</v>
      </c>
      <c r="D970" s="7" t="s">
        <v>95</v>
      </c>
      <c r="E970" s="7" t="s">
        <v>71</v>
      </c>
      <c r="F970" s="7" t="s">
        <v>22</v>
      </c>
      <c r="G970" s="6" t="s">
        <v>16</v>
      </c>
      <c r="H970" s="6" t="s">
        <v>177</v>
      </c>
      <c r="I970" s="6" t="s">
        <v>65</v>
      </c>
      <c r="J970" s="6" t="s">
        <v>66</v>
      </c>
      <c r="K970" s="6">
        <v>20386</v>
      </c>
      <c r="L970" s="6">
        <v>14270.2</v>
      </c>
      <c r="M970" s="7">
        <v>1</v>
      </c>
      <c r="N970" s="23">
        <v>18143.54</v>
      </c>
      <c r="O970" s="8">
        <v>18143.54</v>
      </c>
      <c r="P970" s="40" t="s">
        <v>105</v>
      </c>
      <c r="Q970" s="100">
        <f t="shared" si="45"/>
        <v>2242.4599999999991</v>
      </c>
      <c r="R970" s="100">
        <f t="shared" si="46"/>
        <v>3873.34</v>
      </c>
      <c r="S970" s="100">
        <f t="shared" si="47"/>
        <v>20386</v>
      </c>
    </row>
    <row r="971" spans="1:19" x14ac:dyDescent="0.35">
      <c r="A971" s="9">
        <v>965</v>
      </c>
      <c r="B971" s="6">
        <v>965</v>
      </c>
      <c r="C971" s="7" t="s">
        <v>172</v>
      </c>
      <c r="D971" s="7" t="s">
        <v>112</v>
      </c>
      <c r="E971" s="7" t="s">
        <v>39</v>
      </c>
      <c r="F971" s="7" t="s">
        <v>22</v>
      </c>
      <c r="G971" s="6" t="s">
        <v>16</v>
      </c>
      <c r="H971" s="6" t="s">
        <v>73</v>
      </c>
      <c r="I971" s="6" t="s">
        <v>50</v>
      </c>
      <c r="J971" s="6" t="s">
        <v>59</v>
      </c>
      <c r="K971" s="6">
        <v>23078</v>
      </c>
      <c r="L971" s="6">
        <v>14769.92</v>
      </c>
      <c r="M971" s="7">
        <v>5</v>
      </c>
      <c r="N971" s="23">
        <v>19847.079999999998</v>
      </c>
      <c r="O971" s="8">
        <v>99235.4</v>
      </c>
      <c r="P971" s="40" t="s">
        <v>54</v>
      </c>
      <c r="Q971" s="100">
        <f t="shared" si="45"/>
        <v>16154.600000000009</v>
      </c>
      <c r="R971" s="100">
        <f t="shared" si="46"/>
        <v>25385.799999999988</v>
      </c>
      <c r="S971" s="100">
        <f t="shared" si="47"/>
        <v>115390</v>
      </c>
    </row>
    <row r="972" spans="1:19" x14ac:dyDescent="0.35">
      <c r="A972" s="9">
        <v>966</v>
      </c>
      <c r="B972" s="6">
        <v>966</v>
      </c>
      <c r="C972" s="7" t="s">
        <v>230</v>
      </c>
      <c r="D972" s="7" t="s">
        <v>84</v>
      </c>
      <c r="E972" s="7" t="s">
        <v>48</v>
      </c>
      <c r="F972" s="7" t="s">
        <v>20</v>
      </c>
      <c r="G972" s="6" t="s">
        <v>17</v>
      </c>
      <c r="H972" s="6" t="s">
        <v>101</v>
      </c>
      <c r="I972" s="6" t="s">
        <v>42</v>
      </c>
      <c r="J972" s="6" t="s">
        <v>74</v>
      </c>
      <c r="K972" s="6">
        <v>4269</v>
      </c>
      <c r="L972" s="6">
        <v>2561.4</v>
      </c>
      <c r="M972" s="7">
        <v>6</v>
      </c>
      <c r="N972" s="23">
        <v>3884.79</v>
      </c>
      <c r="O972" s="8">
        <v>23308.739999999998</v>
      </c>
      <c r="P972" s="40" t="s">
        <v>82</v>
      </c>
      <c r="Q972" s="100">
        <f t="shared" si="45"/>
        <v>2305.2600000000002</v>
      </c>
      <c r="R972" s="100">
        <f t="shared" si="46"/>
        <v>7940.3399999999992</v>
      </c>
      <c r="S972" s="100">
        <f t="shared" si="47"/>
        <v>25614</v>
      </c>
    </row>
    <row r="973" spans="1:19" x14ac:dyDescent="0.35">
      <c r="A973" s="9">
        <v>967</v>
      </c>
      <c r="B973" s="6">
        <v>967</v>
      </c>
      <c r="C973" s="7" t="s">
        <v>302</v>
      </c>
      <c r="D973" s="7" t="s">
        <v>112</v>
      </c>
      <c r="E973" s="7" t="s">
        <v>48</v>
      </c>
      <c r="F973" s="7" t="s">
        <v>72</v>
      </c>
      <c r="G973" s="6" t="s">
        <v>17</v>
      </c>
      <c r="H973" s="6" t="s">
        <v>177</v>
      </c>
      <c r="I973" s="6" t="s">
        <v>65</v>
      </c>
      <c r="J973" s="6" t="s">
        <v>66</v>
      </c>
      <c r="K973" s="6">
        <v>20386</v>
      </c>
      <c r="L973" s="6">
        <v>14270.2</v>
      </c>
      <c r="M973" s="7">
        <v>6</v>
      </c>
      <c r="N973" s="23">
        <v>18958.98</v>
      </c>
      <c r="O973" s="8">
        <v>113753.88</v>
      </c>
      <c r="P973" s="40" t="s">
        <v>82</v>
      </c>
      <c r="Q973" s="100">
        <f t="shared" si="45"/>
        <v>8562.1200000000026</v>
      </c>
      <c r="R973" s="100">
        <f t="shared" si="46"/>
        <v>28132.679999999993</v>
      </c>
      <c r="S973" s="100">
        <f t="shared" si="47"/>
        <v>122316</v>
      </c>
    </row>
    <row r="974" spans="1:19" x14ac:dyDescent="0.35">
      <c r="A974" s="9">
        <v>968</v>
      </c>
      <c r="B974" s="6">
        <v>968</v>
      </c>
      <c r="C974" s="7" t="s">
        <v>168</v>
      </c>
      <c r="D974" s="7" t="s">
        <v>38</v>
      </c>
      <c r="E974" s="7" t="s">
        <v>71</v>
      </c>
      <c r="F974" s="7" t="s">
        <v>21</v>
      </c>
      <c r="G974" s="6" t="s">
        <v>15</v>
      </c>
      <c r="H974" s="6" t="s">
        <v>91</v>
      </c>
      <c r="I974" s="6" t="s">
        <v>339</v>
      </c>
      <c r="J974" s="6" t="s">
        <v>59</v>
      </c>
      <c r="K974" s="6">
        <v>3263</v>
      </c>
      <c r="L974" s="6">
        <v>2186.21</v>
      </c>
      <c r="M974" s="7">
        <v>5</v>
      </c>
      <c r="N974" s="23">
        <v>2871.44</v>
      </c>
      <c r="O974" s="8">
        <v>14357.2</v>
      </c>
      <c r="P974" s="40" t="s">
        <v>82</v>
      </c>
      <c r="Q974" s="100">
        <f t="shared" si="45"/>
        <v>1957.7999999999997</v>
      </c>
      <c r="R974" s="100">
        <f t="shared" si="46"/>
        <v>3426.15</v>
      </c>
      <c r="S974" s="100">
        <f t="shared" si="47"/>
        <v>16315</v>
      </c>
    </row>
    <row r="975" spans="1:19" x14ac:dyDescent="0.35">
      <c r="A975" s="9">
        <v>969</v>
      </c>
      <c r="B975" s="6">
        <v>969</v>
      </c>
      <c r="C975" s="7" t="s">
        <v>317</v>
      </c>
      <c r="D975" s="7" t="s">
        <v>38</v>
      </c>
      <c r="E975" s="7" t="s">
        <v>71</v>
      </c>
      <c r="F975" s="7" t="s">
        <v>20</v>
      </c>
      <c r="G975" s="6" t="s">
        <v>18</v>
      </c>
      <c r="H975" s="6" t="s">
        <v>122</v>
      </c>
      <c r="I975" s="6" t="s">
        <v>65</v>
      </c>
      <c r="J975" s="6" t="s">
        <v>66</v>
      </c>
      <c r="K975" s="6">
        <v>11568</v>
      </c>
      <c r="L975" s="6">
        <v>8097.6</v>
      </c>
      <c r="M975" s="7">
        <v>2</v>
      </c>
      <c r="N975" s="23">
        <v>10758.24</v>
      </c>
      <c r="O975" s="8">
        <v>21516.48</v>
      </c>
      <c r="P975" s="40" t="s">
        <v>54</v>
      </c>
      <c r="Q975" s="100">
        <f t="shared" si="45"/>
        <v>1619.5200000000004</v>
      </c>
      <c r="R975" s="100">
        <f t="shared" si="46"/>
        <v>5321.2799999999988</v>
      </c>
      <c r="S975" s="100">
        <f t="shared" si="47"/>
        <v>23136</v>
      </c>
    </row>
    <row r="976" spans="1:19" x14ac:dyDescent="0.35">
      <c r="A976" s="9">
        <v>970</v>
      </c>
      <c r="B976" s="6">
        <v>970</v>
      </c>
      <c r="C976" s="7" t="s">
        <v>260</v>
      </c>
      <c r="D976" s="7" t="s">
        <v>38</v>
      </c>
      <c r="E976" s="7" t="s">
        <v>39</v>
      </c>
      <c r="F976" s="7" t="s">
        <v>40</v>
      </c>
      <c r="G976" s="6" t="s">
        <v>16</v>
      </c>
      <c r="H976" s="6" t="s">
        <v>85</v>
      </c>
      <c r="I976" s="6" t="s">
        <v>339</v>
      </c>
      <c r="J976" s="6" t="s">
        <v>86</v>
      </c>
      <c r="K976" s="6">
        <v>6690</v>
      </c>
      <c r="L976" s="6">
        <v>4080.9</v>
      </c>
      <c r="M976" s="7">
        <v>4</v>
      </c>
      <c r="N976" s="23">
        <v>5686.5</v>
      </c>
      <c r="O976" s="8">
        <v>22746</v>
      </c>
      <c r="P976" s="40" t="s">
        <v>69</v>
      </c>
      <c r="Q976" s="100">
        <f t="shared" si="45"/>
        <v>4014</v>
      </c>
      <c r="R976" s="100">
        <f t="shared" si="46"/>
        <v>6422.4</v>
      </c>
      <c r="S976" s="100">
        <f t="shared" si="47"/>
        <v>26760</v>
      </c>
    </row>
    <row r="977" spans="1:19" x14ac:dyDescent="0.35">
      <c r="A977" s="9">
        <v>971</v>
      </c>
      <c r="B977" s="6">
        <v>971</v>
      </c>
      <c r="C977" s="7" t="s">
        <v>155</v>
      </c>
      <c r="D977" s="7" t="s">
        <v>38</v>
      </c>
      <c r="E977" s="7" t="s">
        <v>100</v>
      </c>
      <c r="F977" s="7" t="s">
        <v>20</v>
      </c>
      <c r="G977" s="6" t="s">
        <v>18</v>
      </c>
      <c r="H977" s="6" t="s">
        <v>91</v>
      </c>
      <c r="I977" s="6" t="s">
        <v>339</v>
      </c>
      <c r="J977" s="6" t="s">
        <v>59</v>
      </c>
      <c r="K977" s="6">
        <v>3263</v>
      </c>
      <c r="L977" s="6">
        <v>2186.21</v>
      </c>
      <c r="M977" s="7">
        <v>7</v>
      </c>
      <c r="N977" s="23">
        <v>3197.74</v>
      </c>
      <c r="O977" s="8">
        <v>22384.18</v>
      </c>
      <c r="P977" s="40" t="s">
        <v>54</v>
      </c>
      <c r="Q977" s="100">
        <f t="shared" si="45"/>
        <v>456.82000000000153</v>
      </c>
      <c r="R977" s="100">
        <f t="shared" si="46"/>
        <v>7080.7099999999982</v>
      </c>
      <c r="S977" s="100">
        <f t="shared" si="47"/>
        <v>22841</v>
      </c>
    </row>
    <row r="978" spans="1:19" x14ac:dyDescent="0.35">
      <c r="A978" s="9">
        <v>972</v>
      </c>
      <c r="B978" s="6">
        <v>972</v>
      </c>
      <c r="C978" s="7" t="s">
        <v>291</v>
      </c>
      <c r="D978" s="7" t="s">
        <v>112</v>
      </c>
      <c r="E978" s="7" t="s">
        <v>71</v>
      </c>
      <c r="F978" s="7" t="s">
        <v>21</v>
      </c>
      <c r="G978" s="6" t="s">
        <v>16</v>
      </c>
      <c r="H978" s="6" t="s">
        <v>169</v>
      </c>
      <c r="I978" s="6" t="s">
        <v>65</v>
      </c>
      <c r="J978" s="6" t="s">
        <v>43</v>
      </c>
      <c r="K978" s="6">
        <v>9526</v>
      </c>
      <c r="L978" s="6">
        <v>6572.94</v>
      </c>
      <c r="M978" s="7">
        <v>4</v>
      </c>
      <c r="N978" s="23">
        <v>9240.2199999999993</v>
      </c>
      <c r="O978" s="8">
        <v>36960.879999999997</v>
      </c>
      <c r="P978" s="40" t="s">
        <v>105</v>
      </c>
      <c r="Q978" s="100">
        <f t="shared" si="45"/>
        <v>1143.1200000000026</v>
      </c>
      <c r="R978" s="100">
        <f t="shared" si="46"/>
        <v>10669.119999999999</v>
      </c>
      <c r="S978" s="100">
        <f t="shared" si="47"/>
        <v>38104</v>
      </c>
    </row>
    <row r="979" spans="1:19" x14ac:dyDescent="0.35">
      <c r="A979" s="9">
        <v>973</v>
      </c>
      <c r="B979" s="6">
        <v>973</v>
      </c>
      <c r="C979" s="7" t="s">
        <v>218</v>
      </c>
      <c r="D979" s="7" t="s">
        <v>112</v>
      </c>
      <c r="E979" s="7" t="s">
        <v>48</v>
      </c>
      <c r="F979" s="7" t="s">
        <v>19</v>
      </c>
      <c r="G979" s="6" t="s">
        <v>18</v>
      </c>
      <c r="H979" s="6" t="s">
        <v>73</v>
      </c>
      <c r="I979" s="6" t="s">
        <v>50</v>
      </c>
      <c r="J979" s="6" t="s">
        <v>59</v>
      </c>
      <c r="K979" s="6">
        <v>23078</v>
      </c>
      <c r="L979" s="6">
        <v>14769.92</v>
      </c>
      <c r="M979" s="7">
        <v>1</v>
      </c>
      <c r="N979" s="23">
        <v>20308.64</v>
      </c>
      <c r="O979" s="8">
        <v>20308.64</v>
      </c>
      <c r="P979" s="40" t="s">
        <v>46</v>
      </c>
      <c r="Q979" s="100">
        <f t="shared" si="45"/>
        <v>2769.3600000000006</v>
      </c>
      <c r="R979" s="100">
        <f t="shared" si="46"/>
        <v>5538.7199999999993</v>
      </c>
      <c r="S979" s="100">
        <f t="shared" si="47"/>
        <v>23078</v>
      </c>
    </row>
    <row r="980" spans="1:19" x14ac:dyDescent="0.35">
      <c r="A980" s="9">
        <v>974</v>
      </c>
      <c r="B980" s="6">
        <v>974</v>
      </c>
      <c r="C980" s="7" t="s">
        <v>300</v>
      </c>
      <c r="D980" s="7" t="s">
        <v>112</v>
      </c>
      <c r="E980" s="7" t="s">
        <v>39</v>
      </c>
      <c r="F980" s="7" t="s">
        <v>24</v>
      </c>
      <c r="G980" s="6" t="s">
        <v>16</v>
      </c>
      <c r="H980" s="6" t="s">
        <v>64</v>
      </c>
      <c r="I980" s="6" t="s">
        <v>65</v>
      </c>
      <c r="J980" s="6" t="s">
        <v>43</v>
      </c>
      <c r="K980" s="6">
        <v>21670</v>
      </c>
      <c r="L980" s="6">
        <v>15169</v>
      </c>
      <c r="M980" s="7">
        <v>9</v>
      </c>
      <c r="N980" s="23">
        <v>19286.3</v>
      </c>
      <c r="O980" s="8">
        <v>173576.69999999998</v>
      </c>
      <c r="P980" s="40" t="s">
        <v>82</v>
      </c>
      <c r="Q980" s="100">
        <f t="shared" si="45"/>
        <v>21453.300000000007</v>
      </c>
      <c r="R980" s="100">
        <f t="shared" si="46"/>
        <v>37055.699999999997</v>
      </c>
      <c r="S980" s="100">
        <f t="shared" si="47"/>
        <v>195030</v>
      </c>
    </row>
    <row r="981" spans="1:19" x14ac:dyDescent="0.35">
      <c r="A981" s="9">
        <v>975</v>
      </c>
      <c r="B981" s="6">
        <v>975</v>
      </c>
      <c r="C981" s="7" t="s">
        <v>233</v>
      </c>
      <c r="D981" s="7" t="s">
        <v>84</v>
      </c>
      <c r="E981" s="7" t="s">
        <v>39</v>
      </c>
      <c r="F981" s="7" t="s">
        <v>20</v>
      </c>
      <c r="G981" s="6" t="s">
        <v>15</v>
      </c>
      <c r="H981" s="6" t="s">
        <v>113</v>
      </c>
      <c r="I981" s="6" t="s">
        <v>65</v>
      </c>
      <c r="J981" s="6" t="s">
        <v>86</v>
      </c>
      <c r="K981" s="6">
        <v>16325</v>
      </c>
      <c r="L981" s="6">
        <v>10611.25</v>
      </c>
      <c r="M981" s="7">
        <v>8</v>
      </c>
      <c r="N981" s="23">
        <v>13876.25</v>
      </c>
      <c r="O981" s="8">
        <v>111010</v>
      </c>
      <c r="P981" s="40" t="s">
        <v>54</v>
      </c>
      <c r="Q981" s="100">
        <f t="shared" si="45"/>
        <v>19590</v>
      </c>
      <c r="R981" s="100">
        <f t="shared" si="46"/>
        <v>26120</v>
      </c>
      <c r="S981" s="100">
        <f t="shared" si="47"/>
        <v>130600</v>
      </c>
    </row>
    <row r="982" spans="1:19" x14ac:dyDescent="0.35">
      <c r="A982" s="9">
        <v>976</v>
      </c>
      <c r="B982" s="6">
        <v>976</v>
      </c>
      <c r="C982" s="7" t="s">
        <v>301</v>
      </c>
      <c r="D982" s="7" t="s">
        <v>38</v>
      </c>
      <c r="E982" s="7" t="s">
        <v>39</v>
      </c>
      <c r="F982" s="7" t="s">
        <v>40</v>
      </c>
      <c r="G982" s="6" t="s">
        <v>17</v>
      </c>
      <c r="H982" s="6" t="s">
        <v>117</v>
      </c>
      <c r="I982" s="6" t="s">
        <v>339</v>
      </c>
      <c r="J982" s="6" t="s">
        <v>86</v>
      </c>
      <c r="K982" s="6">
        <v>13223</v>
      </c>
      <c r="L982" s="6">
        <v>8991.64</v>
      </c>
      <c r="M982" s="7">
        <v>9</v>
      </c>
      <c r="N982" s="23">
        <v>11239.55</v>
      </c>
      <c r="O982" s="8">
        <v>101155.95</v>
      </c>
      <c r="P982" s="40" t="s">
        <v>69</v>
      </c>
      <c r="Q982" s="100">
        <f t="shared" si="45"/>
        <v>17851.050000000007</v>
      </c>
      <c r="R982" s="100">
        <f t="shared" si="46"/>
        <v>20231.189999999999</v>
      </c>
      <c r="S982" s="100">
        <f t="shared" si="47"/>
        <v>119007</v>
      </c>
    </row>
    <row r="983" spans="1:19" x14ac:dyDescent="0.35">
      <c r="A983" s="9">
        <v>977</v>
      </c>
      <c r="B983" s="6">
        <v>977</v>
      </c>
      <c r="C983" s="7" t="s">
        <v>321</v>
      </c>
      <c r="D983" s="7" t="s">
        <v>84</v>
      </c>
      <c r="E983" s="7" t="s">
        <v>71</v>
      </c>
      <c r="F983" s="7" t="s">
        <v>19</v>
      </c>
      <c r="G983" s="6" t="s">
        <v>17</v>
      </c>
      <c r="H983" s="6" t="s">
        <v>101</v>
      </c>
      <c r="I983" s="6" t="s">
        <v>42</v>
      </c>
      <c r="J983" s="6" t="s">
        <v>74</v>
      </c>
      <c r="K983" s="6">
        <v>4269</v>
      </c>
      <c r="L983" s="6">
        <v>2561.4</v>
      </c>
      <c r="M983" s="7">
        <v>2</v>
      </c>
      <c r="N983" s="23">
        <v>3842.1</v>
      </c>
      <c r="O983" s="8">
        <v>7684.2</v>
      </c>
      <c r="P983" s="40" t="s">
        <v>69</v>
      </c>
      <c r="Q983" s="100">
        <f t="shared" si="45"/>
        <v>853.80000000000018</v>
      </c>
      <c r="R983" s="100">
        <f t="shared" si="46"/>
        <v>2561.3999999999996</v>
      </c>
      <c r="S983" s="100">
        <f t="shared" si="47"/>
        <v>8538</v>
      </c>
    </row>
    <row r="984" spans="1:19" x14ac:dyDescent="0.35">
      <c r="A984" s="9">
        <v>978</v>
      </c>
      <c r="B984" s="6">
        <v>978</v>
      </c>
      <c r="C984" s="7" t="s">
        <v>305</v>
      </c>
      <c r="D984" s="7" t="s">
        <v>112</v>
      </c>
      <c r="E984" s="7" t="s">
        <v>48</v>
      </c>
      <c r="F984" s="7" t="s">
        <v>20</v>
      </c>
      <c r="G984" s="6" t="s">
        <v>16</v>
      </c>
      <c r="H984" s="6" t="s">
        <v>78</v>
      </c>
      <c r="I984" s="6" t="s">
        <v>339</v>
      </c>
      <c r="J984" s="6" t="s">
        <v>51</v>
      </c>
      <c r="K984" s="6">
        <v>22050</v>
      </c>
      <c r="L984" s="6">
        <v>15435</v>
      </c>
      <c r="M984" s="7">
        <v>2</v>
      </c>
      <c r="N984" s="23">
        <v>20727</v>
      </c>
      <c r="O984" s="8">
        <v>41454</v>
      </c>
      <c r="P984" s="40" t="s">
        <v>130</v>
      </c>
      <c r="Q984" s="100">
        <f t="shared" si="45"/>
        <v>2646</v>
      </c>
      <c r="R984" s="100">
        <f t="shared" si="46"/>
        <v>10584</v>
      </c>
      <c r="S984" s="100">
        <f t="shared" si="47"/>
        <v>44100</v>
      </c>
    </row>
    <row r="985" spans="1:19" x14ac:dyDescent="0.35">
      <c r="A985" s="9">
        <v>979</v>
      </c>
      <c r="B985" s="6">
        <v>979</v>
      </c>
      <c r="C985" s="7" t="s">
        <v>236</v>
      </c>
      <c r="D985" s="7" t="s">
        <v>112</v>
      </c>
      <c r="E985" s="7" t="s">
        <v>71</v>
      </c>
      <c r="F985" s="7" t="s">
        <v>21</v>
      </c>
      <c r="G985" s="6" t="s">
        <v>16</v>
      </c>
      <c r="H985" s="6" t="s">
        <v>96</v>
      </c>
      <c r="I985" s="6" t="s">
        <v>50</v>
      </c>
      <c r="J985" s="6" t="s">
        <v>43</v>
      </c>
      <c r="K985" s="6">
        <v>2135</v>
      </c>
      <c r="L985" s="6">
        <v>1174.25</v>
      </c>
      <c r="M985" s="7">
        <v>7</v>
      </c>
      <c r="N985" s="23">
        <v>1857.45</v>
      </c>
      <c r="O985" s="8">
        <v>13002.15</v>
      </c>
      <c r="P985" s="40" t="s">
        <v>46</v>
      </c>
      <c r="Q985" s="100">
        <f t="shared" si="45"/>
        <v>1942.8499999999997</v>
      </c>
      <c r="R985" s="100">
        <f t="shared" si="46"/>
        <v>4782.4000000000005</v>
      </c>
      <c r="S985" s="100">
        <f t="shared" si="47"/>
        <v>14945</v>
      </c>
    </row>
    <row r="986" spans="1:19" x14ac:dyDescent="0.35">
      <c r="A986" s="9">
        <v>980</v>
      </c>
      <c r="B986" s="6">
        <v>980</v>
      </c>
      <c r="C986" s="7" t="s">
        <v>301</v>
      </c>
      <c r="D986" s="7" t="s">
        <v>38</v>
      </c>
      <c r="E986" s="7" t="s">
        <v>39</v>
      </c>
      <c r="F986" s="7" t="s">
        <v>40</v>
      </c>
      <c r="G986" s="6" t="s">
        <v>15</v>
      </c>
      <c r="H986" s="6" t="s">
        <v>138</v>
      </c>
      <c r="I986" s="6" t="s">
        <v>42</v>
      </c>
      <c r="J986" s="6" t="s">
        <v>51</v>
      </c>
      <c r="K986" s="6">
        <v>12004</v>
      </c>
      <c r="L986" s="6">
        <v>8042.68</v>
      </c>
      <c r="M986" s="7">
        <v>8</v>
      </c>
      <c r="N986" s="23">
        <v>11643.88</v>
      </c>
      <c r="O986" s="8">
        <v>93151.039999999994</v>
      </c>
      <c r="P986" s="40" t="s">
        <v>69</v>
      </c>
      <c r="Q986" s="100">
        <f t="shared" si="45"/>
        <v>2880.9600000000064</v>
      </c>
      <c r="R986" s="100">
        <f t="shared" si="46"/>
        <v>28809.599999999991</v>
      </c>
      <c r="S986" s="100">
        <f t="shared" si="47"/>
        <v>96032</v>
      </c>
    </row>
    <row r="987" spans="1:19" x14ac:dyDescent="0.35">
      <c r="A987" s="9">
        <v>981</v>
      </c>
      <c r="B987" s="6">
        <v>981</v>
      </c>
      <c r="C987" s="7" t="s">
        <v>220</v>
      </c>
      <c r="D987" s="7" t="s">
        <v>38</v>
      </c>
      <c r="E987" s="7" t="s">
        <v>71</v>
      </c>
      <c r="F987" s="7" t="s">
        <v>40</v>
      </c>
      <c r="G987" s="6" t="s">
        <v>16</v>
      </c>
      <c r="H987" s="6" t="s">
        <v>122</v>
      </c>
      <c r="I987" s="6" t="s">
        <v>65</v>
      </c>
      <c r="J987" s="6" t="s">
        <v>66</v>
      </c>
      <c r="K987" s="6">
        <v>11568</v>
      </c>
      <c r="L987" s="6">
        <v>8097.6</v>
      </c>
      <c r="M987" s="7">
        <v>1</v>
      </c>
      <c r="N987" s="23">
        <v>10642.560000000001</v>
      </c>
      <c r="O987" s="8">
        <v>10642.560000000001</v>
      </c>
      <c r="P987" s="40" t="s">
        <v>46</v>
      </c>
      <c r="Q987" s="100">
        <f t="shared" si="45"/>
        <v>925.43999999999869</v>
      </c>
      <c r="R987" s="100">
        <f t="shared" si="46"/>
        <v>2544.9600000000009</v>
      </c>
      <c r="S987" s="100">
        <f t="shared" si="47"/>
        <v>11568</v>
      </c>
    </row>
    <row r="988" spans="1:19" x14ac:dyDescent="0.35">
      <c r="A988" s="9">
        <v>982</v>
      </c>
      <c r="B988" s="6">
        <v>982</v>
      </c>
      <c r="C988" s="7" t="s">
        <v>145</v>
      </c>
      <c r="D988" s="7" t="s">
        <v>95</v>
      </c>
      <c r="E988" s="7" t="s">
        <v>48</v>
      </c>
      <c r="F988" s="7" t="s">
        <v>21</v>
      </c>
      <c r="G988" s="6" t="s">
        <v>15</v>
      </c>
      <c r="H988" s="6" t="s">
        <v>126</v>
      </c>
      <c r="I988" s="6" t="s">
        <v>50</v>
      </c>
      <c r="J988" s="6" t="s">
        <v>86</v>
      </c>
      <c r="K988" s="6">
        <v>16064</v>
      </c>
      <c r="L988" s="6">
        <v>10762.88</v>
      </c>
      <c r="M988" s="7">
        <v>5</v>
      </c>
      <c r="N988" s="23">
        <v>14939.519999999999</v>
      </c>
      <c r="O988" s="8">
        <v>74697.599999999991</v>
      </c>
      <c r="P988" s="40" t="s">
        <v>54</v>
      </c>
      <c r="Q988" s="100">
        <f t="shared" si="45"/>
        <v>5622.4000000000069</v>
      </c>
      <c r="R988" s="100">
        <f t="shared" si="46"/>
        <v>20883.199999999997</v>
      </c>
      <c r="S988" s="100">
        <f t="shared" si="47"/>
        <v>80320</v>
      </c>
    </row>
    <row r="989" spans="1:19" x14ac:dyDescent="0.35">
      <c r="A989" s="9">
        <v>983</v>
      </c>
      <c r="B989" s="6">
        <v>983</v>
      </c>
      <c r="C989" s="7" t="s">
        <v>240</v>
      </c>
      <c r="D989" s="7" t="s">
        <v>84</v>
      </c>
      <c r="E989" s="7" t="s">
        <v>39</v>
      </c>
      <c r="F989" s="7" t="s">
        <v>21</v>
      </c>
      <c r="G989" s="6" t="s">
        <v>17</v>
      </c>
      <c r="H989" s="6" t="s">
        <v>107</v>
      </c>
      <c r="I989" s="6" t="s">
        <v>42</v>
      </c>
      <c r="J989" s="6" t="s">
        <v>59</v>
      </c>
      <c r="K989" s="6">
        <v>10590</v>
      </c>
      <c r="L989" s="6">
        <v>6671.7</v>
      </c>
      <c r="M989" s="7">
        <v>2</v>
      </c>
      <c r="N989" s="23">
        <v>9848.6999999999989</v>
      </c>
      <c r="O989" s="8">
        <v>19697.399999999998</v>
      </c>
      <c r="P989" s="40" t="s">
        <v>62</v>
      </c>
      <c r="Q989" s="100">
        <f t="shared" si="45"/>
        <v>1482.6000000000022</v>
      </c>
      <c r="R989" s="100">
        <f t="shared" si="46"/>
        <v>6353.9999999999982</v>
      </c>
      <c r="S989" s="100">
        <f t="shared" si="47"/>
        <v>21180</v>
      </c>
    </row>
    <row r="990" spans="1:19" x14ac:dyDescent="0.35">
      <c r="A990" s="9">
        <v>984</v>
      </c>
      <c r="B990" s="6">
        <v>984</v>
      </c>
      <c r="C990" s="7" t="s">
        <v>146</v>
      </c>
      <c r="D990" s="7" t="s">
        <v>56</v>
      </c>
      <c r="E990" s="7" t="s">
        <v>71</v>
      </c>
      <c r="F990" s="7" t="s">
        <v>19</v>
      </c>
      <c r="G990" s="6" t="s">
        <v>16</v>
      </c>
      <c r="H990" s="6" t="s">
        <v>159</v>
      </c>
      <c r="I990" s="6" t="s">
        <v>65</v>
      </c>
      <c r="J990" s="6" t="s">
        <v>86</v>
      </c>
      <c r="K990" s="6">
        <v>24110</v>
      </c>
      <c r="L990" s="6">
        <v>16153.7</v>
      </c>
      <c r="M990" s="7">
        <v>3</v>
      </c>
      <c r="N990" s="23">
        <v>20975.7</v>
      </c>
      <c r="O990" s="8">
        <v>62927.100000000006</v>
      </c>
      <c r="P990" s="40" t="s">
        <v>62</v>
      </c>
      <c r="Q990" s="100">
        <f t="shared" si="45"/>
        <v>9402.8999999999978</v>
      </c>
      <c r="R990" s="100">
        <f t="shared" si="46"/>
        <v>14466</v>
      </c>
      <c r="S990" s="100">
        <f t="shared" si="47"/>
        <v>72330</v>
      </c>
    </row>
    <row r="991" spans="1:19" x14ac:dyDescent="0.35">
      <c r="A991" s="9">
        <v>985</v>
      </c>
      <c r="B991" s="6">
        <v>985</v>
      </c>
      <c r="C991" s="7" t="s">
        <v>200</v>
      </c>
      <c r="D991" s="7" t="s">
        <v>56</v>
      </c>
      <c r="E991" s="7" t="s">
        <v>48</v>
      </c>
      <c r="F991" s="7" t="s">
        <v>24</v>
      </c>
      <c r="G991" s="6" t="s">
        <v>18</v>
      </c>
      <c r="H991" s="6" t="s">
        <v>91</v>
      </c>
      <c r="I991" s="6" t="s">
        <v>339</v>
      </c>
      <c r="J991" s="6" t="s">
        <v>59</v>
      </c>
      <c r="K991" s="6">
        <v>3263</v>
      </c>
      <c r="L991" s="6">
        <v>2186.21</v>
      </c>
      <c r="M991" s="7">
        <v>2</v>
      </c>
      <c r="N991" s="23">
        <v>2936.7000000000003</v>
      </c>
      <c r="O991" s="8">
        <v>5873.4000000000005</v>
      </c>
      <c r="P991" s="40" t="s">
        <v>89</v>
      </c>
      <c r="Q991" s="100">
        <f t="shared" si="45"/>
        <v>652.59999999999945</v>
      </c>
      <c r="R991" s="100">
        <f t="shared" si="46"/>
        <v>1500.9800000000005</v>
      </c>
      <c r="S991" s="100">
        <f t="shared" si="47"/>
        <v>6526</v>
      </c>
    </row>
    <row r="992" spans="1:19" x14ac:dyDescent="0.35">
      <c r="A992" s="9">
        <v>986</v>
      </c>
      <c r="B992" s="6">
        <v>986</v>
      </c>
      <c r="C992" s="7" t="s">
        <v>242</v>
      </c>
      <c r="D992" s="7" t="s">
        <v>56</v>
      </c>
      <c r="E992" s="7" t="s">
        <v>100</v>
      </c>
      <c r="F992" s="7" t="s">
        <v>19</v>
      </c>
      <c r="G992" s="6" t="s">
        <v>16</v>
      </c>
      <c r="H992" s="6" t="s">
        <v>41</v>
      </c>
      <c r="I992" s="6" t="s">
        <v>42</v>
      </c>
      <c r="J992" s="6" t="s">
        <v>66</v>
      </c>
      <c r="K992" s="6">
        <v>8989</v>
      </c>
      <c r="L992" s="6">
        <v>5663.07</v>
      </c>
      <c r="M992" s="7">
        <v>4</v>
      </c>
      <c r="N992" s="23">
        <v>8269.880000000001</v>
      </c>
      <c r="O992" s="8">
        <v>33079.520000000004</v>
      </c>
      <c r="P992" s="40" t="s">
        <v>69</v>
      </c>
      <c r="Q992" s="100">
        <f t="shared" si="45"/>
        <v>2876.4799999999959</v>
      </c>
      <c r="R992" s="100">
        <f t="shared" si="46"/>
        <v>10427.240000000005</v>
      </c>
      <c r="S992" s="100">
        <f t="shared" si="47"/>
        <v>35956</v>
      </c>
    </row>
    <row r="993" spans="1:19" x14ac:dyDescent="0.35">
      <c r="A993" s="9">
        <v>987</v>
      </c>
      <c r="B993" s="6">
        <v>987</v>
      </c>
      <c r="C993" s="7" t="s">
        <v>145</v>
      </c>
      <c r="D993" s="7" t="s">
        <v>95</v>
      </c>
      <c r="E993" s="7" t="s">
        <v>48</v>
      </c>
      <c r="F993" s="7" t="s">
        <v>21</v>
      </c>
      <c r="G993" s="6" t="s">
        <v>16</v>
      </c>
      <c r="H993" s="6" t="s">
        <v>73</v>
      </c>
      <c r="I993" s="6" t="s">
        <v>50</v>
      </c>
      <c r="J993" s="6" t="s">
        <v>59</v>
      </c>
      <c r="K993" s="6">
        <v>23078</v>
      </c>
      <c r="L993" s="6">
        <v>14769.92</v>
      </c>
      <c r="M993" s="7">
        <v>8</v>
      </c>
      <c r="N993" s="23">
        <v>22847.22</v>
      </c>
      <c r="O993" s="8">
        <v>182777.76</v>
      </c>
      <c r="P993" s="40" t="s">
        <v>69</v>
      </c>
      <c r="Q993" s="100">
        <f t="shared" si="45"/>
        <v>1846.2399999999907</v>
      </c>
      <c r="R993" s="100">
        <f t="shared" si="46"/>
        <v>64618.400000000009</v>
      </c>
      <c r="S993" s="100">
        <f t="shared" si="47"/>
        <v>184624</v>
      </c>
    </row>
    <row r="994" spans="1:19" x14ac:dyDescent="0.35">
      <c r="A994" s="9">
        <v>988</v>
      </c>
      <c r="B994" s="6">
        <v>988</v>
      </c>
      <c r="C994" s="7" t="s">
        <v>182</v>
      </c>
      <c r="D994" s="7" t="s">
        <v>112</v>
      </c>
      <c r="E994" s="7" t="s">
        <v>57</v>
      </c>
      <c r="F994" s="7" t="s">
        <v>72</v>
      </c>
      <c r="G994" s="6" t="s">
        <v>17</v>
      </c>
      <c r="H994" s="6" t="s">
        <v>126</v>
      </c>
      <c r="I994" s="6" t="s">
        <v>50</v>
      </c>
      <c r="J994" s="6" t="s">
        <v>86</v>
      </c>
      <c r="K994" s="6">
        <v>16064</v>
      </c>
      <c r="L994" s="6">
        <v>10762.88</v>
      </c>
      <c r="M994" s="7">
        <v>3</v>
      </c>
      <c r="N994" s="23">
        <v>14778.880000000001</v>
      </c>
      <c r="O994" s="8">
        <v>44336.639999999999</v>
      </c>
      <c r="P994" s="40" t="s">
        <v>69</v>
      </c>
      <c r="Q994" s="100">
        <f t="shared" si="45"/>
        <v>3855.3599999999969</v>
      </c>
      <c r="R994" s="100">
        <f t="shared" si="46"/>
        <v>12048.000000000005</v>
      </c>
      <c r="S994" s="100">
        <f t="shared" si="47"/>
        <v>48192</v>
      </c>
    </row>
    <row r="995" spans="1:19" x14ac:dyDescent="0.35">
      <c r="A995" s="9">
        <v>989</v>
      </c>
      <c r="B995" s="6">
        <v>989</v>
      </c>
      <c r="C995" s="7" t="s">
        <v>209</v>
      </c>
      <c r="D995" s="7" t="s">
        <v>56</v>
      </c>
      <c r="E995" s="7" t="s">
        <v>48</v>
      </c>
      <c r="F995" s="7" t="s">
        <v>72</v>
      </c>
      <c r="G995" s="6" t="s">
        <v>18</v>
      </c>
      <c r="H995" s="6" t="s">
        <v>85</v>
      </c>
      <c r="I995" s="6" t="s">
        <v>339</v>
      </c>
      <c r="J995" s="6" t="s">
        <v>86</v>
      </c>
      <c r="K995" s="6">
        <v>6690</v>
      </c>
      <c r="L995" s="6">
        <v>4080.9</v>
      </c>
      <c r="M995" s="7">
        <v>6</v>
      </c>
      <c r="N995" s="23">
        <v>5820.3</v>
      </c>
      <c r="O995" s="8">
        <v>34921.800000000003</v>
      </c>
      <c r="P995" s="40" t="s">
        <v>62</v>
      </c>
      <c r="Q995" s="100">
        <f t="shared" si="45"/>
        <v>5218.1999999999989</v>
      </c>
      <c r="R995" s="100">
        <f t="shared" si="46"/>
        <v>10436.400000000001</v>
      </c>
      <c r="S995" s="100">
        <f t="shared" si="47"/>
        <v>40140</v>
      </c>
    </row>
    <row r="996" spans="1:19" x14ac:dyDescent="0.35">
      <c r="A996" s="9">
        <v>990</v>
      </c>
      <c r="B996" s="6">
        <v>990</v>
      </c>
      <c r="C996" s="7" t="s">
        <v>217</v>
      </c>
      <c r="D996" s="7" t="s">
        <v>84</v>
      </c>
      <c r="E996" s="7" t="s">
        <v>57</v>
      </c>
      <c r="F996" s="7" t="s">
        <v>72</v>
      </c>
      <c r="G996" s="6" t="s">
        <v>17</v>
      </c>
      <c r="H996" s="6" t="s">
        <v>159</v>
      </c>
      <c r="I996" s="6" t="s">
        <v>65</v>
      </c>
      <c r="J996" s="6" t="s">
        <v>86</v>
      </c>
      <c r="K996" s="6">
        <v>24110</v>
      </c>
      <c r="L996" s="6">
        <v>16153.7</v>
      </c>
      <c r="M996" s="7">
        <v>9</v>
      </c>
      <c r="N996" s="23">
        <v>23868.9</v>
      </c>
      <c r="O996" s="8">
        <v>214820.1</v>
      </c>
      <c r="P996" s="40" t="s">
        <v>89</v>
      </c>
      <c r="Q996" s="100">
        <f t="shared" si="45"/>
        <v>2169.8999999999869</v>
      </c>
      <c r="R996" s="100">
        <f t="shared" si="46"/>
        <v>69436.800000000003</v>
      </c>
      <c r="S996" s="100">
        <f t="shared" si="47"/>
        <v>216990</v>
      </c>
    </row>
    <row r="997" spans="1:19" x14ac:dyDescent="0.35">
      <c r="A997" s="9">
        <v>991</v>
      </c>
      <c r="B997" s="6">
        <v>991</v>
      </c>
      <c r="C997" s="7" t="s">
        <v>176</v>
      </c>
      <c r="D997" s="7" t="s">
        <v>38</v>
      </c>
      <c r="E997" s="7" t="s">
        <v>57</v>
      </c>
      <c r="F997" s="7" t="s">
        <v>40</v>
      </c>
      <c r="G997" s="6" t="s">
        <v>15</v>
      </c>
      <c r="H997" s="6" t="s">
        <v>138</v>
      </c>
      <c r="I997" s="6" t="s">
        <v>42</v>
      </c>
      <c r="J997" s="6" t="s">
        <v>51</v>
      </c>
      <c r="K997" s="6">
        <v>12004</v>
      </c>
      <c r="L997" s="6">
        <v>8042.68</v>
      </c>
      <c r="M997" s="7">
        <v>3</v>
      </c>
      <c r="N997" s="23">
        <v>11403.8</v>
      </c>
      <c r="O997" s="8">
        <v>34211.399999999994</v>
      </c>
      <c r="P997" s="40" t="s">
        <v>62</v>
      </c>
      <c r="Q997" s="100">
        <f t="shared" si="45"/>
        <v>1800.6000000000022</v>
      </c>
      <c r="R997" s="100">
        <f t="shared" si="46"/>
        <v>10083.359999999997</v>
      </c>
      <c r="S997" s="100">
        <f t="shared" si="47"/>
        <v>36012</v>
      </c>
    </row>
    <row r="998" spans="1:19" x14ac:dyDescent="0.35">
      <c r="A998" s="9">
        <v>992</v>
      </c>
      <c r="B998" s="6">
        <v>992</v>
      </c>
      <c r="C998" s="7" t="s">
        <v>315</v>
      </c>
      <c r="D998" s="7" t="s">
        <v>38</v>
      </c>
      <c r="E998" s="7" t="s">
        <v>39</v>
      </c>
      <c r="F998" s="7" t="s">
        <v>22</v>
      </c>
      <c r="G998" s="6" t="s">
        <v>17</v>
      </c>
      <c r="H998" s="6" t="s">
        <v>122</v>
      </c>
      <c r="I998" s="6" t="s">
        <v>65</v>
      </c>
      <c r="J998" s="6" t="s">
        <v>66</v>
      </c>
      <c r="K998" s="6">
        <v>11568</v>
      </c>
      <c r="L998" s="6">
        <v>8097.6</v>
      </c>
      <c r="M998" s="7">
        <v>4</v>
      </c>
      <c r="N998" s="23">
        <v>9832.7999999999993</v>
      </c>
      <c r="O998" s="8">
        <v>39331.199999999997</v>
      </c>
      <c r="P998" s="40" t="s">
        <v>54</v>
      </c>
      <c r="Q998" s="100">
        <f t="shared" si="45"/>
        <v>6940.8000000000029</v>
      </c>
      <c r="R998" s="100">
        <f t="shared" si="46"/>
        <v>6940.7999999999956</v>
      </c>
      <c r="S998" s="100">
        <f t="shared" si="47"/>
        <v>46272</v>
      </c>
    </row>
    <row r="999" spans="1:19" ht="15" thickBot="1" x14ac:dyDescent="0.4">
      <c r="A999" s="10">
        <v>993</v>
      </c>
      <c r="B999" s="11">
        <v>993</v>
      </c>
      <c r="C999" s="12" t="s">
        <v>241</v>
      </c>
      <c r="D999" s="12" t="s">
        <v>95</v>
      </c>
      <c r="E999" s="12" t="s">
        <v>71</v>
      </c>
      <c r="F999" s="12" t="s">
        <v>19</v>
      </c>
      <c r="G999" s="11" t="s">
        <v>16</v>
      </c>
      <c r="H999" s="11" t="s">
        <v>177</v>
      </c>
      <c r="I999" s="11" t="s">
        <v>65</v>
      </c>
      <c r="J999" s="11" t="s">
        <v>66</v>
      </c>
      <c r="K999" s="6">
        <v>20386</v>
      </c>
      <c r="L999" s="6">
        <v>14270.2</v>
      </c>
      <c r="M999" s="12">
        <v>9</v>
      </c>
      <c r="N999" s="41">
        <v>18755.120000000003</v>
      </c>
      <c r="O999" s="42">
        <v>168796.08000000002</v>
      </c>
      <c r="P999" s="43" t="s">
        <v>46</v>
      </c>
      <c r="Q999" s="100">
        <f t="shared" si="45"/>
        <v>14677.919999999976</v>
      </c>
      <c r="R999" s="100">
        <f t="shared" si="46"/>
        <v>40364.280000000013</v>
      </c>
      <c r="S999" s="100">
        <f t="shared" si="47"/>
        <v>183474</v>
      </c>
    </row>
  </sheetData>
  <mergeCells count="1">
    <mergeCell ref="Q3:S3"/>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5"/>
  <sheetViews>
    <sheetView tabSelected="1" workbookViewId="0">
      <pane xSplit="1" ySplit="4" topLeftCell="B5" activePane="bottomRight" state="frozen"/>
      <selection pane="topRight" activeCell="B1" sqref="B1"/>
      <selection pane="bottomLeft" activeCell="A5" sqref="A5"/>
      <selection pane="bottomRight" activeCell="H17" sqref="H17"/>
    </sheetView>
  </sheetViews>
  <sheetFormatPr defaultRowHeight="14.5" x14ac:dyDescent="0.35"/>
  <cols>
    <col min="1" max="1" width="15.54296875" bestFit="1" customWidth="1"/>
    <col min="2" max="2" width="15.26953125" customWidth="1"/>
    <col min="3" max="5" width="12.1796875" customWidth="1"/>
    <col min="6" max="6" width="11.26953125" customWidth="1"/>
    <col min="7" max="7" width="12.1796875" bestFit="1" customWidth="1"/>
  </cols>
  <sheetData>
    <row r="1" spans="1:7" ht="26" x14ac:dyDescent="0.6">
      <c r="A1" s="104" t="s">
        <v>341</v>
      </c>
      <c r="B1" s="104"/>
      <c r="C1" s="104"/>
      <c r="D1" s="104"/>
      <c r="E1" s="104"/>
      <c r="F1" s="104"/>
    </row>
    <row r="3" spans="1:7" ht="15" thickBot="1" x14ac:dyDescent="0.4">
      <c r="A3" s="44" t="s">
        <v>337</v>
      </c>
      <c r="B3" s="44" t="s">
        <v>326</v>
      </c>
    </row>
    <row r="4" spans="1:7" ht="15" thickBot="1" x14ac:dyDescent="0.4">
      <c r="A4" s="64" t="s">
        <v>328</v>
      </c>
      <c r="B4" s="67" t="s">
        <v>15</v>
      </c>
      <c r="C4" s="56" t="s">
        <v>16</v>
      </c>
      <c r="D4" s="56" t="s">
        <v>17</v>
      </c>
      <c r="E4" s="56" t="s">
        <v>18</v>
      </c>
      <c r="F4" s="57" t="s">
        <v>338</v>
      </c>
      <c r="G4" s="68" t="s">
        <v>327</v>
      </c>
    </row>
    <row r="5" spans="1:7" x14ac:dyDescent="0.35">
      <c r="A5" s="65" t="s">
        <v>303</v>
      </c>
      <c r="B5" s="60">
        <v>387024.48</v>
      </c>
      <c r="C5" s="61">
        <v>346046.2</v>
      </c>
      <c r="D5" s="61">
        <v>204312.77000000002</v>
      </c>
      <c r="E5" s="61">
        <v>169724.55</v>
      </c>
      <c r="F5" s="61"/>
      <c r="G5" s="62">
        <v>1107108</v>
      </c>
    </row>
    <row r="6" spans="1:7" ht="15" thickBot="1" x14ac:dyDescent="0.4">
      <c r="A6" s="66" t="s">
        <v>206</v>
      </c>
      <c r="B6" s="63">
        <v>215249.13</v>
      </c>
      <c r="C6" s="47">
        <v>334533</v>
      </c>
      <c r="D6" s="47">
        <v>201469.41999999998</v>
      </c>
      <c r="E6" s="47">
        <v>113056.65</v>
      </c>
      <c r="F6" s="47"/>
      <c r="G6" s="50">
        <v>864308.20000000007</v>
      </c>
    </row>
    <row r="7" spans="1:7" x14ac:dyDescent="0.35">
      <c r="A7" s="65" t="s">
        <v>318</v>
      </c>
      <c r="B7" s="63">
        <v>304814</v>
      </c>
      <c r="C7" s="47">
        <v>136993.91999999998</v>
      </c>
      <c r="D7" s="47">
        <v>270073.59999999998</v>
      </c>
      <c r="E7" s="47">
        <v>149177.44</v>
      </c>
      <c r="F7" s="47"/>
      <c r="G7" s="50">
        <v>861058.96</v>
      </c>
    </row>
    <row r="8" spans="1:7" ht="15" thickBot="1" x14ac:dyDescent="0.4">
      <c r="A8" s="66" t="s">
        <v>201</v>
      </c>
      <c r="B8" s="63">
        <v>394234.48000000004</v>
      </c>
      <c r="C8" s="47">
        <v>218500.24</v>
      </c>
      <c r="D8" s="47">
        <v>227238.94999999998</v>
      </c>
      <c r="E8" s="47"/>
      <c r="F8" s="47"/>
      <c r="G8" s="50">
        <v>839973.66999999993</v>
      </c>
    </row>
    <row r="9" spans="1:7" ht="15" thickBot="1" x14ac:dyDescent="0.4">
      <c r="A9" s="65" t="s">
        <v>242</v>
      </c>
      <c r="B9" s="63">
        <v>231432.77000000002</v>
      </c>
      <c r="C9" s="47">
        <v>337989.38</v>
      </c>
      <c r="D9" s="47">
        <v>156996</v>
      </c>
      <c r="E9" s="47">
        <v>85831.6</v>
      </c>
      <c r="F9" s="47"/>
      <c r="G9" s="50">
        <v>812249.75</v>
      </c>
    </row>
    <row r="10" spans="1:7" x14ac:dyDescent="0.35">
      <c r="A10" s="65" t="s">
        <v>176</v>
      </c>
      <c r="B10" s="63">
        <v>62978.399999999994</v>
      </c>
      <c r="C10" s="47">
        <v>22796.46</v>
      </c>
      <c r="D10" s="47">
        <v>232372.80000000002</v>
      </c>
      <c r="E10" s="47">
        <v>408814.72</v>
      </c>
      <c r="F10" s="47"/>
      <c r="G10" s="50">
        <v>726962.38</v>
      </c>
    </row>
    <row r="11" spans="1:7" ht="15" thickBot="1" x14ac:dyDescent="0.4">
      <c r="A11" s="66" t="s">
        <v>301</v>
      </c>
      <c r="B11" s="63">
        <v>163437.35999999999</v>
      </c>
      <c r="C11" s="47">
        <v>106183</v>
      </c>
      <c r="D11" s="47">
        <v>253048.95</v>
      </c>
      <c r="E11" s="47">
        <v>166397.27999999997</v>
      </c>
      <c r="F11" s="47"/>
      <c r="G11" s="50">
        <v>689066.59</v>
      </c>
    </row>
    <row r="12" spans="1:7" x14ac:dyDescent="0.35">
      <c r="A12" s="65" t="s">
        <v>238</v>
      </c>
      <c r="B12" s="63">
        <v>174300.30000000002</v>
      </c>
      <c r="C12" s="47">
        <v>21236.6</v>
      </c>
      <c r="D12" s="47">
        <v>334162.2</v>
      </c>
      <c r="E12" s="47">
        <v>132929.27999999997</v>
      </c>
      <c r="F12" s="47"/>
      <c r="G12" s="50">
        <v>662628.38000000012</v>
      </c>
    </row>
    <row r="13" spans="1:7" ht="15" thickBot="1" x14ac:dyDescent="0.4">
      <c r="A13" s="66" t="s">
        <v>116</v>
      </c>
      <c r="B13" s="63">
        <v>290676.96000000002</v>
      </c>
      <c r="C13" s="47">
        <v>130127.19999999998</v>
      </c>
      <c r="D13" s="47">
        <v>230670.23999999996</v>
      </c>
      <c r="E13" s="47"/>
      <c r="F13" s="47"/>
      <c r="G13" s="50">
        <v>651474.4</v>
      </c>
    </row>
    <row r="14" spans="1:7" x14ac:dyDescent="0.35">
      <c r="A14" s="65" t="s">
        <v>317</v>
      </c>
      <c r="B14" s="63">
        <v>194709.36</v>
      </c>
      <c r="C14" s="47">
        <v>125854.20000000001</v>
      </c>
      <c r="D14" s="47">
        <v>172996.8</v>
      </c>
      <c r="E14" s="47">
        <v>157294.68</v>
      </c>
      <c r="F14" s="47"/>
      <c r="G14" s="50">
        <v>650855.04</v>
      </c>
    </row>
    <row r="15" spans="1:7" x14ac:dyDescent="0.35">
      <c r="A15" s="66" t="s">
        <v>278</v>
      </c>
      <c r="B15" s="63">
        <v>130028.29999999999</v>
      </c>
      <c r="C15" s="47">
        <v>34517.760000000002</v>
      </c>
      <c r="D15" s="47">
        <v>100562</v>
      </c>
      <c r="E15" s="47">
        <v>349168.45999999996</v>
      </c>
      <c r="F15" s="47"/>
      <c r="G15" s="50">
        <v>614276.52</v>
      </c>
    </row>
    <row r="16" spans="1:7" x14ac:dyDescent="0.35">
      <c r="A16" s="66" t="s">
        <v>189</v>
      </c>
      <c r="B16" s="63">
        <v>128068.23999999999</v>
      </c>
      <c r="C16" s="47"/>
      <c r="D16" s="47">
        <v>274402</v>
      </c>
      <c r="E16" s="47">
        <v>204156.76</v>
      </c>
      <c r="F16" s="47"/>
      <c r="G16" s="50">
        <v>606627</v>
      </c>
    </row>
    <row r="17" spans="1:7" ht="15" thickBot="1" x14ac:dyDescent="0.4">
      <c r="A17" s="66" t="s">
        <v>175</v>
      </c>
      <c r="B17" s="63">
        <v>154400</v>
      </c>
      <c r="C17" s="47"/>
      <c r="D17" s="47">
        <v>65260.24</v>
      </c>
      <c r="E17" s="47">
        <v>382517.6</v>
      </c>
      <c r="F17" s="47"/>
      <c r="G17" s="50">
        <v>602177.84</v>
      </c>
    </row>
    <row r="18" spans="1:7" ht="15" thickBot="1" x14ac:dyDescent="0.4">
      <c r="A18" s="65" t="s">
        <v>209</v>
      </c>
      <c r="B18" s="63">
        <v>85635.75</v>
      </c>
      <c r="C18" s="47">
        <v>212741.92</v>
      </c>
      <c r="D18" s="47">
        <v>103990.25</v>
      </c>
      <c r="E18" s="47">
        <v>198154.38</v>
      </c>
      <c r="F18" s="47"/>
      <c r="G18" s="50">
        <v>600522.30000000005</v>
      </c>
    </row>
    <row r="19" spans="1:7" ht="15" thickBot="1" x14ac:dyDescent="0.4">
      <c r="A19" s="65" t="s">
        <v>162</v>
      </c>
      <c r="B19" s="63">
        <v>221660.61</v>
      </c>
      <c r="C19" s="47">
        <v>287467.96000000002</v>
      </c>
      <c r="D19" s="47"/>
      <c r="E19" s="47">
        <v>76651.360000000001</v>
      </c>
      <c r="F19" s="47"/>
      <c r="G19" s="50">
        <v>585779.93000000005</v>
      </c>
    </row>
    <row r="20" spans="1:7" ht="15" thickBot="1" x14ac:dyDescent="0.4">
      <c r="A20" s="65" t="s">
        <v>291</v>
      </c>
      <c r="B20" s="63">
        <v>148110.07999999999</v>
      </c>
      <c r="C20" s="47">
        <v>270785.77999999997</v>
      </c>
      <c r="D20" s="47">
        <v>97841.76</v>
      </c>
      <c r="E20" s="47">
        <v>63695.280000000006</v>
      </c>
      <c r="F20" s="47"/>
      <c r="G20" s="50">
        <v>580432.9</v>
      </c>
    </row>
    <row r="21" spans="1:7" ht="15" thickBot="1" x14ac:dyDescent="0.4">
      <c r="A21" s="65" t="s">
        <v>307</v>
      </c>
      <c r="B21" s="63">
        <v>219617.26</v>
      </c>
      <c r="C21" s="47">
        <v>38353.279999999999</v>
      </c>
      <c r="D21" s="47">
        <v>318428.07999999996</v>
      </c>
      <c r="E21" s="47"/>
      <c r="F21" s="47"/>
      <c r="G21" s="50">
        <v>576398.62</v>
      </c>
    </row>
    <row r="22" spans="1:7" x14ac:dyDescent="0.35">
      <c r="A22" s="65" t="s">
        <v>237</v>
      </c>
      <c r="B22" s="63">
        <v>34219.78</v>
      </c>
      <c r="C22" s="47">
        <v>268437.59999999998</v>
      </c>
      <c r="D22" s="47">
        <v>269332.18</v>
      </c>
      <c r="E22" s="47"/>
      <c r="F22" s="47"/>
      <c r="G22" s="50">
        <v>571989.56000000006</v>
      </c>
    </row>
    <row r="23" spans="1:7" x14ac:dyDescent="0.35">
      <c r="A23" s="66" t="s">
        <v>226</v>
      </c>
      <c r="B23" s="63">
        <v>26492.400000000001</v>
      </c>
      <c r="C23" s="47">
        <v>191933.49</v>
      </c>
      <c r="D23" s="47">
        <v>256629.03</v>
      </c>
      <c r="E23" s="47">
        <v>85813.63</v>
      </c>
      <c r="F23" s="47"/>
      <c r="G23" s="50">
        <v>560868.55000000005</v>
      </c>
    </row>
    <row r="24" spans="1:7" ht="15" thickBot="1" x14ac:dyDescent="0.4">
      <c r="A24" s="66" t="s">
        <v>133</v>
      </c>
      <c r="B24" s="63">
        <v>323667.32999999996</v>
      </c>
      <c r="C24" s="47">
        <v>59727.599999999991</v>
      </c>
      <c r="D24" s="47">
        <v>106920.33</v>
      </c>
      <c r="E24" s="47">
        <v>58711.679999999993</v>
      </c>
      <c r="F24" s="47"/>
      <c r="G24" s="50">
        <v>549026.93999999994</v>
      </c>
    </row>
    <row r="25" spans="1:7" x14ac:dyDescent="0.35">
      <c r="A25" s="65" t="s">
        <v>306</v>
      </c>
      <c r="B25" s="63">
        <v>120918.59999999999</v>
      </c>
      <c r="C25" s="47">
        <v>174394.13</v>
      </c>
      <c r="D25" s="47">
        <v>201800.69999999998</v>
      </c>
      <c r="E25" s="47">
        <v>51659.520000000004</v>
      </c>
      <c r="F25" s="47"/>
      <c r="G25" s="50">
        <v>548772.94999999995</v>
      </c>
    </row>
    <row r="26" spans="1:7" ht="15" thickBot="1" x14ac:dyDescent="0.4">
      <c r="A26" s="66" t="s">
        <v>252</v>
      </c>
      <c r="B26" s="63"/>
      <c r="C26" s="47">
        <v>304022.55000000005</v>
      </c>
      <c r="D26" s="47">
        <v>219078.18</v>
      </c>
      <c r="E26" s="47">
        <v>19404</v>
      </c>
      <c r="F26" s="47"/>
      <c r="G26" s="50">
        <v>542504.73</v>
      </c>
    </row>
    <row r="27" spans="1:7" x14ac:dyDescent="0.35">
      <c r="A27" s="65" t="s">
        <v>217</v>
      </c>
      <c r="B27" s="63"/>
      <c r="C27" s="47">
        <v>61619.179999999993</v>
      </c>
      <c r="D27" s="47">
        <v>346790.40000000002</v>
      </c>
      <c r="E27" s="47">
        <v>130159.92</v>
      </c>
      <c r="F27" s="47"/>
      <c r="G27" s="50">
        <v>538569.5</v>
      </c>
    </row>
    <row r="28" spans="1:7" ht="15" thickBot="1" x14ac:dyDescent="0.4">
      <c r="A28" s="66" t="s">
        <v>268</v>
      </c>
      <c r="B28" s="63">
        <v>70572.12</v>
      </c>
      <c r="C28" s="47">
        <v>99393.12</v>
      </c>
      <c r="D28" s="47">
        <v>92108.760000000009</v>
      </c>
      <c r="E28" s="47">
        <v>274535.19</v>
      </c>
      <c r="F28" s="47"/>
      <c r="G28" s="50">
        <v>536609.18999999994</v>
      </c>
    </row>
    <row r="29" spans="1:7" ht="15" thickBot="1" x14ac:dyDescent="0.4">
      <c r="A29" s="65" t="s">
        <v>111</v>
      </c>
      <c r="B29" s="63">
        <v>67702.559999999998</v>
      </c>
      <c r="C29" s="47">
        <v>218985.25999999998</v>
      </c>
      <c r="D29" s="47">
        <v>223191.97999999998</v>
      </c>
      <c r="E29" s="47">
        <v>21019.899999999998</v>
      </c>
      <c r="F29" s="47"/>
      <c r="G29" s="50">
        <v>530899.69999999995</v>
      </c>
    </row>
    <row r="30" spans="1:7" ht="15" thickBot="1" x14ac:dyDescent="0.4">
      <c r="A30" s="65" t="s">
        <v>224</v>
      </c>
      <c r="B30" s="63">
        <v>58199.61</v>
      </c>
      <c r="C30" s="47">
        <v>472411</v>
      </c>
      <c r="D30" s="47"/>
      <c r="E30" s="47"/>
      <c r="F30" s="47"/>
      <c r="G30" s="50">
        <v>530610.61</v>
      </c>
    </row>
    <row r="31" spans="1:7" ht="15" thickBot="1" x14ac:dyDescent="0.4">
      <c r="A31" s="65" t="s">
        <v>233</v>
      </c>
      <c r="B31" s="63">
        <v>182004.34</v>
      </c>
      <c r="C31" s="47">
        <v>45225.899999999994</v>
      </c>
      <c r="D31" s="47">
        <v>254766.81</v>
      </c>
      <c r="E31" s="47">
        <v>44153.71</v>
      </c>
      <c r="F31" s="47"/>
      <c r="G31" s="50">
        <v>526150.76</v>
      </c>
    </row>
    <row r="32" spans="1:7" ht="15" thickBot="1" x14ac:dyDescent="0.4">
      <c r="A32" s="65" t="s">
        <v>37</v>
      </c>
      <c r="B32" s="63">
        <v>38935.800000000003</v>
      </c>
      <c r="C32" s="47">
        <v>210283.37</v>
      </c>
      <c r="D32" s="47">
        <v>8111.0999999999995</v>
      </c>
      <c r="E32" s="47">
        <v>265058.59999999998</v>
      </c>
      <c r="F32" s="47"/>
      <c r="G32" s="50">
        <v>522388.87</v>
      </c>
    </row>
    <row r="33" spans="1:7" ht="15" thickBot="1" x14ac:dyDescent="0.4">
      <c r="A33" s="65" t="s">
        <v>262</v>
      </c>
      <c r="B33" s="63"/>
      <c r="C33" s="47">
        <v>265833.57</v>
      </c>
      <c r="D33" s="47">
        <v>5892.6</v>
      </c>
      <c r="E33" s="47">
        <v>242492.52</v>
      </c>
      <c r="F33" s="47"/>
      <c r="G33" s="50">
        <v>514218.68999999994</v>
      </c>
    </row>
    <row r="34" spans="1:7" ht="15" thickBot="1" x14ac:dyDescent="0.4">
      <c r="A34" s="65" t="s">
        <v>300</v>
      </c>
      <c r="B34" s="63">
        <v>51477.600000000006</v>
      </c>
      <c r="C34" s="47">
        <v>220804.86</v>
      </c>
      <c r="D34" s="47"/>
      <c r="E34" s="47">
        <v>241319.02</v>
      </c>
      <c r="F34" s="47"/>
      <c r="G34" s="50">
        <v>513601.48</v>
      </c>
    </row>
    <row r="35" spans="1:7" ht="15" thickBot="1" x14ac:dyDescent="0.4">
      <c r="A35" s="65" t="s">
        <v>193</v>
      </c>
      <c r="B35" s="63">
        <v>339715.64999999997</v>
      </c>
      <c r="C35" s="47">
        <v>76303.259999999995</v>
      </c>
      <c r="D35" s="47">
        <v>51379.199999999997</v>
      </c>
      <c r="E35" s="47">
        <v>42433.599999999999</v>
      </c>
      <c r="F35" s="47"/>
      <c r="G35" s="50">
        <v>509831.70999999996</v>
      </c>
    </row>
    <row r="36" spans="1:7" ht="15" thickBot="1" x14ac:dyDescent="0.4">
      <c r="A36" s="65" t="s">
        <v>302</v>
      </c>
      <c r="B36" s="63"/>
      <c r="C36" s="47">
        <v>343772.6</v>
      </c>
      <c r="D36" s="47">
        <v>136464.36000000002</v>
      </c>
      <c r="E36" s="47">
        <v>11220.96</v>
      </c>
      <c r="F36" s="47"/>
      <c r="G36" s="50">
        <v>491457.92</v>
      </c>
    </row>
    <row r="37" spans="1:7" ht="15" thickBot="1" x14ac:dyDescent="0.4">
      <c r="A37" s="65" t="s">
        <v>223</v>
      </c>
      <c r="B37" s="63">
        <v>370357.86</v>
      </c>
      <c r="C37" s="47"/>
      <c r="D37" s="47"/>
      <c r="E37" s="47">
        <v>113996.65</v>
      </c>
      <c r="F37" s="47"/>
      <c r="G37" s="50">
        <v>484354.51</v>
      </c>
    </row>
    <row r="38" spans="1:7" x14ac:dyDescent="0.35">
      <c r="A38" s="65" t="s">
        <v>94</v>
      </c>
      <c r="B38" s="63">
        <v>324185.44</v>
      </c>
      <c r="C38" s="47"/>
      <c r="D38" s="47">
        <v>103536.09</v>
      </c>
      <c r="E38" s="47">
        <v>55982.97</v>
      </c>
      <c r="F38" s="47"/>
      <c r="G38" s="50">
        <v>483704.5</v>
      </c>
    </row>
    <row r="39" spans="1:7" x14ac:dyDescent="0.35">
      <c r="A39" s="66" t="s">
        <v>241</v>
      </c>
      <c r="B39" s="63"/>
      <c r="C39" s="47">
        <v>325844.34000000003</v>
      </c>
      <c r="D39" s="47">
        <v>65439.920000000006</v>
      </c>
      <c r="E39" s="47">
        <v>87389.12000000001</v>
      </c>
      <c r="F39" s="47"/>
      <c r="G39" s="50">
        <v>478673.38</v>
      </c>
    </row>
    <row r="40" spans="1:7" ht="15" thickBot="1" x14ac:dyDescent="0.4">
      <c r="A40" s="66" t="s">
        <v>250</v>
      </c>
      <c r="B40" s="63">
        <v>212876.96</v>
      </c>
      <c r="C40" s="47">
        <v>80347</v>
      </c>
      <c r="D40" s="47"/>
      <c r="E40" s="47">
        <v>174672.91999999998</v>
      </c>
      <c r="F40" s="47"/>
      <c r="G40" s="50">
        <v>467896.87999999995</v>
      </c>
    </row>
    <row r="41" spans="1:7" ht="15" thickBot="1" x14ac:dyDescent="0.4">
      <c r="A41" s="65" t="s">
        <v>235</v>
      </c>
      <c r="B41" s="63">
        <v>380637.44</v>
      </c>
      <c r="C41" s="47"/>
      <c r="D41" s="47"/>
      <c r="E41" s="47">
        <v>84867.199999999997</v>
      </c>
      <c r="F41" s="47"/>
      <c r="G41" s="50">
        <v>465504.64</v>
      </c>
    </row>
    <row r="42" spans="1:7" ht="15" thickBot="1" x14ac:dyDescent="0.4">
      <c r="A42" s="65" t="s">
        <v>289</v>
      </c>
      <c r="B42" s="63">
        <v>56811</v>
      </c>
      <c r="C42" s="47">
        <v>294615.46000000002</v>
      </c>
      <c r="D42" s="47">
        <v>108894.22</v>
      </c>
      <c r="E42" s="47"/>
      <c r="F42" s="47"/>
      <c r="G42" s="50">
        <v>460320.68000000005</v>
      </c>
    </row>
    <row r="43" spans="1:7" ht="15" thickBot="1" x14ac:dyDescent="0.4">
      <c r="A43" s="65" t="s">
        <v>239</v>
      </c>
      <c r="B43" s="63">
        <v>147469.74</v>
      </c>
      <c r="C43" s="47"/>
      <c r="D43" s="47">
        <v>121227.04</v>
      </c>
      <c r="E43" s="47">
        <v>190569.92</v>
      </c>
      <c r="F43" s="47"/>
      <c r="G43" s="50">
        <v>459266.69999999995</v>
      </c>
    </row>
    <row r="44" spans="1:7" ht="15" thickBot="1" x14ac:dyDescent="0.4">
      <c r="A44" s="65" t="s">
        <v>276</v>
      </c>
      <c r="B44" s="63">
        <v>176434.16999999998</v>
      </c>
      <c r="C44" s="47">
        <v>105701.12</v>
      </c>
      <c r="D44" s="47"/>
      <c r="E44" s="47">
        <v>169232.4</v>
      </c>
      <c r="F44" s="47"/>
      <c r="G44" s="50">
        <v>451367.68999999994</v>
      </c>
    </row>
    <row r="45" spans="1:7" ht="15" thickBot="1" x14ac:dyDescent="0.4">
      <c r="A45" s="65" t="s">
        <v>194</v>
      </c>
      <c r="B45" s="63">
        <v>51365.579999999994</v>
      </c>
      <c r="C45" s="47">
        <v>206108.56</v>
      </c>
      <c r="D45" s="47">
        <v>171626.4</v>
      </c>
      <c r="E45" s="47">
        <v>19414.849999999999</v>
      </c>
      <c r="F45" s="47"/>
      <c r="G45" s="50">
        <v>448515.38999999996</v>
      </c>
    </row>
    <row r="46" spans="1:7" ht="15" thickBot="1" x14ac:dyDescent="0.4">
      <c r="A46" s="65" t="s">
        <v>165</v>
      </c>
      <c r="B46" s="63">
        <v>79913.119999999995</v>
      </c>
      <c r="C46" s="47">
        <v>136640.24999999997</v>
      </c>
      <c r="D46" s="47">
        <v>231652.71000000002</v>
      </c>
      <c r="E46" s="47"/>
      <c r="F46" s="47"/>
      <c r="G46" s="50">
        <v>448206.07999999996</v>
      </c>
    </row>
    <row r="47" spans="1:7" x14ac:dyDescent="0.35">
      <c r="A47" s="65" t="s">
        <v>211</v>
      </c>
      <c r="B47" s="63">
        <v>111817.20000000001</v>
      </c>
      <c r="C47" s="47">
        <v>75095</v>
      </c>
      <c r="D47" s="47"/>
      <c r="E47" s="47">
        <v>258808.11</v>
      </c>
      <c r="F47" s="47"/>
      <c r="G47" s="50">
        <v>445720.31</v>
      </c>
    </row>
    <row r="48" spans="1:7" ht="15" thickBot="1" x14ac:dyDescent="0.4">
      <c r="A48" s="66" t="s">
        <v>247</v>
      </c>
      <c r="B48" s="63">
        <v>334171.3</v>
      </c>
      <c r="C48" s="47">
        <v>55818.6</v>
      </c>
      <c r="D48" s="47"/>
      <c r="E48" s="47">
        <v>53753.81</v>
      </c>
      <c r="F48" s="47"/>
      <c r="G48" s="50">
        <v>443743.70999999996</v>
      </c>
    </row>
    <row r="49" spans="1:7" ht="15" thickBot="1" x14ac:dyDescent="0.4">
      <c r="A49" s="65" t="s">
        <v>157</v>
      </c>
      <c r="B49" s="63">
        <v>31777.5</v>
      </c>
      <c r="C49" s="47">
        <v>109700.50000000001</v>
      </c>
      <c r="D49" s="47">
        <v>301654.3</v>
      </c>
      <c r="E49" s="47"/>
      <c r="F49" s="47"/>
      <c r="G49" s="50">
        <v>443132.3</v>
      </c>
    </row>
    <row r="50" spans="1:7" ht="15" thickBot="1" x14ac:dyDescent="0.4">
      <c r="A50" s="65" t="s">
        <v>220</v>
      </c>
      <c r="B50" s="63">
        <v>40813.599999999999</v>
      </c>
      <c r="C50" s="47">
        <v>10642.560000000001</v>
      </c>
      <c r="D50" s="47">
        <v>178623.71999999997</v>
      </c>
      <c r="E50" s="47">
        <v>209515.32</v>
      </c>
      <c r="F50" s="47"/>
      <c r="G50" s="50">
        <v>439595.19999999995</v>
      </c>
    </row>
    <row r="51" spans="1:7" ht="15" thickBot="1" x14ac:dyDescent="0.4">
      <c r="A51" s="65" t="s">
        <v>132</v>
      </c>
      <c r="B51" s="63">
        <v>18426.599999999999</v>
      </c>
      <c r="C51" s="47">
        <v>108495</v>
      </c>
      <c r="D51" s="47">
        <v>211975.12</v>
      </c>
      <c r="E51" s="47">
        <v>96263.44</v>
      </c>
      <c r="F51" s="47"/>
      <c r="G51" s="50">
        <v>435160.16</v>
      </c>
    </row>
    <row r="52" spans="1:7" ht="15" thickBot="1" x14ac:dyDescent="0.4">
      <c r="A52" s="65" t="s">
        <v>253</v>
      </c>
      <c r="B52" s="63">
        <v>183559.56</v>
      </c>
      <c r="C52" s="47">
        <v>84187.64</v>
      </c>
      <c r="D52" s="47">
        <v>132560.79999999999</v>
      </c>
      <c r="E52" s="47">
        <v>34571.520000000004</v>
      </c>
      <c r="F52" s="47"/>
      <c r="G52" s="50">
        <v>434879.52</v>
      </c>
    </row>
    <row r="53" spans="1:7" x14ac:dyDescent="0.35">
      <c r="A53" s="65" t="s">
        <v>323</v>
      </c>
      <c r="B53" s="63">
        <v>322205.44999999995</v>
      </c>
      <c r="C53" s="47"/>
      <c r="D53" s="47">
        <v>49742.399999999994</v>
      </c>
      <c r="E53" s="47">
        <v>61035.31</v>
      </c>
      <c r="F53" s="47"/>
      <c r="G53" s="50">
        <v>432983.16</v>
      </c>
    </row>
    <row r="54" spans="1:7" ht="15" thickBot="1" x14ac:dyDescent="0.4">
      <c r="A54" s="66" t="s">
        <v>202</v>
      </c>
      <c r="B54" s="63">
        <v>197486.96000000002</v>
      </c>
      <c r="C54" s="47"/>
      <c r="D54" s="47">
        <v>79229.7</v>
      </c>
      <c r="E54" s="47">
        <v>154933.6</v>
      </c>
      <c r="F54" s="47"/>
      <c r="G54" s="50">
        <v>431650.26</v>
      </c>
    </row>
    <row r="55" spans="1:7" x14ac:dyDescent="0.35">
      <c r="A55" s="65" t="s">
        <v>267</v>
      </c>
      <c r="B55" s="63">
        <v>190951.19999999998</v>
      </c>
      <c r="C55" s="47">
        <v>111684.06</v>
      </c>
      <c r="D55" s="47"/>
      <c r="E55" s="47">
        <v>126558.18</v>
      </c>
      <c r="F55" s="47"/>
      <c r="G55" s="50">
        <v>429193.44</v>
      </c>
    </row>
    <row r="56" spans="1:7" ht="15" thickBot="1" x14ac:dyDescent="0.4">
      <c r="A56" s="66" t="s">
        <v>319</v>
      </c>
      <c r="B56" s="63">
        <v>28687.68</v>
      </c>
      <c r="C56" s="47">
        <v>208022.46</v>
      </c>
      <c r="D56" s="47"/>
      <c r="E56" s="47">
        <v>183974.40000000002</v>
      </c>
      <c r="F56" s="47"/>
      <c r="G56" s="50">
        <v>420684.54000000004</v>
      </c>
    </row>
    <row r="57" spans="1:7" ht="15" thickBot="1" x14ac:dyDescent="0.4">
      <c r="A57" s="65" t="s">
        <v>244</v>
      </c>
      <c r="B57" s="63">
        <v>189174.25</v>
      </c>
      <c r="C57" s="47">
        <v>15835.25</v>
      </c>
      <c r="D57" s="47">
        <v>70873.440000000002</v>
      </c>
      <c r="E57" s="47">
        <v>141513.29999999999</v>
      </c>
      <c r="F57" s="47"/>
      <c r="G57" s="50">
        <v>417396.24</v>
      </c>
    </row>
    <row r="58" spans="1:7" x14ac:dyDescent="0.35">
      <c r="A58" s="65" t="s">
        <v>221</v>
      </c>
      <c r="B58" s="63">
        <v>23342.399999999998</v>
      </c>
      <c r="C58" s="47">
        <v>287766.71999999997</v>
      </c>
      <c r="D58" s="47">
        <v>102029.75999999999</v>
      </c>
      <c r="E58" s="47"/>
      <c r="F58" s="47"/>
      <c r="G58" s="50">
        <v>413138.88</v>
      </c>
    </row>
    <row r="59" spans="1:7" ht="15" thickBot="1" x14ac:dyDescent="0.4">
      <c r="A59" s="66" t="s">
        <v>271</v>
      </c>
      <c r="B59" s="63">
        <v>155177.07999999999</v>
      </c>
      <c r="C59" s="47">
        <v>124407.59999999999</v>
      </c>
      <c r="D59" s="47">
        <v>127660.08999999998</v>
      </c>
      <c r="E59" s="47"/>
      <c r="F59" s="47"/>
      <c r="G59" s="50">
        <v>407244.76999999996</v>
      </c>
    </row>
    <row r="60" spans="1:7" ht="15" thickBot="1" x14ac:dyDescent="0.4">
      <c r="A60" s="65" t="s">
        <v>308</v>
      </c>
      <c r="B60" s="63">
        <v>170630.82</v>
      </c>
      <c r="C60" s="47">
        <v>95475.6</v>
      </c>
      <c r="D60" s="47">
        <v>45362.82</v>
      </c>
      <c r="E60" s="47">
        <v>95706</v>
      </c>
      <c r="F60" s="47"/>
      <c r="G60" s="50">
        <v>407175.24000000005</v>
      </c>
    </row>
    <row r="61" spans="1:7" ht="15" thickBot="1" x14ac:dyDescent="0.4">
      <c r="A61" s="65" t="s">
        <v>172</v>
      </c>
      <c r="B61" s="63">
        <v>99089.040000000008</v>
      </c>
      <c r="C61" s="47">
        <v>99235.4</v>
      </c>
      <c r="D61" s="47">
        <v>143517.44</v>
      </c>
      <c r="E61" s="47">
        <v>64131.549999999996</v>
      </c>
      <c r="F61" s="47"/>
      <c r="G61" s="50">
        <v>405973.43</v>
      </c>
    </row>
    <row r="62" spans="1:7" ht="15" thickBot="1" x14ac:dyDescent="0.4">
      <c r="A62" s="65" t="s">
        <v>158</v>
      </c>
      <c r="B62" s="63"/>
      <c r="C62" s="47">
        <v>236602.18999999997</v>
      </c>
      <c r="D62" s="47">
        <v>113885.75999999999</v>
      </c>
      <c r="E62" s="47">
        <v>50844</v>
      </c>
      <c r="F62" s="47"/>
      <c r="G62" s="50">
        <v>401331.94999999995</v>
      </c>
    </row>
    <row r="63" spans="1:7" x14ac:dyDescent="0.35">
      <c r="A63" s="65" t="s">
        <v>312</v>
      </c>
      <c r="B63" s="63">
        <v>200132.95</v>
      </c>
      <c r="C63" s="47">
        <v>72861.3</v>
      </c>
      <c r="D63" s="47">
        <v>125465.40000000001</v>
      </c>
      <c r="E63" s="47"/>
      <c r="F63" s="47"/>
      <c r="G63" s="50">
        <v>398459.65</v>
      </c>
    </row>
    <row r="64" spans="1:7" x14ac:dyDescent="0.35">
      <c r="A64" s="66" t="s">
        <v>187</v>
      </c>
      <c r="B64" s="63">
        <v>12852.699999999999</v>
      </c>
      <c r="C64" s="47"/>
      <c r="D64" s="47">
        <v>298721.52</v>
      </c>
      <c r="E64" s="47">
        <v>86065.65</v>
      </c>
      <c r="F64" s="47"/>
      <c r="G64" s="50">
        <v>397639.87</v>
      </c>
    </row>
    <row r="65" spans="1:7" ht="15" thickBot="1" x14ac:dyDescent="0.4">
      <c r="A65" s="66" t="s">
        <v>256</v>
      </c>
      <c r="B65" s="63">
        <v>9948.48</v>
      </c>
      <c r="C65" s="47">
        <v>381408.3</v>
      </c>
      <c r="D65" s="47"/>
      <c r="E65" s="47"/>
      <c r="F65" s="47"/>
      <c r="G65" s="50">
        <v>391356.77999999997</v>
      </c>
    </row>
    <row r="66" spans="1:7" ht="15" thickBot="1" x14ac:dyDescent="0.4">
      <c r="A66" s="65" t="s">
        <v>125</v>
      </c>
      <c r="B66" s="63">
        <v>318146.25999999995</v>
      </c>
      <c r="C66" s="47"/>
      <c r="D66" s="47"/>
      <c r="E66" s="47">
        <v>73138.23</v>
      </c>
      <c r="F66" s="47"/>
      <c r="G66" s="50">
        <v>391284.48999999993</v>
      </c>
    </row>
    <row r="67" spans="1:7" ht="15" thickBot="1" x14ac:dyDescent="0.4">
      <c r="A67" s="65" t="s">
        <v>294</v>
      </c>
      <c r="B67" s="63">
        <v>190951.19999999998</v>
      </c>
      <c r="C67" s="47">
        <v>120845.27</v>
      </c>
      <c r="D67" s="47">
        <v>65638.13</v>
      </c>
      <c r="E67" s="47">
        <v>13002.15</v>
      </c>
      <c r="F67" s="47"/>
      <c r="G67" s="50">
        <v>390436.75</v>
      </c>
    </row>
    <row r="68" spans="1:7" ht="15" thickBot="1" x14ac:dyDescent="0.4">
      <c r="A68" s="65" t="s">
        <v>168</v>
      </c>
      <c r="B68" s="63">
        <v>22128.600000000002</v>
      </c>
      <c r="C68" s="47">
        <v>140757.29999999999</v>
      </c>
      <c r="D68" s="47">
        <v>208363.2</v>
      </c>
      <c r="E68" s="47">
        <v>15281.3</v>
      </c>
      <c r="F68" s="47"/>
      <c r="G68" s="50">
        <v>386530.39999999997</v>
      </c>
    </row>
    <row r="69" spans="1:7" x14ac:dyDescent="0.35">
      <c r="A69" s="65" t="s">
        <v>293</v>
      </c>
      <c r="B69" s="63">
        <v>180971.11000000002</v>
      </c>
      <c r="C69" s="47"/>
      <c r="D69" s="47"/>
      <c r="E69" s="47">
        <v>202183.72</v>
      </c>
      <c r="F69" s="47"/>
      <c r="G69" s="50">
        <v>383154.83</v>
      </c>
    </row>
    <row r="70" spans="1:7" ht="15" thickBot="1" x14ac:dyDescent="0.4">
      <c r="A70" s="66" t="s">
        <v>309</v>
      </c>
      <c r="B70" s="63">
        <v>85779</v>
      </c>
      <c r="C70" s="47">
        <v>3843</v>
      </c>
      <c r="D70" s="47">
        <v>20506.5</v>
      </c>
      <c r="E70" s="47">
        <v>271439.09999999998</v>
      </c>
      <c r="F70" s="47"/>
      <c r="G70" s="50">
        <v>381567.6</v>
      </c>
    </row>
    <row r="71" spans="1:7" ht="15" thickBot="1" x14ac:dyDescent="0.4">
      <c r="A71" s="65" t="s">
        <v>313</v>
      </c>
      <c r="B71" s="63"/>
      <c r="C71" s="47">
        <v>179427.6</v>
      </c>
      <c r="D71" s="47">
        <v>77816</v>
      </c>
      <c r="E71" s="47">
        <v>120436.26000000001</v>
      </c>
      <c r="F71" s="47"/>
      <c r="G71" s="50">
        <v>377679.86</v>
      </c>
    </row>
    <row r="72" spans="1:7" ht="15" thickBot="1" x14ac:dyDescent="0.4">
      <c r="A72" s="65" t="s">
        <v>251</v>
      </c>
      <c r="B72" s="63">
        <v>175068</v>
      </c>
      <c r="C72" s="47">
        <v>197724.75</v>
      </c>
      <c r="D72" s="47">
        <v>2969.33</v>
      </c>
      <c r="E72" s="47"/>
      <c r="F72" s="47"/>
      <c r="G72" s="50">
        <v>375762.08</v>
      </c>
    </row>
    <row r="73" spans="1:7" ht="15" thickBot="1" x14ac:dyDescent="0.4">
      <c r="A73" s="65" t="s">
        <v>274</v>
      </c>
      <c r="B73" s="63">
        <v>1814.75</v>
      </c>
      <c r="C73" s="47">
        <v>48802.3</v>
      </c>
      <c r="D73" s="47">
        <v>325003.83999999997</v>
      </c>
      <c r="E73" s="47"/>
      <c r="F73" s="47"/>
      <c r="G73" s="50">
        <v>375620.88999999996</v>
      </c>
    </row>
    <row r="74" spans="1:7" x14ac:dyDescent="0.35">
      <c r="A74" s="65" t="s">
        <v>297</v>
      </c>
      <c r="B74" s="63">
        <v>337131.74</v>
      </c>
      <c r="C74" s="47">
        <v>31233.600000000002</v>
      </c>
      <c r="D74" s="47"/>
      <c r="E74" s="47"/>
      <c r="F74" s="47"/>
      <c r="G74" s="50">
        <v>368365.33999999997</v>
      </c>
    </row>
    <row r="75" spans="1:7" ht="15" thickBot="1" x14ac:dyDescent="0.4">
      <c r="A75" s="66" t="s">
        <v>83</v>
      </c>
      <c r="B75" s="63">
        <v>63709.799999999996</v>
      </c>
      <c r="C75" s="47">
        <v>113082.2</v>
      </c>
      <c r="D75" s="47">
        <v>54007.680000000008</v>
      </c>
      <c r="E75" s="47">
        <v>134809.01999999999</v>
      </c>
      <c r="F75" s="47"/>
      <c r="G75" s="50">
        <v>365608.69999999995</v>
      </c>
    </row>
    <row r="76" spans="1:7" x14ac:dyDescent="0.35">
      <c r="A76" s="65" t="s">
        <v>287</v>
      </c>
      <c r="B76" s="63"/>
      <c r="C76" s="47">
        <v>55279.799999999996</v>
      </c>
      <c r="D76" s="47">
        <v>241926.44</v>
      </c>
      <c r="E76" s="47">
        <v>63322.950000000004</v>
      </c>
      <c r="F76" s="47"/>
      <c r="G76" s="50">
        <v>360529.19</v>
      </c>
    </row>
    <row r="77" spans="1:7" ht="15" thickBot="1" x14ac:dyDescent="0.4">
      <c r="A77" s="66" t="s">
        <v>121</v>
      </c>
      <c r="B77" s="63">
        <v>92771.239999999991</v>
      </c>
      <c r="C77" s="47">
        <v>130454.39999999999</v>
      </c>
      <c r="D77" s="47">
        <v>134381.88</v>
      </c>
      <c r="E77" s="47"/>
      <c r="F77" s="47"/>
      <c r="G77" s="50">
        <v>357607.52</v>
      </c>
    </row>
    <row r="78" spans="1:7" ht="15" thickBot="1" x14ac:dyDescent="0.4">
      <c r="A78" s="65" t="s">
        <v>55</v>
      </c>
      <c r="B78" s="63">
        <v>126682</v>
      </c>
      <c r="C78" s="47">
        <v>20369.8</v>
      </c>
      <c r="D78" s="47">
        <v>164895.21</v>
      </c>
      <c r="E78" s="47">
        <v>42204.800000000003</v>
      </c>
      <c r="F78" s="47"/>
      <c r="G78" s="50">
        <v>354151.81</v>
      </c>
    </row>
    <row r="79" spans="1:7" x14ac:dyDescent="0.35">
      <c r="A79" s="65" t="s">
        <v>258</v>
      </c>
      <c r="B79" s="63">
        <v>229763.84999999998</v>
      </c>
      <c r="C79" s="47">
        <v>88155</v>
      </c>
      <c r="D79" s="47"/>
      <c r="E79" s="47">
        <v>33832.31</v>
      </c>
      <c r="F79" s="47"/>
      <c r="G79" s="50">
        <v>351751.16</v>
      </c>
    </row>
    <row r="80" spans="1:7" ht="15" thickBot="1" x14ac:dyDescent="0.4">
      <c r="A80" s="66" t="s">
        <v>273</v>
      </c>
      <c r="B80" s="63">
        <v>351406.97</v>
      </c>
      <c r="C80" s="47"/>
      <c r="D80" s="47"/>
      <c r="E80" s="47"/>
      <c r="F80" s="47"/>
      <c r="G80" s="50">
        <v>351406.97</v>
      </c>
    </row>
    <row r="81" spans="1:7" ht="15" thickBot="1" x14ac:dyDescent="0.4">
      <c r="A81" s="65" t="s">
        <v>163</v>
      </c>
      <c r="B81" s="63"/>
      <c r="C81" s="47"/>
      <c r="D81" s="47">
        <v>14683.500000000002</v>
      </c>
      <c r="E81" s="47">
        <v>335447.7</v>
      </c>
      <c r="F81" s="47"/>
      <c r="G81" s="50">
        <v>350131.20000000001</v>
      </c>
    </row>
    <row r="82" spans="1:7" ht="15" thickBot="1" x14ac:dyDescent="0.4">
      <c r="A82" s="65" t="s">
        <v>136</v>
      </c>
      <c r="B82" s="63">
        <v>88575.66</v>
      </c>
      <c r="C82" s="47">
        <v>259886.7</v>
      </c>
      <c r="D82" s="47"/>
      <c r="E82" s="47"/>
      <c r="F82" s="47"/>
      <c r="G82" s="50">
        <v>348462.36</v>
      </c>
    </row>
    <row r="83" spans="1:7" ht="15" thickBot="1" x14ac:dyDescent="0.4">
      <c r="A83" s="65" t="s">
        <v>145</v>
      </c>
      <c r="B83" s="63">
        <v>74697.599999999991</v>
      </c>
      <c r="C83" s="47">
        <v>182777.76</v>
      </c>
      <c r="D83" s="47">
        <v>47995.5</v>
      </c>
      <c r="E83" s="47">
        <v>40665.599999999999</v>
      </c>
      <c r="F83" s="47"/>
      <c r="G83" s="50">
        <v>346136.45999999996</v>
      </c>
    </row>
    <row r="84" spans="1:7" ht="15" thickBot="1" x14ac:dyDescent="0.4">
      <c r="A84" s="65" t="s">
        <v>143</v>
      </c>
      <c r="B84" s="63"/>
      <c r="C84" s="47">
        <v>249167.93999999997</v>
      </c>
      <c r="D84" s="47"/>
      <c r="E84" s="47">
        <v>95605.680000000008</v>
      </c>
      <c r="F84" s="47"/>
      <c r="G84" s="50">
        <v>344773.62</v>
      </c>
    </row>
    <row r="85" spans="1:7" ht="15" thickBot="1" x14ac:dyDescent="0.4">
      <c r="A85" s="65" t="s">
        <v>219</v>
      </c>
      <c r="B85" s="63">
        <v>72068.639999999999</v>
      </c>
      <c r="C85" s="47">
        <v>111664.91</v>
      </c>
      <c r="D85" s="47"/>
      <c r="E85" s="47">
        <v>159930.54</v>
      </c>
      <c r="F85" s="47"/>
      <c r="G85" s="50">
        <v>343664.08999999997</v>
      </c>
    </row>
    <row r="86" spans="1:7" x14ac:dyDescent="0.35">
      <c r="A86" s="65" t="s">
        <v>266</v>
      </c>
      <c r="B86" s="63"/>
      <c r="C86" s="47">
        <v>72574.16</v>
      </c>
      <c r="D86" s="47">
        <v>181513.78</v>
      </c>
      <c r="E86" s="47">
        <v>84867.199999999997</v>
      </c>
      <c r="F86" s="47"/>
      <c r="G86" s="50">
        <v>338955.14</v>
      </c>
    </row>
    <row r="87" spans="1:7" ht="15" thickBot="1" x14ac:dyDescent="0.4">
      <c r="A87" s="66" t="s">
        <v>198</v>
      </c>
      <c r="B87" s="63">
        <v>111000.01</v>
      </c>
      <c r="C87" s="47">
        <v>59159.100000000006</v>
      </c>
      <c r="D87" s="47">
        <v>60680.619999999995</v>
      </c>
      <c r="E87" s="47">
        <v>107882.26999999999</v>
      </c>
      <c r="F87" s="47"/>
      <c r="G87" s="50">
        <v>338722</v>
      </c>
    </row>
    <row r="88" spans="1:7" ht="15" thickBot="1" x14ac:dyDescent="0.4">
      <c r="A88" s="65" t="s">
        <v>264</v>
      </c>
      <c r="B88" s="63">
        <v>113885.75999999999</v>
      </c>
      <c r="C88" s="47"/>
      <c r="D88" s="47">
        <v>108190.91999999998</v>
      </c>
      <c r="E88" s="47">
        <v>116099.09999999999</v>
      </c>
      <c r="F88" s="47"/>
      <c r="G88" s="50">
        <v>338175.77999999997</v>
      </c>
    </row>
    <row r="89" spans="1:7" ht="15" thickBot="1" x14ac:dyDescent="0.4">
      <c r="A89" s="65" t="s">
        <v>214</v>
      </c>
      <c r="B89" s="63">
        <v>123501.20999999999</v>
      </c>
      <c r="C89" s="47">
        <v>93823</v>
      </c>
      <c r="D89" s="47">
        <v>47661.84</v>
      </c>
      <c r="E89" s="47">
        <v>71717.400000000009</v>
      </c>
      <c r="F89" s="47"/>
      <c r="G89" s="50">
        <v>336703.45</v>
      </c>
    </row>
    <row r="90" spans="1:7" ht="15" thickBot="1" x14ac:dyDescent="0.4">
      <c r="A90" s="65" t="s">
        <v>90</v>
      </c>
      <c r="B90" s="63"/>
      <c r="C90" s="47">
        <v>209477.12</v>
      </c>
      <c r="D90" s="47">
        <v>84079.599999999991</v>
      </c>
      <c r="E90" s="47">
        <v>40450.5</v>
      </c>
      <c r="F90" s="47"/>
      <c r="G90" s="50">
        <v>334007.21999999997</v>
      </c>
    </row>
    <row r="91" spans="1:7" ht="15" thickBot="1" x14ac:dyDescent="0.4">
      <c r="A91" s="65" t="s">
        <v>216</v>
      </c>
      <c r="B91" s="63"/>
      <c r="C91" s="47">
        <v>48540.600000000006</v>
      </c>
      <c r="D91" s="47"/>
      <c r="E91" s="47">
        <v>281336.88</v>
      </c>
      <c r="F91" s="47"/>
      <c r="G91" s="50">
        <v>329877.48</v>
      </c>
    </row>
    <row r="92" spans="1:7" ht="15" thickBot="1" x14ac:dyDescent="0.4">
      <c r="A92" s="65" t="s">
        <v>190</v>
      </c>
      <c r="B92" s="63"/>
      <c r="C92" s="47">
        <v>93700.800000000003</v>
      </c>
      <c r="D92" s="47">
        <v>208855.41000000003</v>
      </c>
      <c r="E92" s="47">
        <v>24539.97</v>
      </c>
      <c r="F92" s="47"/>
      <c r="G92" s="50">
        <v>327096.18000000005</v>
      </c>
    </row>
    <row r="93" spans="1:7" ht="15" thickBot="1" x14ac:dyDescent="0.4">
      <c r="A93" s="65" t="s">
        <v>77</v>
      </c>
      <c r="B93" s="63">
        <v>78017.94</v>
      </c>
      <c r="C93" s="47">
        <v>58873.5</v>
      </c>
      <c r="D93" s="47">
        <v>164779.56</v>
      </c>
      <c r="E93" s="47">
        <v>24309.340000000004</v>
      </c>
      <c r="F93" s="47"/>
      <c r="G93" s="50">
        <v>325980.34000000003</v>
      </c>
    </row>
    <row r="94" spans="1:7" ht="15" thickBot="1" x14ac:dyDescent="0.4">
      <c r="A94" s="65" t="s">
        <v>305</v>
      </c>
      <c r="B94" s="63">
        <v>197338.2</v>
      </c>
      <c r="C94" s="47">
        <v>121280.59999999999</v>
      </c>
      <c r="D94" s="47"/>
      <c r="E94" s="47"/>
      <c r="F94" s="47"/>
      <c r="G94" s="50">
        <v>318618.8</v>
      </c>
    </row>
    <row r="95" spans="1:7" ht="15" thickBot="1" x14ac:dyDescent="0.4">
      <c r="A95" s="65" t="s">
        <v>195</v>
      </c>
      <c r="B95" s="63"/>
      <c r="C95" s="47">
        <v>149780.4</v>
      </c>
      <c r="D95" s="47">
        <v>141684.47999999998</v>
      </c>
      <c r="E95" s="47">
        <v>25549.29</v>
      </c>
      <c r="F95" s="47"/>
      <c r="G95" s="50">
        <v>317014.17</v>
      </c>
    </row>
    <row r="96" spans="1:7" ht="15" thickBot="1" x14ac:dyDescent="0.4">
      <c r="A96" s="65" t="s">
        <v>154</v>
      </c>
      <c r="B96" s="63">
        <v>70197.5</v>
      </c>
      <c r="C96" s="47">
        <v>8359.7699999999986</v>
      </c>
      <c r="D96" s="47">
        <v>134627.84</v>
      </c>
      <c r="E96" s="47">
        <v>103686.54</v>
      </c>
      <c r="F96" s="47"/>
      <c r="G96" s="50">
        <v>316871.64999999997</v>
      </c>
    </row>
    <row r="97" spans="1:7" ht="15" thickBot="1" x14ac:dyDescent="0.4">
      <c r="A97" s="65" t="s">
        <v>182</v>
      </c>
      <c r="B97" s="63">
        <v>152381.38</v>
      </c>
      <c r="C97" s="47"/>
      <c r="D97" s="47">
        <v>159424.68</v>
      </c>
      <c r="E97" s="47"/>
      <c r="F97" s="47"/>
      <c r="G97" s="50">
        <v>311806.06</v>
      </c>
    </row>
    <row r="98" spans="1:7" ht="15" thickBot="1" x14ac:dyDescent="0.4">
      <c r="A98" s="65" t="s">
        <v>261</v>
      </c>
      <c r="B98" s="63"/>
      <c r="C98" s="47">
        <v>174636</v>
      </c>
      <c r="D98" s="47">
        <v>126903.40000000001</v>
      </c>
      <c r="E98" s="47">
        <v>8283.7999999999993</v>
      </c>
      <c r="F98" s="47"/>
      <c r="G98" s="50">
        <v>309823.2</v>
      </c>
    </row>
    <row r="99" spans="1:7" x14ac:dyDescent="0.35">
      <c r="A99" s="65" t="s">
        <v>180</v>
      </c>
      <c r="B99" s="63">
        <v>105498.03</v>
      </c>
      <c r="C99" s="47">
        <v>200874.27999999997</v>
      </c>
      <c r="D99" s="47"/>
      <c r="E99" s="47"/>
      <c r="F99" s="47"/>
      <c r="G99" s="50">
        <v>306372.30999999994</v>
      </c>
    </row>
    <row r="100" spans="1:7" ht="15" thickBot="1" x14ac:dyDescent="0.4">
      <c r="A100" s="66" t="s">
        <v>228</v>
      </c>
      <c r="B100" s="63">
        <v>125010.4</v>
      </c>
      <c r="C100" s="47"/>
      <c r="D100" s="47"/>
      <c r="E100" s="47">
        <v>179512.93</v>
      </c>
      <c r="F100" s="47"/>
      <c r="G100" s="50">
        <v>304523.32999999996</v>
      </c>
    </row>
    <row r="101" spans="1:7" ht="15" thickBot="1" x14ac:dyDescent="0.4">
      <c r="A101" s="65" t="s">
        <v>299</v>
      </c>
      <c r="B101" s="63">
        <v>128331</v>
      </c>
      <c r="C101" s="47"/>
      <c r="D101" s="47">
        <v>174631.62</v>
      </c>
      <c r="E101" s="47"/>
      <c r="F101" s="47"/>
      <c r="G101" s="50">
        <v>302962.62</v>
      </c>
    </row>
    <row r="102" spans="1:7" ht="15" thickBot="1" x14ac:dyDescent="0.4">
      <c r="A102" s="65" t="s">
        <v>279</v>
      </c>
      <c r="B102" s="63">
        <v>20586.5</v>
      </c>
      <c r="C102" s="47">
        <v>130995.51999999999</v>
      </c>
      <c r="D102" s="47">
        <v>61043.199999999997</v>
      </c>
      <c r="E102" s="47">
        <v>57261.599999999999</v>
      </c>
      <c r="F102" s="47">
        <v>32785.919999999998</v>
      </c>
      <c r="G102" s="50">
        <v>302672.73999999993</v>
      </c>
    </row>
    <row r="103" spans="1:7" ht="15" thickBot="1" x14ac:dyDescent="0.4">
      <c r="A103" s="65" t="s">
        <v>292</v>
      </c>
      <c r="B103" s="63"/>
      <c r="C103" s="47">
        <v>133957.44</v>
      </c>
      <c r="D103" s="47">
        <v>55774.739999999991</v>
      </c>
      <c r="E103" s="47">
        <v>111805.44</v>
      </c>
      <c r="F103" s="47"/>
      <c r="G103" s="50">
        <v>301537.62</v>
      </c>
    </row>
    <row r="104" spans="1:7" ht="15" thickBot="1" x14ac:dyDescent="0.4">
      <c r="A104" s="65" t="s">
        <v>320</v>
      </c>
      <c r="B104" s="63">
        <v>91051.5</v>
      </c>
      <c r="C104" s="47"/>
      <c r="D104" s="47">
        <v>206799.36000000002</v>
      </c>
      <c r="E104" s="47"/>
      <c r="F104" s="47"/>
      <c r="G104" s="50">
        <v>297850.86</v>
      </c>
    </row>
    <row r="105" spans="1:7" x14ac:dyDescent="0.35">
      <c r="A105" s="65" t="s">
        <v>322</v>
      </c>
      <c r="B105" s="63">
        <v>40095.850000000006</v>
      </c>
      <c r="C105" s="47">
        <v>67838.849999999991</v>
      </c>
      <c r="D105" s="47">
        <v>189352.3</v>
      </c>
      <c r="E105" s="47"/>
      <c r="F105" s="47"/>
      <c r="G105" s="50">
        <v>297287</v>
      </c>
    </row>
    <row r="106" spans="1:7" x14ac:dyDescent="0.35">
      <c r="A106" s="66" t="s">
        <v>246</v>
      </c>
      <c r="B106" s="63">
        <v>91249.2</v>
      </c>
      <c r="C106" s="47">
        <v>177024.44</v>
      </c>
      <c r="D106" s="47">
        <v>28593.920000000002</v>
      </c>
      <c r="E106" s="47"/>
      <c r="F106" s="47"/>
      <c r="G106" s="50">
        <v>296867.56</v>
      </c>
    </row>
    <row r="107" spans="1:7" x14ac:dyDescent="0.35">
      <c r="A107" s="66" t="s">
        <v>207</v>
      </c>
      <c r="B107" s="63">
        <v>51379.199999999997</v>
      </c>
      <c r="C107" s="47">
        <v>237695.86</v>
      </c>
      <c r="D107" s="47">
        <v>4055.5499999999997</v>
      </c>
      <c r="E107" s="47"/>
      <c r="F107" s="47"/>
      <c r="G107" s="50">
        <v>293130.61</v>
      </c>
    </row>
    <row r="108" spans="1:7" ht="15" thickBot="1" x14ac:dyDescent="0.4">
      <c r="A108" s="66" t="s">
        <v>135</v>
      </c>
      <c r="B108" s="63">
        <v>81744.959999999992</v>
      </c>
      <c r="C108" s="47">
        <v>63737.32</v>
      </c>
      <c r="D108" s="47">
        <v>135698.63999999998</v>
      </c>
      <c r="E108" s="47">
        <v>11400.900000000001</v>
      </c>
      <c r="F108" s="47"/>
      <c r="G108" s="50">
        <v>292581.82</v>
      </c>
    </row>
    <row r="109" spans="1:7" x14ac:dyDescent="0.35">
      <c r="A109" s="65" t="s">
        <v>315</v>
      </c>
      <c r="B109" s="63">
        <v>139290.18</v>
      </c>
      <c r="C109" s="47"/>
      <c r="D109" s="47">
        <v>152950.02000000002</v>
      </c>
      <c r="E109" s="47"/>
      <c r="F109" s="47"/>
      <c r="G109" s="50">
        <v>292240.2</v>
      </c>
    </row>
    <row r="110" spans="1:7" ht="15" thickBot="1" x14ac:dyDescent="0.4">
      <c r="A110" s="66" t="s">
        <v>254</v>
      </c>
      <c r="B110" s="63"/>
      <c r="C110" s="47">
        <v>130399.13</v>
      </c>
      <c r="D110" s="47">
        <v>61618.260000000009</v>
      </c>
      <c r="E110" s="47">
        <v>99891.4</v>
      </c>
      <c r="F110" s="47"/>
      <c r="G110" s="50">
        <v>291908.79000000004</v>
      </c>
    </row>
    <row r="111" spans="1:7" ht="15" thickBot="1" x14ac:dyDescent="0.4">
      <c r="A111" s="65" t="s">
        <v>70</v>
      </c>
      <c r="B111" s="63"/>
      <c r="C111" s="47"/>
      <c r="D111" s="47">
        <v>153184.5</v>
      </c>
      <c r="E111" s="47">
        <v>138178.88</v>
      </c>
      <c r="F111" s="47"/>
      <c r="G111" s="50">
        <v>291363.38</v>
      </c>
    </row>
    <row r="112" spans="1:7" ht="15" thickBot="1" x14ac:dyDescent="0.4">
      <c r="A112" s="65" t="s">
        <v>280</v>
      </c>
      <c r="B112" s="63">
        <v>104794.92</v>
      </c>
      <c r="C112" s="47">
        <v>36892.17</v>
      </c>
      <c r="D112" s="47">
        <v>32446.5</v>
      </c>
      <c r="E112" s="47">
        <v>116861.68</v>
      </c>
      <c r="F112" s="47"/>
      <c r="G112" s="50">
        <v>290995.27</v>
      </c>
    </row>
    <row r="113" spans="1:7" x14ac:dyDescent="0.35">
      <c r="A113" s="65" t="s">
        <v>240</v>
      </c>
      <c r="B113" s="63">
        <v>10411.200000000001</v>
      </c>
      <c r="C113" s="47">
        <v>150160.44999999998</v>
      </c>
      <c r="D113" s="47">
        <v>102482.4</v>
      </c>
      <c r="E113" s="47">
        <v>26224.799999999999</v>
      </c>
      <c r="F113" s="47"/>
      <c r="G113" s="50">
        <v>289278.84999999998</v>
      </c>
    </row>
    <row r="114" spans="1:7" x14ac:dyDescent="0.35">
      <c r="A114" s="66" t="s">
        <v>120</v>
      </c>
      <c r="B114" s="63">
        <v>102408.26000000001</v>
      </c>
      <c r="C114" s="47">
        <v>52984.799999999996</v>
      </c>
      <c r="D114" s="47">
        <v>84508.160000000003</v>
      </c>
      <c r="E114" s="47">
        <v>49163.32</v>
      </c>
      <c r="F114" s="47"/>
      <c r="G114" s="50">
        <v>289064.53999999998</v>
      </c>
    </row>
    <row r="115" spans="1:7" ht="15" thickBot="1" x14ac:dyDescent="0.4">
      <c r="A115" s="66" t="s">
        <v>269</v>
      </c>
      <c r="B115" s="63"/>
      <c r="C115" s="47">
        <v>102508.14</v>
      </c>
      <c r="D115" s="47">
        <v>89521.140000000014</v>
      </c>
      <c r="E115" s="47">
        <v>94032</v>
      </c>
      <c r="F115" s="47"/>
      <c r="G115" s="50">
        <v>286061.28000000003</v>
      </c>
    </row>
    <row r="116" spans="1:7" x14ac:dyDescent="0.35">
      <c r="A116" s="65" t="s">
        <v>147</v>
      </c>
      <c r="B116" s="63">
        <v>134577.91999999998</v>
      </c>
      <c r="C116" s="47"/>
      <c r="D116" s="47">
        <v>105133</v>
      </c>
      <c r="E116" s="47">
        <v>44739.6</v>
      </c>
      <c r="F116" s="47"/>
      <c r="G116" s="50">
        <v>284450.51999999996</v>
      </c>
    </row>
    <row r="117" spans="1:7" ht="15" thickBot="1" x14ac:dyDescent="0.4">
      <c r="A117" s="66" t="s">
        <v>243</v>
      </c>
      <c r="B117" s="63">
        <v>227968.68</v>
      </c>
      <c r="C117" s="47">
        <v>55441.319999999992</v>
      </c>
      <c r="D117" s="47"/>
      <c r="E117" s="47"/>
      <c r="F117" s="47"/>
      <c r="G117" s="50">
        <v>283410</v>
      </c>
    </row>
    <row r="118" spans="1:7" x14ac:dyDescent="0.35">
      <c r="A118" s="65" t="s">
        <v>183</v>
      </c>
      <c r="B118" s="63">
        <v>16563.72</v>
      </c>
      <c r="C118" s="47">
        <v>229438.59999999998</v>
      </c>
      <c r="D118" s="47">
        <v>36839</v>
      </c>
      <c r="E118" s="47"/>
      <c r="F118" s="47"/>
      <c r="G118" s="50">
        <v>282841.31999999995</v>
      </c>
    </row>
    <row r="119" spans="1:7" ht="15" thickBot="1" x14ac:dyDescent="0.4">
      <c r="A119" s="66" t="s">
        <v>324</v>
      </c>
      <c r="B119" s="63">
        <v>8899.11</v>
      </c>
      <c r="C119" s="47">
        <v>80097.02</v>
      </c>
      <c r="D119" s="47"/>
      <c r="E119" s="47">
        <v>193657.8</v>
      </c>
      <c r="F119" s="47"/>
      <c r="G119" s="50">
        <v>282653.93</v>
      </c>
    </row>
    <row r="120" spans="1:7" x14ac:dyDescent="0.35">
      <c r="A120" s="65" t="s">
        <v>234</v>
      </c>
      <c r="B120" s="63"/>
      <c r="C120" s="47">
        <v>61053.56</v>
      </c>
      <c r="D120" s="47"/>
      <c r="E120" s="47">
        <v>221326.91999999998</v>
      </c>
      <c r="F120" s="47"/>
      <c r="G120" s="50">
        <v>282380.48</v>
      </c>
    </row>
    <row r="121" spans="1:7" ht="15" thickBot="1" x14ac:dyDescent="0.4">
      <c r="A121" s="66" t="s">
        <v>314</v>
      </c>
      <c r="B121" s="63">
        <v>67492.56</v>
      </c>
      <c r="C121" s="47"/>
      <c r="D121" s="47">
        <v>190251.07</v>
      </c>
      <c r="E121" s="47">
        <v>23536.94</v>
      </c>
      <c r="F121" s="47"/>
      <c r="G121" s="50">
        <v>281280.57</v>
      </c>
    </row>
    <row r="122" spans="1:7" ht="15" thickBot="1" x14ac:dyDescent="0.4">
      <c r="A122" s="65" t="s">
        <v>248</v>
      </c>
      <c r="B122" s="63">
        <v>114246.72</v>
      </c>
      <c r="C122" s="47">
        <v>154069.07999999999</v>
      </c>
      <c r="D122" s="47"/>
      <c r="E122" s="47">
        <v>11485.76</v>
      </c>
      <c r="F122" s="47"/>
      <c r="G122" s="50">
        <v>279801.56</v>
      </c>
    </row>
    <row r="123" spans="1:7" ht="15" thickBot="1" x14ac:dyDescent="0.4">
      <c r="A123" s="65" t="s">
        <v>249</v>
      </c>
      <c r="B123" s="63"/>
      <c r="C123" s="47">
        <v>78360</v>
      </c>
      <c r="D123" s="47">
        <v>127427.6</v>
      </c>
      <c r="E123" s="47">
        <v>73706.399999999994</v>
      </c>
      <c r="F123" s="47"/>
      <c r="G123" s="50">
        <v>279494</v>
      </c>
    </row>
    <row r="124" spans="1:7" ht="15" thickBot="1" x14ac:dyDescent="0.4">
      <c r="A124" s="65" t="s">
        <v>104</v>
      </c>
      <c r="B124" s="63"/>
      <c r="C124" s="47">
        <v>79373.31</v>
      </c>
      <c r="D124" s="47">
        <v>134355.94</v>
      </c>
      <c r="E124" s="47">
        <v>55042.200000000004</v>
      </c>
      <c r="F124" s="47"/>
      <c r="G124" s="50">
        <v>268771.45</v>
      </c>
    </row>
    <row r="125" spans="1:7" ht="15" thickBot="1" x14ac:dyDescent="0.4">
      <c r="A125" s="65" t="s">
        <v>137</v>
      </c>
      <c r="B125" s="63">
        <v>11908.2</v>
      </c>
      <c r="C125" s="47">
        <v>73462.5</v>
      </c>
      <c r="D125" s="47">
        <v>76542.3</v>
      </c>
      <c r="E125" s="47">
        <v>106158.80000000002</v>
      </c>
      <c r="F125" s="47"/>
      <c r="G125" s="50">
        <v>268071.80000000005</v>
      </c>
    </row>
    <row r="126" spans="1:7" ht="15" thickBot="1" x14ac:dyDescent="0.4">
      <c r="A126" s="65" t="s">
        <v>311</v>
      </c>
      <c r="B126" s="63"/>
      <c r="C126" s="47"/>
      <c r="D126" s="47">
        <v>138929.56</v>
      </c>
      <c r="E126" s="47">
        <v>124886.25</v>
      </c>
      <c r="F126" s="47"/>
      <c r="G126" s="50">
        <v>263815.81</v>
      </c>
    </row>
    <row r="127" spans="1:7" ht="15" thickBot="1" x14ac:dyDescent="0.4">
      <c r="A127" s="65" t="s">
        <v>270</v>
      </c>
      <c r="B127" s="63">
        <v>25422</v>
      </c>
      <c r="C127" s="47"/>
      <c r="D127" s="47"/>
      <c r="E127" s="47">
        <v>238078.5</v>
      </c>
      <c r="F127" s="47"/>
      <c r="G127" s="50">
        <v>263500.5</v>
      </c>
    </row>
    <row r="128" spans="1:7" x14ac:dyDescent="0.35">
      <c r="A128" s="65" t="s">
        <v>283</v>
      </c>
      <c r="B128" s="63">
        <v>84927.040000000008</v>
      </c>
      <c r="C128" s="47"/>
      <c r="D128" s="47"/>
      <c r="E128" s="47">
        <v>176693.76000000001</v>
      </c>
      <c r="F128" s="47"/>
      <c r="G128" s="50">
        <v>261620.80000000002</v>
      </c>
    </row>
    <row r="129" spans="1:7" ht="15" thickBot="1" x14ac:dyDescent="0.4">
      <c r="A129" s="66" t="s">
        <v>222</v>
      </c>
      <c r="B129" s="63"/>
      <c r="C129" s="47"/>
      <c r="D129" s="47">
        <v>95475.6</v>
      </c>
      <c r="E129" s="47">
        <v>162625.43</v>
      </c>
      <c r="F129" s="47"/>
      <c r="G129" s="50">
        <v>258101.03</v>
      </c>
    </row>
    <row r="130" spans="1:7" ht="15" thickBot="1" x14ac:dyDescent="0.4">
      <c r="A130" s="65" t="s">
        <v>167</v>
      </c>
      <c r="B130" s="63">
        <v>185278.5</v>
      </c>
      <c r="C130" s="47">
        <v>22540.32</v>
      </c>
      <c r="D130" s="47"/>
      <c r="E130" s="47">
        <v>48797.7</v>
      </c>
      <c r="F130" s="47"/>
      <c r="G130" s="50">
        <v>256616.52000000002</v>
      </c>
    </row>
    <row r="131" spans="1:7" ht="15" thickBot="1" x14ac:dyDescent="0.4">
      <c r="A131" s="65" t="s">
        <v>321</v>
      </c>
      <c r="B131" s="63">
        <v>43032.959999999999</v>
      </c>
      <c r="C131" s="47">
        <v>28292.22</v>
      </c>
      <c r="D131" s="47">
        <v>7684.2</v>
      </c>
      <c r="E131" s="47">
        <v>169734.39999999999</v>
      </c>
      <c r="F131" s="47"/>
      <c r="G131" s="50">
        <v>248743.77999999997</v>
      </c>
    </row>
    <row r="132" spans="1:7" x14ac:dyDescent="0.35">
      <c r="A132" s="65" t="s">
        <v>106</v>
      </c>
      <c r="B132" s="63">
        <v>94741.920000000013</v>
      </c>
      <c r="C132" s="47"/>
      <c r="D132" s="47"/>
      <c r="E132" s="47">
        <v>152654.82</v>
      </c>
      <c r="F132" s="47"/>
      <c r="G132" s="50">
        <v>247396.74000000002</v>
      </c>
    </row>
    <row r="133" spans="1:7" ht="15" thickBot="1" x14ac:dyDescent="0.4">
      <c r="A133" s="66" t="s">
        <v>230</v>
      </c>
      <c r="B133" s="63">
        <v>18591.579999999998</v>
      </c>
      <c r="C133" s="47">
        <v>74588.58</v>
      </c>
      <c r="D133" s="47">
        <v>141654.59</v>
      </c>
      <c r="E133" s="47">
        <v>9495.33</v>
      </c>
      <c r="F133" s="47"/>
      <c r="G133" s="50">
        <v>244330.08</v>
      </c>
    </row>
    <row r="134" spans="1:7" ht="15" thickBot="1" x14ac:dyDescent="0.4">
      <c r="A134" s="65" t="s">
        <v>156</v>
      </c>
      <c r="B134" s="63">
        <v>129294</v>
      </c>
      <c r="C134" s="47">
        <v>20918.099999999999</v>
      </c>
      <c r="D134" s="47">
        <v>46746.239999999998</v>
      </c>
      <c r="E134" s="47">
        <v>43596.65</v>
      </c>
      <c r="F134" s="47"/>
      <c r="G134" s="50">
        <v>240554.99</v>
      </c>
    </row>
    <row r="135" spans="1:7" ht="15" thickBot="1" x14ac:dyDescent="0.4">
      <c r="A135" s="65" t="s">
        <v>129</v>
      </c>
      <c r="B135" s="63">
        <v>85369.5</v>
      </c>
      <c r="C135" s="47"/>
      <c r="D135" s="47">
        <v>153468</v>
      </c>
      <c r="E135" s="47"/>
      <c r="F135" s="47"/>
      <c r="G135" s="50">
        <v>238837.5</v>
      </c>
    </row>
    <row r="136" spans="1:7" ht="15" thickBot="1" x14ac:dyDescent="0.4">
      <c r="A136" s="65" t="s">
        <v>236</v>
      </c>
      <c r="B136" s="63">
        <v>49348</v>
      </c>
      <c r="C136" s="47">
        <v>86609.62999999999</v>
      </c>
      <c r="D136" s="47">
        <v>3001.96</v>
      </c>
      <c r="E136" s="47">
        <v>97196.959999999992</v>
      </c>
      <c r="F136" s="47"/>
      <c r="G136" s="50">
        <v>236156.55</v>
      </c>
    </row>
    <row r="137" spans="1:7" ht="15" thickBot="1" x14ac:dyDescent="0.4">
      <c r="A137" s="65" t="s">
        <v>290</v>
      </c>
      <c r="B137" s="63">
        <v>118375.95</v>
      </c>
      <c r="C137" s="47"/>
      <c r="D137" s="47">
        <v>114285.51000000001</v>
      </c>
      <c r="E137" s="47"/>
      <c r="F137" s="47"/>
      <c r="G137" s="50">
        <v>232661.46000000002</v>
      </c>
    </row>
    <row r="138" spans="1:7" ht="15" thickBot="1" x14ac:dyDescent="0.4">
      <c r="A138" s="65" t="s">
        <v>152</v>
      </c>
      <c r="B138" s="63">
        <v>25917.079999999998</v>
      </c>
      <c r="C138" s="47">
        <v>142160.47999999998</v>
      </c>
      <c r="D138" s="47">
        <v>63470.400000000001</v>
      </c>
      <c r="E138" s="47"/>
      <c r="F138" s="47"/>
      <c r="G138" s="50">
        <v>231547.95999999996</v>
      </c>
    </row>
    <row r="139" spans="1:7" ht="15" thickBot="1" x14ac:dyDescent="0.4">
      <c r="A139" s="65" t="s">
        <v>286</v>
      </c>
      <c r="B139" s="63"/>
      <c r="C139" s="47">
        <v>17939.68</v>
      </c>
      <c r="D139" s="47">
        <v>193121.1</v>
      </c>
      <c r="E139" s="47">
        <v>18426.599999999999</v>
      </c>
      <c r="F139" s="47"/>
      <c r="G139" s="50">
        <v>229487.38</v>
      </c>
    </row>
    <row r="140" spans="1:7" x14ac:dyDescent="0.35">
      <c r="A140" s="65" t="s">
        <v>146</v>
      </c>
      <c r="B140" s="63"/>
      <c r="C140" s="47">
        <v>107699.3</v>
      </c>
      <c r="D140" s="47">
        <v>60197.979999999996</v>
      </c>
      <c r="E140" s="47">
        <v>59541.239999999991</v>
      </c>
      <c r="F140" s="47"/>
      <c r="G140" s="50">
        <v>227438.52</v>
      </c>
    </row>
    <row r="141" spans="1:7" ht="15" thickBot="1" x14ac:dyDescent="0.4">
      <c r="A141" s="66" t="s">
        <v>232</v>
      </c>
      <c r="B141" s="63"/>
      <c r="C141" s="47">
        <v>76278.399999999994</v>
      </c>
      <c r="D141" s="47">
        <v>120520.16</v>
      </c>
      <c r="E141" s="47">
        <v>30053.759999999998</v>
      </c>
      <c r="F141" s="47"/>
      <c r="G141" s="50">
        <v>226852.32</v>
      </c>
    </row>
    <row r="142" spans="1:7" ht="15" thickBot="1" x14ac:dyDescent="0.4">
      <c r="A142" s="65" t="s">
        <v>205</v>
      </c>
      <c r="B142" s="63"/>
      <c r="C142" s="47">
        <v>203547.96</v>
      </c>
      <c r="D142" s="47"/>
      <c r="E142" s="47">
        <v>21979.200000000001</v>
      </c>
      <c r="F142" s="47"/>
      <c r="G142" s="50">
        <v>225527.16</v>
      </c>
    </row>
    <row r="143" spans="1:7" ht="15" thickBot="1" x14ac:dyDescent="0.4">
      <c r="A143" s="65" t="s">
        <v>131</v>
      </c>
      <c r="B143" s="63">
        <v>76099.83</v>
      </c>
      <c r="C143" s="47">
        <v>22746</v>
      </c>
      <c r="D143" s="47"/>
      <c r="E143" s="47">
        <v>126005.88</v>
      </c>
      <c r="F143" s="47"/>
      <c r="G143" s="50">
        <v>224851.71000000002</v>
      </c>
    </row>
    <row r="144" spans="1:7" ht="15" thickBot="1" x14ac:dyDescent="0.4">
      <c r="A144" s="65" t="s">
        <v>304</v>
      </c>
      <c r="B144" s="63">
        <v>39163.800000000003</v>
      </c>
      <c r="C144" s="47">
        <v>118646.51999999999</v>
      </c>
      <c r="D144" s="47"/>
      <c r="E144" s="47">
        <v>64647</v>
      </c>
      <c r="F144" s="47"/>
      <c r="G144" s="50">
        <v>222457.32</v>
      </c>
    </row>
    <row r="145" spans="1:7" ht="15" thickBot="1" x14ac:dyDescent="0.4">
      <c r="A145" s="65" t="s">
        <v>199</v>
      </c>
      <c r="B145" s="63">
        <v>116103.95999999999</v>
      </c>
      <c r="C145" s="47">
        <v>60385.52</v>
      </c>
      <c r="D145" s="47"/>
      <c r="E145" s="47">
        <v>42384.82</v>
      </c>
      <c r="F145" s="47"/>
      <c r="G145" s="50">
        <v>218874.3</v>
      </c>
    </row>
    <row r="146" spans="1:7" ht="15" thickBot="1" x14ac:dyDescent="0.4">
      <c r="A146" s="65" t="s">
        <v>288</v>
      </c>
      <c r="B146" s="63">
        <v>9742.8000000000011</v>
      </c>
      <c r="C146" s="47">
        <v>52929.09</v>
      </c>
      <c r="D146" s="47">
        <v>106986</v>
      </c>
      <c r="E146" s="47">
        <v>45165.719999999994</v>
      </c>
      <c r="F146" s="47"/>
      <c r="G146" s="50">
        <v>214823.61000000002</v>
      </c>
    </row>
    <row r="147" spans="1:7" ht="15" thickBot="1" x14ac:dyDescent="0.4">
      <c r="A147" s="65" t="s">
        <v>166</v>
      </c>
      <c r="B147" s="63"/>
      <c r="C147" s="47">
        <v>97275.64</v>
      </c>
      <c r="D147" s="47">
        <v>10484.1</v>
      </c>
      <c r="E147" s="47">
        <v>105935.14</v>
      </c>
      <c r="F147" s="47"/>
      <c r="G147" s="50">
        <v>213694.88</v>
      </c>
    </row>
    <row r="148" spans="1:7" ht="15" thickBot="1" x14ac:dyDescent="0.4">
      <c r="A148" s="65" t="s">
        <v>153</v>
      </c>
      <c r="B148" s="63"/>
      <c r="C148" s="47"/>
      <c r="D148" s="47">
        <v>47602.8</v>
      </c>
      <c r="E148" s="47">
        <v>165816</v>
      </c>
      <c r="F148" s="47"/>
      <c r="G148" s="50">
        <v>213418.8</v>
      </c>
    </row>
    <row r="149" spans="1:7" ht="15" thickBot="1" x14ac:dyDescent="0.4">
      <c r="A149" s="65" t="s">
        <v>245</v>
      </c>
      <c r="B149" s="63">
        <v>121008.79999999999</v>
      </c>
      <c r="C149" s="47">
        <v>29236.48</v>
      </c>
      <c r="D149" s="47"/>
      <c r="E149" s="47">
        <v>57550.5</v>
      </c>
      <c r="F149" s="47"/>
      <c r="G149" s="50">
        <v>207795.78</v>
      </c>
    </row>
    <row r="150" spans="1:7" x14ac:dyDescent="0.35">
      <c r="A150" s="65" t="s">
        <v>231</v>
      </c>
      <c r="B150" s="63"/>
      <c r="C150" s="47">
        <v>55441.319999999992</v>
      </c>
      <c r="D150" s="47"/>
      <c r="E150" s="47">
        <v>151957.71</v>
      </c>
      <c r="F150" s="47"/>
      <c r="G150" s="50">
        <v>207399.02999999997</v>
      </c>
    </row>
    <row r="151" spans="1:7" ht="15" thickBot="1" x14ac:dyDescent="0.4">
      <c r="A151" s="66" t="s">
        <v>188</v>
      </c>
      <c r="B151" s="63"/>
      <c r="C151" s="47">
        <v>163948</v>
      </c>
      <c r="D151" s="47">
        <v>40986.42</v>
      </c>
      <c r="E151" s="47"/>
      <c r="F151" s="47"/>
      <c r="G151" s="50">
        <v>204934.41999999998</v>
      </c>
    </row>
    <row r="152" spans="1:7" x14ac:dyDescent="0.35">
      <c r="A152" s="65" t="s">
        <v>257</v>
      </c>
      <c r="B152" s="63">
        <v>69672.12</v>
      </c>
      <c r="C152" s="47">
        <v>109272.95999999999</v>
      </c>
      <c r="D152" s="47">
        <v>24333.3</v>
      </c>
      <c r="E152" s="47"/>
      <c r="F152" s="47"/>
      <c r="G152" s="50">
        <v>203278.37999999998</v>
      </c>
    </row>
    <row r="153" spans="1:7" ht="15" thickBot="1" x14ac:dyDescent="0.4">
      <c r="A153" s="66" t="s">
        <v>281</v>
      </c>
      <c r="B153" s="63"/>
      <c r="C153" s="47">
        <v>106207</v>
      </c>
      <c r="D153" s="47">
        <v>18062.099999999999</v>
      </c>
      <c r="E153" s="47">
        <v>76706.559999999998</v>
      </c>
      <c r="F153" s="47"/>
      <c r="G153" s="50">
        <v>200975.66</v>
      </c>
    </row>
    <row r="154" spans="1:7" ht="15" thickBot="1" x14ac:dyDescent="0.4">
      <c r="A154" s="65" t="s">
        <v>325</v>
      </c>
      <c r="B154" s="63">
        <v>4184.6000000000004</v>
      </c>
      <c r="C154" s="47"/>
      <c r="D154" s="47">
        <v>18742.5</v>
      </c>
      <c r="E154" s="47">
        <v>177704.07</v>
      </c>
      <c r="F154" s="47"/>
      <c r="G154" s="50">
        <v>200631.17</v>
      </c>
    </row>
    <row r="155" spans="1:7" ht="15" thickBot="1" x14ac:dyDescent="0.4">
      <c r="A155" s="65" t="s">
        <v>272</v>
      </c>
      <c r="B155" s="63"/>
      <c r="C155" s="47">
        <v>15582.08</v>
      </c>
      <c r="D155" s="47"/>
      <c r="E155" s="47">
        <v>184688.8</v>
      </c>
      <c r="F155" s="47"/>
      <c r="G155" s="50">
        <v>200270.87999999998</v>
      </c>
    </row>
    <row r="156" spans="1:7" ht="15" thickBot="1" x14ac:dyDescent="0.4">
      <c r="A156" s="65" t="s">
        <v>215</v>
      </c>
      <c r="B156" s="63">
        <v>9691.11</v>
      </c>
      <c r="C156" s="47">
        <v>124169.07999999999</v>
      </c>
      <c r="D156" s="47"/>
      <c r="E156" s="47">
        <v>65248.77</v>
      </c>
      <c r="F156" s="47"/>
      <c r="G156" s="50">
        <v>199108.96</v>
      </c>
    </row>
    <row r="157" spans="1:7" ht="15" thickBot="1" x14ac:dyDescent="0.4">
      <c r="A157" s="65" t="s">
        <v>192</v>
      </c>
      <c r="B157" s="63">
        <v>31344</v>
      </c>
      <c r="C157" s="47"/>
      <c r="D157" s="47">
        <v>101430</v>
      </c>
      <c r="E157" s="47">
        <v>61801.83</v>
      </c>
      <c r="F157" s="47"/>
      <c r="G157" s="50">
        <v>194575.83000000002</v>
      </c>
    </row>
    <row r="158" spans="1:7" ht="15" thickBot="1" x14ac:dyDescent="0.4">
      <c r="A158" s="65" t="s">
        <v>284</v>
      </c>
      <c r="B158" s="63">
        <v>65508.340000000004</v>
      </c>
      <c r="C158" s="47">
        <v>25652.62</v>
      </c>
      <c r="D158" s="47">
        <v>100473.48</v>
      </c>
      <c r="E158" s="47"/>
      <c r="F158" s="47"/>
      <c r="G158" s="50">
        <v>191634.44</v>
      </c>
    </row>
    <row r="159" spans="1:7" ht="15" thickBot="1" x14ac:dyDescent="0.4">
      <c r="A159" s="65" t="s">
        <v>186</v>
      </c>
      <c r="B159" s="63">
        <v>163931.96</v>
      </c>
      <c r="C159" s="47">
        <v>9213.2999999999993</v>
      </c>
      <c r="D159" s="47"/>
      <c r="E159" s="47">
        <v>17073.900000000001</v>
      </c>
      <c r="F159" s="47"/>
      <c r="G159" s="50">
        <v>190219.15999999997</v>
      </c>
    </row>
    <row r="160" spans="1:7" ht="15" thickBot="1" x14ac:dyDescent="0.4">
      <c r="A160" s="65" t="s">
        <v>298</v>
      </c>
      <c r="B160" s="63">
        <v>136200</v>
      </c>
      <c r="C160" s="47"/>
      <c r="D160" s="47">
        <v>51816.42</v>
      </c>
      <c r="E160" s="47"/>
      <c r="F160" s="47"/>
      <c r="G160" s="50">
        <v>188016.41999999998</v>
      </c>
    </row>
    <row r="161" spans="1:7" x14ac:dyDescent="0.35">
      <c r="A161" s="65" t="s">
        <v>203</v>
      </c>
      <c r="B161" s="63"/>
      <c r="C161" s="47">
        <v>77664.84</v>
      </c>
      <c r="D161" s="47"/>
      <c r="E161" s="47">
        <v>105858.18</v>
      </c>
      <c r="F161" s="47"/>
      <c r="G161" s="50">
        <v>183523.02</v>
      </c>
    </row>
    <row r="162" spans="1:7" ht="15" thickBot="1" x14ac:dyDescent="0.4">
      <c r="A162" s="66" t="s">
        <v>255</v>
      </c>
      <c r="B162" s="63">
        <v>15990.23</v>
      </c>
      <c r="C162" s="47"/>
      <c r="D162" s="47">
        <v>96703.239999999991</v>
      </c>
      <c r="E162" s="47">
        <v>62344.3</v>
      </c>
      <c r="F162" s="47"/>
      <c r="G162" s="50">
        <v>175037.77</v>
      </c>
    </row>
    <row r="163" spans="1:7" ht="15" thickBot="1" x14ac:dyDescent="0.4">
      <c r="A163" s="65" t="s">
        <v>295</v>
      </c>
      <c r="B163" s="63"/>
      <c r="C163" s="47">
        <v>58873.5</v>
      </c>
      <c r="D163" s="47">
        <v>92450.7</v>
      </c>
      <c r="E163" s="47">
        <v>22796.46</v>
      </c>
      <c r="F163" s="47"/>
      <c r="G163" s="50">
        <v>174120.66</v>
      </c>
    </row>
    <row r="164" spans="1:7" ht="15" thickBot="1" x14ac:dyDescent="0.4">
      <c r="A164" s="65" t="s">
        <v>263</v>
      </c>
      <c r="B164" s="63"/>
      <c r="C164" s="47">
        <v>82587.520000000004</v>
      </c>
      <c r="D164" s="47"/>
      <c r="E164" s="47">
        <v>90012.800000000003</v>
      </c>
      <c r="F164" s="47"/>
      <c r="G164" s="50">
        <v>172600.32000000001</v>
      </c>
    </row>
    <row r="165" spans="1:7" ht="15" thickBot="1" x14ac:dyDescent="0.4">
      <c r="A165" s="65" t="s">
        <v>210</v>
      </c>
      <c r="B165" s="63">
        <v>75033.540000000008</v>
      </c>
      <c r="C165" s="47">
        <v>12297.599999999999</v>
      </c>
      <c r="D165" s="47">
        <v>34018.42</v>
      </c>
      <c r="E165" s="47">
        <v>51237.299999999996</v>
      </c>
      <c r="F165" s="47"/>
      <c r="G165" s="50">
        <v>172586.86000000002</v>
      </c>
    </row>
    <row r="166" spans="1:7" x14ac:dyDescent="0.35">
      <c r="A166" s="65" t="s">
        <v>110</v>
      </c>
      <c r="B166" s="63">
        <v>23821.019999999997</v>
      </c>
      <c r="C166" s="47">
        <v>19554.899999999998</v>
      </c>
      <c r="D166" s="47"/>
      <c r="E166" s="47">
        <v>128058</v>
      </c>
      <c r="F166" s="47"/>
      <c r="G166" s="50">
        <v>171433.91999999998</v>
      </c>
    </row>
    <row r="167" spans="1:7" ht="15" thickBot="1" x14ac:dyDescent="0.4">
      <c r="A167" s="66" t="s">
        <v>197</v>
      </c>
      <c r="B167" s="63"/>
      <c r="C167" s="47"/>
      <c r="D167" s="47">
        <v>158173.18</v>
      </c>
      <c r="E167" s="47"/>
      <c r="F167" s="47"/>
      <c r="G167" s="50">
        <v>158173.18</v>
      </c>
    </row>
    <row r="168" spans="1:7" ht="15" thickBot="1" x14ac:dyDescent="0.4">
      <c r="A168" s="65" t="s">
        <v>275</v>
      </c>
      <c r="B168" s="63">
        <v>23191.62</v>
      </c>
      <c r="C168" s="47"/>
      <c r="D168" s="47">
        <v>134808.07999999996</v>
      </c>
      <c r="E168" s="47"/>
      <c r="F168" s="47"/>
      <c r="G168" s="50">
        <v>157999.69999999995</v>
      </c>
    </row>
    <row r="169" spans="1:7" x14ac:dyDescent="0.35">
      <c r="A169" s="65" t="s">
        <v>282</v>
      </c>
      <c r="B169" s="63">
        <v>80589.959999999992</v>
      </c>
      <c r="C169" s="47"/>
      <c r="D169" s="47">
        <v>58996.799999999996</v>
      </c>
      <c r="E169" s="47">
        <v>18403.32</v>
      </c>
      <c r="F169" s="47"/>
      <c r="G169" s="50">
        <v>157990.07999999999</v>
      </c>
    </row>
    <row r="170" spans="1:7" ht="15" thickBot="1" x14ac:dyDescent="0.4">
      <c r="A170" s="66" t="s">
        <v>155</v>
      </c>
      <c r="B170" s="63">
        <v>1985.55</v>
      </c>
      <c r="C170" s="47">
        <v>83472.399999999994</v>
      </c>
      <c r="D170" s="47"/>
      <c r="E170" s="47">
        <v>69920.01999999999</v>
      </c>
      <c r="F170" s="47"/>
      <c r="G170" s="50">
        <v>155377.96999999997</v>
      </c>
    </row>
    <row r="171" spans="1:7" ht="15" thickBot="1" x14ac:dyDescent="0.4">
      <c r="A171" s="65" t="s">
        <v>151</v>
      </c>
      <c r="B171" s="63">
        <v>32050.68</v>
      </c>
      <c r="C171" s="47">
        <v>90709.78</v>
      </c>
      <c r="D171" s="47"/>
      <c r="E171" s="47">
        <v>27017.64</v>
      </c>
      <c r="F171" s="47"/>
      <c r="G171" s="50">
        <v>149778.09999999998</v>
      </c>
    </row>
    <row r="172" spans="1:7" ht="15" thickBot="1" x14ac:dyDescent="0.4">
      <c r="A172" s="65" t="s">
        <v>260</v>
      </c>
      <c r="B172" s="63"/>
      <c r="C172" s="47">
        <v>120379.89000000001</v>
      </c>
      <c r="D172" s="47">
        <v>19024.349999999999</v>
      </c>
      <c r="E172" s="47">
        <v>9213.2999999999993</v>
      </c>
      <c r="F172" s="47"/>
      <c r="G172" s="50">
        <v>148617.54</v>
      </c>
    </row>
    <row r="173" spans="1:7" ht="15" thickBot="1" x14ac:dyDescent="0.4">
      <c r="A173" s="65" t="s">
        <v>134</v>
      </c>
      <c r="B173" s="63">
        <v>28955.079999999998</v>
      </c>
      <c r="C173" s="47"/>
      <c r="D173" s="47">
        <v>35817.759999999995</v>
      </c>
      <c r="E173" s="47">
        <v>83472.399999999994</v>
      </c>
      <c r="F173" s="47"/>
      <c r="G173" s="50">
        <v>148245.24</v>
      </c>
    </row>
    <row r="174" spans="1:7" ht="15" thickBot="1" x14ac:dyDescent="0.4">
      <c r="A174" s="65" t="s">
        <v>208</v>
      </c>
      <c r="B174" s="63">
        <v>43958.400000000001</v>
      </c>
      <c r="C174" s="47"/>
      <c r="D174" s="47"/>
      <c r="E174" s="47">
        <v>103581.66</v>
      </c>
      <c r="F174" s="47"/>
      <c r="G174" s="50">
        <v>147540.06</v>
      </c>
    </row>
    <row r="175" spans="1:7" x14ac:dyDescent="0.35">
      <c r="A175" s="65" t="s">
        <v>310</v>
      </c>
      <c r="B175" s="63"/>
      <c r="C175" s="47"/>
      <c r="D175" s="47">
        <v>132843.43</v>
      </c>
      <c r="E175" s="47">
        <v>12166.65</v>
      </c>
      <c r="F175" s="47"/>
      <c r="G175" s="50">
        <v>145010.07999999999</v>
      </c>
    </row>
    <row r="176" spans="1:7" x14ac:dyDescent="0.35">
      <c r="A176" s="66" t="s">
        <v>316</v>
      </c>
      <c r="B176" s="63">
        <v>19414.849999999999</v>
      </c>
      <c r="C176" s="47"/>
      <c r="D176" s="47">
        <v>7854.96</v>
      </c>
      <c r="E176" s="47">
        <v>115728</v>
      </c>
      <c r="F176" s="47"/>
      <c r="G176" s="50">
        <v>142997.81</v>
      </c>
    </row>
    <row r="177" spans="1:7" ht="15" thickBot="1" x14ac:dyDescent="0.4">
      <c r="A177" s="66" t="s">
        <v>259</v>
      </c>
      <c r="B177" s="63"/>
      <c r="C177" s="47"/>
      <c r="D177" s="47">
        <v>40665.599999999999</v>
      </c>
      <c r="E177" s="47">
        <v>102144.95999999999</v>
      </c>
      <c r="F177" s="47"/>
      <c r="G177" s="50">
        <v>142810.56</v>
      </c>
    </row>
    <row r="178" spans="1:7" ht="15" thickBot="1" x14ac:dyDescent="0.4">
      <c r="A178" s="65" t="s">
        <v>185</v>
      </c>
      <c r="B178" s="63">
        <v>116692.12000000001</v>
      </c>
      <c r="C178" s="47"/>
      <c r="D178" s="47">
        <v>25255.62</v>
      </c>
      <c r="E178" s="47"/>
      <c r="F178" s="47"/>
      <c r="G178" s="50">
        <v>141947.74000000002</v>
      </c>
    </row>
    <row r="179" spans="1:7" ht="15" thickBot="1" x14ac:dyDescent="0.4">
      <c r="A179" s="65" t="s">
        <v>184</v>
      </c>
      <c r="B179" s="63">
        <v>128245.88</v>
      </c>
      <c r="C179" s="47"/>
      <c r="D179" s="47"/>
      <c r="E179" s="47">
        <v>11504.01</v>
      </c>
      <c r="F179" s="47"/>
      <c r="G179" s="50">
        <v>139749.89000000001</v>
      </c>
    </row>
    <row r="180" spans="1:7" ht="15" thickBot="1" x14ac:dyDescent="0.4">
      <c r="A180" s="65" t="s">
        <v>144</v>
      </c>
      <c r="B180" s="63">
        <v>33768.379999999997</v>
      </c>
      <c r="C180" s="47">
        <v>26723.97</v>
      </c>
      <c r="D180" s="47">
        <v>77489.279999999999</v>
      </c>
      <c r="E180" s="47"/>
      <c r="F180" s="47"/>
      <c r="G180" s="50">
        <v>137981.63</v>
      </c>
    </row>
    <row r="181" spans="1:7" ht="15" thickBot="1" x14ac:dyDescent="0.4">
      <c r="A181" s="65" t="s">
        <v>265</v>
      </c>
      <c r="B181" s="63"/>
      <c r="C181" s="47">
        <v>72792.959999999992</v>
      </c>
      <c r="D181" s="47">
        <v>38971.200000000004</v>
      </c>
      <c r="E181" s="47">
        <v>19986.96</v>
      </c>
      <c r="F181" s="47"/>
      <c r="G181" s="50">
        <v>131751.12</v>
      </c>
    </row>
    <row r="182" spans="1:7" x14ac:dyDescent="0.35">
      <c r="A182" s="65" t="s">
        <v>225</v>
      </c>
      <c r="B182" s="63"/>
      <c r="C182" s="47">
        <v>25652.62</v>
      </c>
      <c r="D182" s="47">
        <v>104397.48</v>
      </c>
      <c r="E182" s="47"/>
      <c r="F182" s="47"/>
      <c r="G182" s="50">
        <v>130050.09999999999</v>
      </c>
    </row>
    <row r="183" spans="1:7" ht="15" thickBot="1" x14ac:dyDescent="0.4">
      <c r="A183" s="66" t="s">
        <v>191</v>
      </c>
      <c r="B183" s="63">
        <v>93151.039999999994</v>
      </c>
      <c r="C183" s="47"/>
      <c r="D183" s="47">
        <v>34906.639999999999</v>
      </c>
      <c r="E183" s="47"/>
      <c r="F183" s="47"/>
      <c r="G183" s="50">
        <v>128057.68</v>
      </c>
    </row>
    <row r="184" spans="1:7" ht="15" thickBot="1" x14ac:dyDescent="0.4">
      <c r="A184" s="65" t="s">
        <v>213</v>
      </c>
      <c r="B184" s="63"/>
      <c r="C184" s="47">
        <v>122834.39</v>
      </c>
      <c r="D184" s="47"/>
      <c r="E184" s="47"/>
      <c r="F184" s="47"/>
      <c r="G184" s="50">
        <v>122834.39</v>
      </c>
    </row>
    <row r="185" spans="1:7" ht="15" thickBot="1" x14ac:dyDescent="0.4">
      <c r="A185" s="65" t="s">
        <v>227</v>
      </c>
      <c r="B185" s="63"/>
      <c r="C185" s="47"/>
      <c r="D185" s="47">
        <v>17849.09</v>
      </c>
      <c r="E185" s="47">
        <v>104493.12</v>
      </c>
      <c r="F185" s="47"/>
      <c r="G185" s="50">
        <v>122342.20999999999</v>
      </c>
    </row>
    <row r="186" spans="1:7" ht="15" thickBot="1" x14ac:dyDescent="0.4">
      <c r="A186" s="65" t="s">
        <v>196</v>
      </c>
      <c r="B186" s="63">
        <v>110077.81</v>
      </c>
      <c r="C186" s="47"/>
      <c r="D186" s="47">
        <v>3714.9</v>
      </c>
      <c r="E186" s="47">
        <v>8097.0999999999995</v>
      </c>
      <c r="F186" s="47"/>
      <c r="G186" s="50">
        <v>121889.81</v>
      </c>
    </row>
    <row r="187" spans="1:7" ht="15" thickBot="1" x14ac:dyDescent="0.4">
      <c r="A187" s="65" t="s">
        <v>174</v>
      </c>
      <c r="B187" s="63">
        <v>95202.62</v>
      </c>
      <c r="C187" s="47">
        <v>23551.18</v>
      </c>
      <c r="D187" s="47">
        <v>2936.7000000000003</v>
      </c>
      <c r="E187" s="47"/>
      <c r="F187" s="47"/>
      <c r="G187" s="50">
        <v>121690.49999999999</v>
      </c>
    </row>
    <row r="188" spans="1:7" ht="15" thickBot="1" x14ac:dyDescent="0.4">
      <c r="A188" s="65" t="s">
        <v>164</v>
      </c>
      <c r="B188" s="63">
        <v>54636.479999999996</v>
      </c>
      <c r="C188" s="47"/>
      <c r="D188" s="47">
        <v>63709.799999999996</v>
      </c>
      <c r="E188" s="47"/>
      <c r="F188" s="47"/>
      <c r="G188" s="50">
        <v>118346.28</v>
      </c>
    </row>
    <row r="189" spans="1:7" ht="15" thickBot="1" x14ac:dyDescent="0.4">
      <c r="A189" s="65" t="s">
        <v>229</v>
      </c>
      <c r="B189" s="63"/>
      <c r="C189" s="47">
        <v>10989.6</v>
      </c>
      <c r="D189" s="47">
        <v>17939.68</v>
      </c>
      <c r="E189" s="47">
        <v>87534</v>
      </c>
      <c r="F189" s="47"/>
      <c r="G189" s="50">
        <v>116463.28</v>
      </c>
    </row>
    <row r="190" spans="1:7" x14ac:dyDescent="0.35">
      <c r="A190" s="65" t="s">
        <v>296</v>
      </c>
      <c r="B190" s="63"/>
      <c r="C190" s="47">
        <v>11883.96</v>
      </c>
      <c r="D190" s="47"/>
      <c r="E190" s="47">
        <v>95991</v>
      </c>
      <c r="F190" s="47"/>
      <c r="G190" s="50">
        <v>107874.95999999999</v>
      </c>
    </row>
    <row r="191" spans="1:7" x14ac:dyDescent="0.35">
      <c r="A191" s="66" t="s">
        <v>173</v>
      </c>
      <c r="B191" s="63">
        <v>23548.799999999999</v>
      </c>
      <c r="C191" s="47"/>
      <c r="D191" s="47">
        <v>6003.92</v>
      </c>
      <c r="E191" s="47">
        <v>70176</v>
      </c>
      <c r="F191" s="47"/>
      <c r="G191" s="50">
        <v>99728.72</v>
      </c>
    </row>
    <row r="192" spans="1:7" ht="15" thickBot="1" x14ac:dyDescent="0.4">
      <c r="A192" s="66" t="s">
        <v>285</v>
      </c>
      <c r="B192" s="63"/>
      <c r="C192" s="47">
        <v>14296.960000000001</v>
      </c>
      <c r="D192" s="47">
        <v>35596.44</v>
      </c>
      <c r="E192" s="47">
        <v>40739.599999999999</v>
      </c>
      <c r="F192" s="47"/>
      <c r="G192" s="50">
        <v>90633</v>
      </c>
    </row>
    <row r="193" spans="1:7" x14ac:dyDescent="0.35">
      <c r="A193" s="65" t="s">
        <v>212</v>
      </c>
      <c r="B193" s="63"/>
      <c r="C193" s="47">
        <v>21699</v>
      </c>
      <c r="D193" s="47">
        <v>40987</v>
      </c>
      <c r="E193" s="47">
        <v>14782.169999999998</v>
      </c>
      <c r="F193" s="47"/>
      <c r="G193" s="50">
        <v>77468.17</v>
      </c>
    </row>
    <row r="194" spans="1:7" ht="15" thickBot="1" x14ac:dyDescent="0.4">
      <c r="A194" s="66" t="s">
        <v>141</v>
      </c>
      <c r="B194" s="63">
        <v>67325.759999999995</v>
      </c>
      <c r="C194" s="47"/>
      <c r="D194" s="47"/>
      <c r="E194" s="47"/>
      <c r="F194" s="47"/>
      <c r="G194" s="50">
        <v>67325.759999999995</v>
      </c>
    </row>
    <row r="195" spans="1:7" ht="15" thickBot="1" x14ac:dyDescent="0.4">
      <c r="A195" s="65" t="s">
        <v>204</v>
      </c>
      <c r="B195" s="63">
        <v>66586.740000000005</v>
      </c>
      <c r="C195" s="47"/>
      <c r="D195" s="47"/>
      <c r="E195" s="47"/>
      <c r="F195" s="47"/>
      <c r="G195" s="50">
        <v>66586.740000000005</v>
      </c>
    </row>
    <row r="196" spans="1:7" ht="15" thickBot="1" x14ac:dyDescent="0.4">
      <c r="A196" s="65" t="s">
        <v>200</v>
      </c>
      <c r="B196" s="63">
        <v>54594.719999999994</v>
      </c>
      <c r="C196" s="47">
        <v>5938.66</v>
      </c>
      <c r="D196" s="47"/>
      <c r="E196" s="47">
        <v>5873.4000000000005</v>
      </c>
      <c r="F196" s="47"/>
      <c r="G196" s="50">
        <v>66406.779999999984</v>
      </c>
    </row>
    <row r="197" spans="1:7" ht="15" thickBot="1" x14ac:dyDescent="0.4">
      <c r="A197" s="65" t="s">
        <v>277</v>
      </c>
      <c r="B197" s="63">
        <v>13112.4</v>
      </c>
      <c r="C197" s="47"/>
      <c r="D197" s="47">
        <v>31017.5</v>
      </c>
      <c r="E197" s="47"/>
      <c r="F197" s="47"/>
      <c r="G197" s="50">
        <v>44129.9</v>
      </c>
    </row>
    <row r="198" spans="1:7" ht="15" thickBot="1" x14ac:dyDescent="0.4">
      <c r="A198" s="65" t="s">
        <v>142</v>
      </c>
      <c r="B198" s="63">
        <v>9425.1</v>
      </c>
      <c r="C198" s="47"/>
      <c r="D198" s="47"/>
      <c r="E198" s="47">
        <v>30539.52</v>
      </c>
      <c r="F198" s="47"/>
      <c r="G198" s="50">
        <v>39964.620000000003</v>
      </c>
    </row>
    <row r="199" spans="1:7" x14ac:dyDescent="0.35">
      <c r="A199" s="65" t="s">
        <v>218</v>
      </c>
      <c r="B199" s="63"/>
      <c r="C199" s="47">
        <v>16719.539999999997</v>
      </c>
      <c r="D199" s="47"/>
      <c r="E199" s="47">
        <v>20308.64</v>
      </c>
      <c r="F199" s="47"/>
      <c r="G199" s="50">
        <v>37028.179999999993</v>
      </c>
    </row>
    <row r="200" spans="1:7" ht="15" thickBot="1" x14ac:dyDescent="0.4">
      <c r="A200" s="66" t="s">
        <v>181</v>
      </c>
      <c r="B200" s="63"/>
      <c r="C200" s="47"/>
      <c r="D200" s="47"/>
      <c r="E200" s="47">
        <v>11014.02</v>
      </c>
      <c r="F200" s="47"/>
      <c r="G200" s="50">
        <v>11014.02</v>
      </c>
    </row>
    <row r="201" spans="1:7" ht="15" thickBot="1" x14ac:dyDescent="0.4">
      <c r="A201" s="65" t="s">
        <v>63</v>
      </c>
      <c r="B201" s="63"/>
      <c r="C201" s="47"/>
      <c r="D201" s="47">
        <v>9394</v>
      </c>
      <c r="E201" s="47"/>
      <c r="F201" s="47"/>
      <c r="G201" s="50">
        <v>9394</v>
      </c>
    </row>
    <row r="202" spans="1:7" ht="15" thickBot="1" x14ac:dyDescent="0.4">
      <c r="A202" s="59" t="s">
        <v>327</v>
      </c>
      <c r="B202" s="58">
        <v>16786384.510000005</v>
      </c>
      <c r="C202" s="54">
        <v>16853714.02</v>
      </c>
      <c r="D202" s="54">
        <v>16160767.089999998</v>
      </c>
      <c r="E202" s="54">
        <v>14982803.359999999</v>
      </c>
      <c r="F202" s="54">
        <v>32785.919999999998</v>
      </c>
      <c r="G202" s="55">
        <v>64816454.900000028</v>
      </c>
    </row>
    <row r="203" spans="1:7" x14ac:dyDescent="0.35">
      <c r="B203" s="81">
        <f>GETPIVOTDATA("INVTOTAL",$A$3,"SALESMAN","SALESMAN 1")/GETPIVOTDATA("INVTOTAL",$A$3)</f>
        <v>0.2589833790801786</v>
      </c>
      <c r="C203" s="81">
        <f>GETPIVOTDATA("INVTOTAL",$A$3,"SALESMAN","SALESMAN 2")/GETPIVOTDATA("INVTOTAL",$A$3)</f>
        <v>0.26002215094920272</v>
      </c>
      <c r="D203" s="81">
        <f>GETPIVOTDATA("INVTOTAL",$A$3,"SALESMAN","SALESMAN 3")/GETPIVOTDATA("INVTOTAL",$A$3)</f>
        <v>0.24933124026812506</v>
      </c>
      <c r="E203" s="81">
        <f>GETPIVOTDATA("INVTOTAL",$A$3,"SALESMAN","SALESMAN 4")/GETPIVOTDATA("INVTOTAL",$A$3)</f>
        <v>0.23115740259345768</v>
      </c>
      <c r="F203" s="81">
        <f>GETPIVOTDATA("INVTOTAL",$A$3,"SALESMAN","SALESMAN 5")/GETPIVOTDATA("INVTOTAL",$A$3)</f>
        <v>5.0582710903554809E-4</v>
      </c>
      <c r="G203" s="69"/>
    </row>
    <row r="204" spans="1:7" x14ac:dyDescent="0.35">
      <c r="G204" s="69"/>
    </row>
    <row r="205" spans="1:7" x14ac:dyDescent="0.35">
      <c r="B205" s="70"/>
      <c r="C205" s="70"/>
      <c r="D205" s="70"/>
      <c r="E205" s="70"/>
      <c r="F205" s="69"/>
    </row>
  </sheetData>
  <mergeCells count="1">
    <mergeCell ref="A1:F1"/>
  </mergeCells>
  <conditionalFormatting pivot="1" sqref="G5:G201">
    <cfRule type="dataBar" priority="2">
      <dataBar>
        <cfvo type="min"/>
        <cfvo type="max"/>
        <color rgb="FF008AEF"/>
      </dataBar>
      <extLst>
        <ext xmlns:x14="http://schemas.microsoft.com/office/spreadsheetml/2009/9/main" uri="{B025F937-C7B1-47D3-B67F-A62EFF666E3E}">
          <x14:id>{E9B56919-3BFD-46AB-B471-C7759C56DA6C}</x14:id>
        </ext>
      </extLst>
    </cfRule>
  </conditionalFormatting>
  <conditionalFormatting pivot="1" sqref="B5:E201">
    <cfRule type="dataBar" priority="1">
      <dataBar>
        <cfvo type="min"/>
        <cfvo type="max"/>
        <color rgb="FFFFB628"/>
      </dataBar>
      <extLst>
        <ext xmlns:x14="http://schemas.microsoft.com/office/spreadsheetml/2009/9/main" uri="{B025F937-C7B1-47D3-B67F-A62EFF666E3E}">
          <x14:id>{09D5FED2-375D-42E0-A1B5-FA9DCC49F1DD}</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pivot="1">
          <x14:cfRule type="dataBar" id="{E9B56919-3BFD-46AB-B471-C7759C56DA6C}">
            <x14:dataBar minLength="0" maxLength="100" border="1" negativeBarBorderColorSameAsPositive="0">
              <x14:cfvo type="autoMin"/>
              <x14:cfvo type="autoMax"/>
              <x14:borderColor rgb="FF008AEF"/>
              <x14:negativeFillColor rgb="FFFF0000"/>
              <x14:negativeBorderColor rgb="FFFF0000"/>
              <x14:axisColor rgb="FF000000"/>
            </x14:dataBar>
          </x14:cfRule>
          <xm:sqref>G5:G201</xm:sqref>
        </x14:conditionalFormatting>
        <x14:conditionalFormatting xmlns:xm="http://schemas.microsoft.com/office/excel/2006/main" pivot="1">
          <x14:cfRule type="dataBar" id="{09D5FED2-375D-42E0-A1B5-FA9DCC49F1DD}">
            <x14:dataBar minLength="0" maxLength="100" border="1" negativeBarBorderColorSameAsPositive="0">
              <x14:cfvo type="autoMin"/>
              <x14:cfvo type="autoMax"/>
              <x14:borderColor rgb="FFFFB628"/>
              <x14:negativeFillColor rgb="FFFF0000"/>
              <x14:negativeBorderColor rgb="FFFF0000"/>
              <x14:axisColor rgb="FF000000"/>
            </x14:dataBar>
          </x14:cfRule>
          <xm:sqref>B5:E201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00"/>
  <sheetViews>
    <sheetView workbookViewId="0">
      <pane xSplit="1" ySplit="4" topLeftCell="B5" activePane="bottomRight" state="frozen"/>
      <selection pane="topRight" activeCell="B1" sqref="B1"/>
      <selection pane="bottomLeft" activeCell="A5" sqref="A5"/>
      <selection pane="bottomRight" activeCell="H8" sqref="H8"/>
    </sheetView>
  </sheetViews>
  <sheetFormatPr defaultRowHeight="14.5" x14ac:dyDescent="0.35"/>
  <cols>
    <col min="1" max="1" width="15.54296875" bestFit="1" customWidth="1"/>
    <col min="2" max="2" width="15.26953125" customWidth="1"/>
    <col min="3" max="5" width="12.1796875" customWidth="1"/>
    <col min="6" max="6" width="11.26953125" customWidth="1"/>
    <col min="7" max="7" width="12.1796875" bestFit="1" customWidth="1"/>
  </cols>
  <sheetData>
    <row r="1" spans="1:7" ht="26" x14ac:dyDescent="0.6">
      <c r="A1" s="104" t="s">
        <v>346</v>
      </c>
      <c r="B1" s="104"/>
      <c r="C1" s="104"/>
      <c r="D1" s="104"/>
      <c r="E1" s="104"/>
      <c r="F1" s="104"/>
    </row>
    <row r="3" spans="1:7" ht="15" thickBot="1" x14ac:dyDescent="0.4">
      <c r="A3" s="44" t="s">
        <v>337</v>
      </c>
      <c r="B3" s="44" t="s">
        <v>326</v>
      </c>
    </row>
    <row r="4" spans="1:7" ht="15" thickBot="1" x14ac:dyDescent="0.4">
      <c r="A4" s="64" t="s">
        <v>328</v>
      </c>
      <c r="B4" s="67" t="s">
        <v>15</v>
      </c>
      <c r="C4" s="56" t="s">
        <v>16</v>
      </c>
      <c r="D4" s="56" t="s">
        <v>17</v>
      </c>
      <c r="E4" s="56" t="s">
        <v>18</v>
      </c>
      <c r="F4" s="57" t="s">
        <v>338</v>
      </c>
      <c r="G4" s="68" t="s">
        <v>327</v>
      </c>
    </row>
    <row r="5" spans="1:7" x14ac:dyDescent="0.35">
      <c r="A5" s="65" t="s">
        <v>303</v>
      </c>
      <c r="B5" s="60">
        <v>387024.48</v>
      </c>
      <c r="C5" s="61">
        <v>346046.2</v>
      </c>
      <c r="D5" s="61">
        <v>204312.77000000002</v>
      </c>
      <c r="E5" s="61">
        <v>169724.55</v>
      </c>
      <c r="F5" s="61"/>
      <c r="G5" s="62">
        <v>1107108</v>
      </c>
    </row>
    <row r="6" spans="1:7" x14ac:dyDescent="0.35">
      <c r="A6" s="82" t="s">
        <v>113</v>
      </c>
      <c r="B6" s="63">
        <v>73462.5</v>
      </c>
      <c r="C6" s="47"/>
      <c r="D6" s="47"/>
      <c r="E6" s="47">
        <v>47505.75</v>
      </c>
      <c r="F6" s="47"/>
      <c r="G6" s="50">
        <v>120968.25</v>
      </c>
    </row>
    <row r="7" spans="1:7" x14ac:dyDescent="0.35">
      <c r="A7" s="82" t="s">
        <v>64</v>
      </c>
      <c r="B7" s="63"/>
      <c r="C7" s="47">
        <v>148656.19999999998</v>
      </c>
      <c r="D7" s="47"/>
      <c r="E7" s="47">
        <v>122218.79999999999</v>
      </c>
      <c r="F7" s="47"/>
      <c r="G7" s="50">
        <v>270875</v>
      </c>
    </row>
    <row r="8" spans="1:7" x14ac:dyDescent="0.35">
      <c r="A8" s="82" t="s">
        <v>117</v>
      </c>
      <c r="B8" s="63"/>
      <c r="C8" s="47"/>
      <c r="D8" s="47">
        <v>86081.73</v>
      </c>
      <c r="E8" s="47"/>
      <c r="F8" s="47"/>
      <c r="G8" s="50">
        <v>86081.73</v>
      </c>
    </row>
    <row r="9" spans="1:7" x14ac:dyDescent="0.35">
      <c r="A9" s="82" t="s">
        <v>58</v>
      </c>
      <c r="B9" s="63">
        <v>109417.5</v>
      </c>
      <c r="C9" s="47"/>
      <c r="D9" s="47"/>
      <c r="E9" s="47"/>
      <c r="F9" s="47"/>
      <c r="G9" s="50">
        <v>109417.5</v>
      </c>
    </row>
    <row r="10" spans="1:7" x14ac:dyDescent="0.35">
      <c r="A10" s="82" t="s">
        <v>122</v>
      </c>
      <c r="B10" s="63">
        <v>33315.839999999997</v>
      </c>
      <c r="C10" s="47"/>
      <c r="D10" s="47"/>
      <c r="E10" s="47"/>
      <c r="F10" s="47"/>
      <c r="G10" s="50">
        <v>33315.839999999997</v>
      </c>
    </row>
    <row r="11" spans="1:7" x14ac:dyDescent="0.35">
      <c r="A11" s="82" t="s">
        <v>126</v>
      </c>
      <c r="B11" s="63"/>
      <c r="C11" s="47">
        <v>28593.920000000002</v>
      </c>
      <c r="D11" s="47">
        <v>118231.04000000001</v>
      </c>
      <c r="E11" s="47"/>
      <c r="F11" s="47"/>
      <c r="G11" s="50">
        <v>146824.96000000002</v>
      </c>
    </row>
    <row r="12" spans="1:7" x14ac:dyDescent="0.35">
      <c r="A12" s="82" t="s">
        <v>177</v>
      </c>
      <c r="B12" s="63"/>
      <c r="C12" s="47">
        <v>168796.08000000002</v>
      </c>
      <c r="D12" s="47"/>
      <c r="E12" s="47"/>
      <c r="F12" s="47"/>
      <c r="G12" s="50">
        <v>168796.08000000002</v>
      </c>
    </row>
    <row r="13" spans="1:7" ht="15" thickBot="1" x14ac:dyDescent="0.4">
      <c r="A13" s="82" t="s">
        <v>49</v>
      </c>
      <c r="B13" s="63">
        <v>170828.63999999998</v>
      </c>
      <c r="C13" s="47"/>
      <c r="D13" s="47"/>
      <c r="E13" s="47"/>
      <c r="F13" s="47"/>
      <c r="G13" s="50">
        <v>170828.63999999998</v>
      </c>
    </row>
    <row r="14" spans="1:7" x14ac:dyDescent="0.35">
      <c r="A14" s="65" t="s">
        <v>206</v>
      </c>
      <c r="B14" s="63">
        <v>215249.13</v>
      </c>
      <c r="C14" s="47">
        <v>334533</v>
      </c>
      <c r="D14" s="47">
        <v>201469.42</v>
      </c>
      <c r="E14" s="47">
        <v>113056.65</v>
      </c>
      <c r="F14" s="47"/>
      <c r="G14" s="50">
        <v>864308.20000000007</v>
      </c>
    </row>
    <row r="15" spans="1:7" x14ac:dyDescent="0.35">
      <c r="A15" s="82" t="s">
        <v>73</v>
      </c>
      <c r="B15" s="63"/>
      <c r="C15" s="47"/>
      <c r="D15" s="47">
        <v>83080.800000000003</v>
      </c>
      <c r="E15" s="47"/>
      <c r="F15" s="47"/>
      <c r="G15" s="50">
        <v>83080.800000000003</v>
      </c>
    </row>
    <row r="16" spans="1:7" x14ac:dyDescent="0.35">
      <c r="A16" s="82" t="s">
        <v>101</v>
      </c>
      <c r="B16" s="63">
        <v>30053.759999999998</v>
      </c>
      <c r="C16" s="47"/>
      <c r="D16" s="47"/>
      <c r="E16" s="47"/>
      <c r="F16" s="47"/>
      <c r="G16" s="50">
        <v>30053.759999999998</v>
      </c>
    </row>
    <row r="17" spans="1:7" x14ac:dyDescent="0.35">
      <c r="A17" s="82" t="s">
        <v>159</v>
      </c>
      <c r="B17" s="63">
        <v>140320.20000000001</v>
      </c>
      <c r="C17" s="47"/>
      <c r="D17" s="47"/>
      <c r="E17" s="47"/>
      <c r="F17" s="47"/>
      <c r="G17" s="50">
        <v>140320.20000000001</v>
      </c>
    </row>
    <row r="18" spans="1:7" x14ac:dyDescent="0.35">
      <c r="A18" s="82" t="s">
        <v>117</v>
      </c>
      <c r="B18" s="63"/>
      <c r="C18" s="47"/>
      <c r="D18" s="47">
        <v>114246.72</v>
      </c>
      <c r="E18" s="47">
        <v>113056.65</v>
      </c>
      <c r="F18" s="47"/>
      <c r="G18" s="50">
        <v>227303.37</v>
      </c>
    </row>
    <row r="19" spans="1:7" x14ac:dyDescent="0.35">
      <c r="A19" s="82" t="s">
        <v>122</v>
      </c>
      <c r="B19" s="63">
        <v>41644.800000000003</v>
      </c>
      <c r="C19" s="47"/>
      <c r="D19" s="47"/>
      <c r="E19" s="47"/>
      <c r="F19" s="47"/>
      <c r="G19" s="50">
        <v>41644.800000000003</v>
      </c>
    </row>
    <row r="20" spans="1:7" x14ac:dyDescent="0.35">
      <c r="A20" s="82" t="s">
        <v>138</v>
      </c>
      <c r="B20" s="63"/>
      <c r="C20" s="47">
        <v>32770.920000000006</v>
      </c>
      <c r="D20" s="47"/>
      <c r="E20" s="47"/>
      <c r="F20" s="47"/>
      <c r="G20" s="50">
        <v>32770.920000000006</v>
      </c>
    </row>
    <row r="21" spans="1:7" x14ac:dyDescent="0.35">
      <c r="A21" s="82" t="s">
        <v>126</v>
      </c>
      <c r="B21" s="63"/>
      <c r="C21" s="47">
        <v>134455.67999999999</v>
      </c>
      <c r="D21" s="47"/>
      <c r="E21" s="47"/>
      <c r="F21" s="47"/>
      <c r="G21" s="50">
        <v>134455.67999999999</v>
      </c>
    </row>
    <row r="22" spans="1:7" x14ac:dyDescent="0.35">
      <c r="A22" s="82" t="s">
        <v>49</v>
      </c>
      <c r="B22" s="63"/>
      <c r="C22" s="47">
        <v>167306.4</v>
      </c>
      <c r="D22" s="47"/>
      <c r="E22" s="47"/>
      <c r="F22" s="47"/>
      <c r="G22" s="50">
        <v>167306.4</v>
      </c>
    </row>
    <row r="23" spans="1:7" x14ac:dyDescent="0.35">
      <c r="A23" s="82" t="s">
        <v>96</v>
      </c>
      <c r="B23" s="63"/>
      <c r="C23" s="47"/>
      <c r="D23" s="47">
        <v>4141.8999999999996</v>
      </c>
      <c r="E23" s="47"/>
      <c r="F23" s="47"/>
      <c r="G23" s="50">
        <v>4141.8999999999996</v>
      </c>
    </row>
    <row r="24" spans="1:7" ht="15" thickBot="1" x14ac:dyDescent="0.4">
      <c r="A24" s="82" t="s">
        <v>91</v>
      </c>
      <c r="B24" s="63">
        <v>3230.37</v>
      </c>
      <c r="C24" s="47"/>
      <c r="D24" s="47"/>
      <c r="E24" s="47"/>
      <c r="F24" s="47"/>
      <c r="G24" s="50">
        <v>3230.37</v>
      </c>
    </row>
    <row r="25" spans="1:7" x14ac:dyDescent="0.35">
      <c r="A25" s="65" t="s">
        <v>318</v>
      </c>
      <c r="B25" s="63">
        <v>304814</v>
      </c>
      <c r="C25" s="47">
        <v>136993.91999999998</v>
      </c>
      <c r="D25" s="47">
        <v>270073.59999999998</v>
      </c>
      <c r="E25" s="47">
        <v>149177.44</v>
      </c>
      <c r="F25" s="47"/>
      <c r="G25" s="50">
        <v>861058.96000000008</v>
      </c>
    </row>
    <row r="26" spans="1:7" x14ac:dyDescent="0.35">
      <c r="A26" s="82" t="s">
        <v>113</v>
      </c>
      <c r="B26" s="63"/>
      <c r="C26" s="47"/>
      <c r="D26" s="47">
        <v>112316</v>
      </c>
      <c r="E26" s="47"/>
      <c r="F26" s="47"/>
      <c r="G26" s="50">
        <v>112316</v>
      </c>
    </row>
    <row r="27" spans="1:7" x14ac:dyDescent="0.35">
      <c r="A27" s="82" t="s">
        <v>64</v>
      </c>
      <c r="B27" s="63">
        <v>148656.19999999998</v>
      </c>
      <c r="C27" s="47"/>
      <c r="D27" s="47">
        <v>157757.6</v>
      </c>
      <c r="E27" s="47"/>
      <c r="F27" s="47"/>
      <c r="G27" s="50">
        <v>306413.8</v>
      </c>
    </row>
    <row r="28" spans="1:7" x14ac:dyDescent="0.35">
      <c r="A28" s="82" t="s">
        <v>73</v>
      </c>
      <c r="B28" s="63"/>
      <c r="C28" s="47"/>
      <c r="D28" s="47"/>
      <c r="E28" s="47">
        <v>90465.76</v>
      </c>
      <c r="F28" s="47"/>
      <c r="G28" s="50">
        <v>90465.76</v>
      </c>
    </row>
    <row r="29" spans="1:7" x14ac:dyDescent="0.35">
      <c r="A29" s="82" t="s">
        <v>159</v>
      </c>
      <c r="B29" s="63">
        <v>65097</v>
      </c>
      <c r="C29" s="47"/>
      <c r="D29" s="47"/>
      <c r="E29" s="47"/>
      <c r="F29" s="47"/>
      <c r="G29" s="50">
        <v>65097</v>
      </c>
    </row>
    <row r="30" spans="1:7" x14ac:dyDescent="0.35">
      <c r="A30" s="82" t="s">
        <v>148</v>
      </c>
      <c r="B30" s="63">
        <v>91060.800000000003</v>
      </c>
      <c r="C30" s="47"/>
      <c r="D30" s="47"/>
      <c r="E30" s="47"/>
      <c r="F30" s="47"/>
      <c r="G30" s="50">
        <v>91060.800000000003</v>
      </c>
    </row>
    <row r="31" spans="1:7" ht="15" thickBot="1" x14ac:dyDescent="0.4">
      <c r="A31" s="82" t="s">
        <v>177</v>
      </c>
      <c r="B31" s="63"/>
      <c r="C31" s="47">
        <v>136993.91999999998</v>
      </c>
      <c r="D31" s="47"/>
      <c r="E31" s="47">
        <v>58711.679999999993</v>
      </c>
      <c r="F31" s="47"/>
      <c r="G31" s="50">
        <v>195705.59999999998</v>
      </c>
    </row>
    <row r="32" spans="1:7" x14ac:dyDescent="0.35">
      <c r="A32" s="65" t="s">
        <v>201</v>
      </c>
      <c r="B32" s="63">
        <v>394234.48</v>
      </c>
      <c r="C32" s="47">
        <v>218500.24000000002</v>
      </c>
      <c r="D32" s="47">
        <v>227238.94999999998</v>
      </c>
      <c r="E32" s="47"/>
      <c r="F32" s="47"/>
      <c r="G32" s="50">
        <v>839973.66999999993</v>
      </c>
    </row>
    <row r="33" spans="1:7" x14ac:dyDescent="0.35">
      <c r="A33" s="82" t="s">
        <v>113</v>
      </c>
      <c r="B33" s="63"/>
      <c r="C33" s="47"/>
      <c r="D33" s="47">
        <v>77543.75</v>
      </c>
      <c r="E33" s="47"/>
      <c r="F33" s="47"/>
      <c r="G33" s="50">
        <v>77543.75</v>
      </c>
    </row>
    <row r="34" spans="1:7" x14ac:dyDescent="0.35">
      <c r="A34" s="82" t="s">
        <v>85</v>
      </c>
      <c r="B34" s="63">
        <v>50844</v>
      </c>
      <c r="C34" s="47"/>
      <c r="D34" s="47"/>
      <c r="E34" s="47"/>
      <c r="F34" s="47"/>
      <c r="G34" s="50">
        <v>50844</v>
      </c>
    </row>
    <row r="35" spans="1:7" x14ac:dyDescent="0.35">
      <c r="A35" s="82" t="s">
        <v>159</v>
      </c>
      <c r="B35" s="63">
        <v>89689.2</v>
      </c>
      <c r="C35" s="47">
        <v>66543.600000000006</v>
      </c>
      <c r="D35" s="47"/>
      <c r="E35" s="47"/>
      <c r="F35" s="47"/>
      <c r="G35" s="50">
        <v>156232.79999999999</v>
      </c>
    </row>
    <row r="36" spans="1:7" x14ac:dyDescent="0.35">
      <c r="A36" s="82" t="s">
        <v>78</v>
      </c>
      <c r="B36" s="63">
        <v>156996</v>
      </c>
      <c r="C36" s="47"/>
      <c r="D36" s="47"/>
      <c r="E36" s="47"/>
      <c r="F36" s="47"/>
      <c r="G36" s="50">
        <v>156996</v>
      </c>
    </row>
    <row r="37" spans="1:7" x14ac:dyDescent="0.35">
      <c r="A37" s="82" t="s">
        <v>126</v>
      </c>
      <c r="B37" s="63">
        <v>96705.279999999999</v>
      </c>
      <c r="C37" s="47">
        <v>135901.44</v>
      </c>
      <c r="D37" s="47"/>
      <c r="E37" s="47"/>
      <c r="F37" s="47"/>
      <c r="G37" s="50">
        <v>232606.72</v>
      </c>
    </row>
    <row r="38" spans="1:7" x14ac:dyDescent="0.35">
      <c r="A38" s="82" t="s">
        <v>49</v>
      </c>
      <c r="B38" s="63"/>
      <c r="C38" s="47"/>
      <c r="D38" s="47">
        <v>149695.19999999998</v>
      </c>
      <c r="E38" s="47"/>
      <c r="F38" s="47"/>
      <c r="G38" s="50">
        <v>149695.19999999998</v>
      </c>
    </row>
    <row r="39" spans="1:7" ht="15" thickBot="1" x14ac:dyDescent="0.4">
      <c r="A39" s="82" t="s">
        <v>96</v>
      </c>
      <c r="B39" s="63"/>
      <c r="C39" s="47">
        <v>16055.199999999999</v>
      </c>
      <c r="D39" s="47"/>
      <c r="E39" s="47"/>
      <c r="F39" s="47"/>
      <c r="G39" s="50">
        <v>16055.199999999999</v>
      </c>
    </row>
    <row r="40" spans="1:7" x14ac:dyDescent="0.35">
      <c r="A40" s="65" t="s">
        <v>242</v>
      </c>
      <c r="B40" s="63">
        <v>231432.77000000002</v>
      </c>
      <c r="C40" s="47">
        <v>337989.38</v>
      </c>
      <c r="D40" s="47">
        <v>156996</v>
      </c>
      <c r="E40" s="47">
        <v>85831.6</v>
      </c>
      <c r="F40" s="47"/>
      <c r="G40" s="50">
        <v>812249.75</v>
      </c>
    </row>
    <row r="41" spans="1:7" x14ac:dyDescent="0.35">
      <c r="A41" s="82" t="s">
        <v>159</v>
      </c>
      <c r="B41" s="63"/>
      <c r="C41" s="47"/>
      <c r="D41" s="47"/>
      <c r="E41" s="47">
        <v>85831.6</v>
      </c>
      <c r="F41" s="47"/>
      <c r="G41" s="50">
        <v>85831.6</v>
      </c>
    </row>
    <row r="42" spans="1:7" x14ac:dyDescent="0.35">
      <c r="A42" s="82" t="s">
        <v>148</v>
      </c>
      <c r="B42" s="63"/>
      <c r="C42" s="47">
        <v>48945.18</v>
      </c>
      <c r="D42" s="47"/>
      <c r="E42" s="47"/>
      <c r="F42" s="47"/>
      <c r="G42" s="50">
        <v>48945.18</v>
      </c>
    </row>
    <row r="43" spans="1:7" x14ac:dyDescent="0.35">
      <c r="A43" s="82" t="s">
        <v>58</v>
      </c>
      <c r="B43" s="63">
        <v>21154.05</v>
      </c>
      <c r="C43" s="47"/>
      <c r="D43" s="47"/>
      <c r="E43" s="47"/>
      <c r="F43" s="47"/>
      <c r="G43" s="50">
        <v>21154.05</v>
      </c>
    </row>
    <row r="44" spans="1:7" x14ac:dyDescent="0.35">
      <c r="A44" s="82" t="s">
        <v>138</v>
      </c>
      <c r="B44" s="63">
        <v>87389.12000000001</v>
      </c>
      <c r="C44" s="47"/>
      <c r="D44" s="47"/>
      <c r="E44" s="47"/>
      <c r="F44" s="47"/>
      <c r="G44" s="50">
        <v>87389.12000000001</v>
      </c>
    </row>
    <row r="45" spans="1:7" x14ac:dyDescent="0.35">
      <c r="A45" s="82" t="s">
        <v>78</v>
      </c>
      <c r="B45" s="63"/>
      <c r="C45" s="47">
        <v>99225</v>
      </c>
      <c r="D45" s="47">
        <v>156996</v>
      </c>
      <c r="E45" s="47"/>
      <c r="F45" s="47"/>
      <c r="G45" s="50">
        <v>256221</v>
      </c>
    </row>
    <row r="46" spans="1:7" x14ac:dyDescent="0.35">
      <c r="A46" s="82" t="s">
        <v>41</v>
      </c>
      <c r="B46" s="63"/>
      <c r="C46" s="47">
        <v>33079.520000000004</v>
      </c>
      <c r="D46" s="47"/>
      <c r="E46" s="47"/>
      <c r="F46" s="47"/>
      <c r="G46" s="50">
        <v>33079.520000000004</v>
      </c>
    </row>
    <row r="47" spans="1:7" x14ac:dyDescent="0.35">
      <c r="A47" s="82" t="s">
        <v>126</v>
      </c>
      <c r="B47" s="63">
        <v>122889.59999999999</v>
      </c>
      <c r="C47" s="47"/>
      <c r="D47" s="47"/>
      <c r="E47" s="47"/>
      <c r="F47" s="47"/>
      <c r="G47" s="50">
        <v>122889.59999999999</v>
      </c>
    </row>
    <row r="48" spans="1:7" ht="15" thickBot="1" x14ac:dyDescent="0.4">
      <c r="A48" s="82" t="s">
        <v>49</v>
      </c>
      <c r="B48" s="63"/>
      <c r="C48" s="47">
        <v>156739.68</v>
      </c>
      <c r="D48" s="47"/>
      <c r="E48" s="47"/>
      <c r="F48" s="47"/>
      <c r="G48" s="50">
        <v>156739.68</v>
      </c>
    </row>
    <row r="49" spans="1:7" x14ac:dyDescent="0.35">
      <c r="A49" s="65" t="s">
        <v>176</v>
      </c>
      <c r="B49" s="63">
        <v>62978.399999999994</v>
      </c>
      <c r="C49" s="47">
        <v>22796.46</v>
      </c>
      <c r="D49" s="47">
        <v>232372.80000000002</v>
      </c>
      <c r="E49" s="47">
        <v>408814.72</v>
      </c>
      <c r="F49" s="47"/>
      <c r="G49" s="50">
        <v>726962.38</v>
      </c>
    </row>
    <row r="50" spans="1:7" x14ac:dyDescent="0.35">
      <c r="A50" s="82" t="s">
        <v>113</v>
      </c>
      <c r="B50" s="63"/>
      <c r="C50" s="47"/>
      <c r="D50" s="47">
        <v>64647</v>
      </c>
      <c r="E50" s="47"/>
      <c r="F50" s="47"/>
      <c r="G50" s="50">
        <v>64647</v>
      </c>
    </row>
    <row r="51" spans="1:7" x14ac:dyDescent="0.35">
      <c r="A51" s="82" t="s">
        <v>85</v>
      </c>
      <c r="B51" s="63">
        <v>28767</v>
      </c>
      <c r="C51" s="47"/>
      <c r="D51" s="47"/>
      <c r="E51" s="47"/>
      <c r="F51" s="47"/>
      <c r="G51" s="50">
        <v>28767</v>
      </c>
    </row>
    <row r="52" spans="1:7" x14ac:dyDescent="0.35">
      <c r="A52" s="82" t="s">
        <v>64</v>
      </c>
      <c r="B52" s="63"/>
      <c r="C52" s="47"/>
      <c r="D52" s="47">
        <v>167725.80000000002</v>
      </c>
      <c r="E52" s="47"/>
      <c r="F52" s="47"/>
      <c r="G52" s="50">
        <v>167725.80000000002</v>
      </c>
    </row>
    <row r="53" spans="1:7" x14ac:dyDescent="0.35">
      <c r="A53" s="82" t="s">
        <v>101</v>
      </c>
      <c r="B53" s="63"/>
      <c r="C53" s="47">
        <v>22796.46</v>
      </c>
      <c r="D53" s="47"/>
      <c r="E53" s="47"/>
      <c r="F53" s="47"/>
      <c r="G53" s="50">
        <v>22796.46</v>
      </c>
    </row>
    <row r="54" spans="1:7" x14ac:dyDescent="0.35">
      <c r="A54" s="82" t="s">
        <v>148</v>
      </c>
      <c r="B54" s="63"/>
      <c r="C54" s="47"/>
      <c r="D54" s="47"/>
      <c r="E54" s="47">
        <v>100166.88</v>
      </c>
      <c r="F54" s="47"/>
      <c r="G54" s="50">
        <v>100166.88</v>
      </c>
    </row>
    <row r="55" spans="1:7" x14ac:dyDescent="0.35">
      <c r="A55" s="82" t="s">
        <v>58</v>
      </c>
      <c r="B55" s="63"/>
      <c r="C55" s="47"/>
      <c r="D55" s="47"/>
      <c r="E55" s="47">
        <v>186739.19999999998</v>
      </c>
      <c r="F55" s="47"/>
      <c r="G55" s="50">
        <v>186739.19999999998</v>
      </c>
    </row>
    <row r="56" spans="1:7" x14ac:dyDescent="0.35">
      <c r="A56" s="82" t="s">
        <v>138</v>
      </c>
      <c r="B56" s="63">
        <v>34211.399999999994</v>
      </c>
      <c r="C56" s="47"/>
      <c r="D56" s="47"/>
      <c r="E56" s="47"/>
      <c r="F56" s="47"/>
      <c r="G56" s="50">
        <v>34211.399999999994</v>
      </c>
    </row>
    <row r="57" spans="1:7" ht="15" thickBot="1" x14ac:dyDescent="0.4">
      <c r="A57" s="82" t="s">
        <v>49</v>
      </c>
      <c r="B57" s="63"/>
      <c r="C57" s="47"/>
      <c r="D57" s="47"/>
      <c r="E57" s="47">
        <v>121908.64</v>
      </c>
      <c r="F57" s="47"/>
      <c r="G57" s="50">
        <v>121908.64</v>
      </c>
    </row>
    <row r="58" spans="1:7" x14ac:dyDescent="0.35">
      <c r="A58" s="65" t="s">
        <v>301</v>
      </c>
      <c r="B58" s="63">
        <v>163437.35999999999</v>
      </c>
      <c r="C58" s="47">
        <v>106183</v>
      </c>
      <c r="D58" s="47">
        <v>253048.95</v>
      </c>
      <c r="E58" s="47">
        <v>166397.27999999997</v>
      </c>
      <c r="F58" s="47"/>
      <c r="G58" s="50">
        <v>689066.59</v>
      </c>
    </row>
    <row r="59" spans="1:7" x14ac:dyDescent="0.35">
      <c r="A59" s="82" t="s">
        <v>64</v>
      </c>
      <c r="B59" s="63"/>
      <c r="C59" s="47">
        <v>106183</v>
      </c>
      <c r="D59" s="47"/>
      <c r="E59" s="47"/>
      <c r="F59" s="47"/>
      <c r="G59" s="50">
        <v>106183</v>
      </c>
    </row>
    <row r="60" spans="1:7" x14ac:dyDescent="0.35">
      <c r="A60" s="82" t="s">
        <v>159</v>
      </c>
      <c r="B60" s="63"/>
      <c r="C60" s="47"/>
      <c r="D60" s="47">
        <v>151893</v>
      </c>
      <c r="E60" s="47"/>
      <c r="F60" s="47"/>
      <c r="G60" s="50">
        <v>151893</v>
      </c>
    </row>
    <row r="61" spans="1:7" x14ac:dyDescent="0.35">
      <c r="A61" s="82" t="s">
        <v>117</v>
      </c>
      <c r="B61" s="63"/>
      <c r="C61" s="47"/>
      <c r="D61" s="47">
        <v>101155.95</v>
      </c>
      <c r="E61" s="47"/>
      <c r="F61" s="47"/>
      <c r="G61" s="50">
        <v>101155.95</v>
      </c>
    </row>
    <row r="62" spans="1:7" x14ac:dyDescent="0.35">
      <c r="A62" s="82" t="s">
        <v>122</v>
      </c>
      <c r="B62" s="63"/>
      <c r="C62" s="47"/>
      <c r="D62" s="47"/>
      <c r="E62" s="47">
        <v>9832.7999999999993</v>
      </c>
      <c r="F62" s="47"/>
      <c r="G62" s="50">
        <v>9832.7999999999993</v>
      </c>
    </row>
    <row r="63" spans="1:7" x14ac:dyDescent="0.35">
      <c r="A63" s="82" t="s">
        <v>138</v>
      </c>
      <c r="B63" s="63">
        <v>93151.039999999994</v>
      </c>
      <c r="C63" s="47"/>
      <c r="D63" s="47"/>
      <c r="E63" s="47"/>
      <c r="F63" s="47"/>
      <c r="G63" s="50">
        <v>93151.039999999994</v>
      </c>
    </row>
    <row r="64" spans="1:7" x14ac:dyDescent="0.35">
      <c r="A64" s="82" t="s">
        <v>177</v>
      </c>
      <c r="B64" s="63">
        <v>35063.919999999998</v>
      </c>
      <c r="C64" s="47"/>
      <c r="D64" s="47"/>
      <c r="E64" s="47">
        <v>156564.47999999998</v>
      </c>
      <c r="F64" s="47"/>
      <c r="G64" s="50">
        <v>191628.39999999997</v>
      </c>
    </row>
    <row r="65" spans="1:7" ht="15" thickBot="1" x14ac:dyDescent="0.4">
      <c r="A65" s="82" t="s">
        <v>49</v>
      </c>
      <c r="B65" s="63">
        <v>35222.400000000001</v>
      </c>
      <c r="C65" s="47"/>
      <c r="D65" s="47"/>
      <c r="E65" s="47"/>
      <c r="F65" s="47"/>
      <c r="G65" s="50">
        <v>35222.400000000001</v>
      </c>
    </row>
    <row r="66" spans="1:7" x14ac:dyDescent="0.35">
      <c r="A66" s="65" t="s">
        <v>238</v>
      </c>
      <c r="B66" s="63">
        <v>174300.30000000002</v>
      </c>
      <c r="C66" s="47">
        <v>21236.6</v>
      </c>
      <c r="D66" s="47">
        <v>334162.2</v>
      </c>
      <c r="E66" s="47">
        <v>132929.27999999997</v>
      </c>
      <c r="F66" s="47"/>
      <c r="G66" s="50">
        <v>662628.38</v>
      </c>
    </row>
    <row r="67" spans="1:7" x14ac:dyDescent="0.35">
      <c r="A67" s="82" t="s">
        <v>113</v>
      </c>
      <c r="B67" s="63"/>
      <c r="C67" s="47"/>
      <c r="D67" s="47">
        <v>141048</v>
      </c>
      <c r="E67" s="47"/>
      <c r="F67" s="47"/>
      <c r="G67" s="50">
        <v>141048</v>
      </c>
    </row>
    <row r="68" spans="1:7" x14ac:dyDescent="0.35">
      <c r="A68" s="82" t="s">
        <v>64</v>
      </c>
      <c r="B68" s="63"/>
      <c r="C68" s="47">
        <v>21236.6</v>
      </c>
      <c r="D68" s="47"/>
      <c r="E68" s="47"/>
      <c r="F68" s="47"/>
      <c r="G68" s="50">
        <v>21236.6</v>
      </c>
    </row>
    <row r="69" spans="1:7" x14ac:dyDescent="0.35">
      <c r="A69" s="82" t="s">
        <v>73</v>
      </c>
      <c r="B69" s="63"/>
      <c r="C69" s="47"/>
      <c r="D69" s="47"/>
      <c r="E69" s="47">
        <v>132929.27999999997</v>
      </c>
      <c r="F69" s="47"/>
      <c r="G69" s="50">
        <v>132929.27999999997</v>
      </c>
    </row>
    <row r="70" spans="1:7" x14ac:dyDescent="0.35">
      <c r="A70" s="82" t="s">
        <v>58</v>
      </c>
      <c r="B70" s="63"/>
      <c r="C70" s="47"/>
      <c r="D70" s="47">
        <v>89479.2</v>
      </c>
      <c r="E70" s="47"/>
      <c r="F70" s="47"/>
      <c r="G70" s="50">
        <v>89479.2</v>
      </c>
    </row>
    <row r="71" spans="1:7" x14ac:dyDescent="0.35">
      <c r="A71" s="82" t="s">
        <v>78</v>
      </c>
      <c r="B71" s="63"/>
      <c r="C71" s="47"/>
      <c r="D71" s="47">
        <v>103635</v>
      </c>
      <c r="E71" s="47"/>
      <c r="F71" s="47"/>
      <c r="G71" s="50">
        <v>103635</v>
      </c>
    </row>
    <row r="72" spans="1:7" ht="15" thickBot="1" x14ac:dyDescent="0.4">
      <c r="A72" s="82" t="s">
        <v>177</v>
      </c>
      <c r="B72" s="63">
        <v>174300.30000000002</v>
      </c>
      <c r="C72" s="47"/>
      <c r="D72" s="47"/>
      <c r="E72" s="47"/>
      <c r="F72" s="47"/>
      <c r="G72" s="50">
        <v>174300.30000000002</v>
      </c>
    </row>
    <row r="73" spans="1:7" x14ac:dyDescent="0.35">
      <c r="A73" s="65" t="s">
        <v>116</v>
      </c>
      <c r="B73" s="63">
        <v>290676.96000000002</v>
      </c>
      <c r="C73" s="47">
        <v>130127.19999999998</v>
      </c>
      <c r="D73" s="47">
        <v>230670.24</v>
      </c>
      <c r="E73" s="47"/>
      <c r="F73" s="47"/>
      <c r="G73" s="50">
        <v>651474.4</v>
      </c>
    </row>
    <row r="74" spans="1:7" x14ac:dyDescent="0.35">
      <c r="A74" s="82" t="s">
        <v>85</v>
      </c>
      <c r="B74" s="63"/>
      <c r="C74" s="47"/>
      <c r="D74" s="47">
        <v>43551.9</v>
      </c>
      <c r="E74" s="47"/>
      <c r="F74" s="47"/>
      <c r="G74" s="50">
        <v>43551.9</v>
      </c>
    </row>
    <row r="75" spans="1:7" x14ac:dyDescent="0.35">
      <c r="A75" s="82" t="s">
        <v>64</v>
      </c>
      <c r="B75" s="63"/>
      <c r="C75" s="47"/>
      <c r="D75" s="47">
        <v>85813.2</v>
      </c>
      <c r="E75" s="47"/>
      <c r="F75" s="47"/>
      <c r="G75" s="50">
        <v>85813.2</v>
      </c>
    </row>
    <row r="76" spans="1:7" x14ac:dyDescent="0.35">
      <c r="A76" s="82" t="s">
        <v>107</v>
      </c>
      <c r="B76" s="63">
        <v>75400.800000000003</v>
      </c>
      <c r="C76" s="47"/>
      <c r="D76" s="47"/>
      <c r="E76" s="47"/>
      <c r="F76" s="47"/>
      <c r="G76" s="50">
        <v>75400.800000000003</v>
      </c>
    </row>
    <row r="77" spans="1:7" x14ac:dyDescent="0.35">
      <c r="A77" s="82" t="s">
        <v>148</v>
      </c>
      <c r="B77" s="63"/>
      <c r="C77" s="47"/>
      <c r="D77" s="47">
        <v>101305.13999999998</v>
      </c>
      <c r="E77" s="47"/>
      <c r="F77" s="47"/>
      <c r="G77" s="50">
        <v>101305.13999999998</v>
      </c>
    </row>
    <row r="78" spans="1:7" x14ac:dyDescent="0.35">
      <c r="A78" s="82" t="s">
        <v>177</v>
      </c>
      <c r="B78" s="63">
        <v>215276.16</v>
      </c>
      <c r="C78" s="47"/>
      <c r="D78" s="47"/>
      <c r="E78" s="47"/>
      <c r="F78" s="47"/>
      <c r="G78" s="50">
        <v>215276.16</v>
      </c>
    </row>
    <row r="79" spans="1:7" ht="15" thickBot="1" x14ac:dyDescent="0.4">
      <c r="A79" s="82" t="s">
        <v>49</v>
      </c>
      <c r="B79" s="63"/>
      <c r="C79" s="47">
        <v>130127.19999999998</v>
      </c>
      <c r="D79" s="47"/>
      <c r="E79" s="47"/>
      <c r="F79" s="47"/>
      <c r="G79" s="50">
        <v>130127.19999999998</v>
      </c>
    </row>
    <row r="80" spans="1:7" x14ac:dyDescent="0.35">
      <c r="A80" s="65" t="s">
        <v>317</v>
      </c>
      <c r="B80" s="63">
        <v>194709.36</v>
      </c>
      <c r="C80" s="47">
        <v>125854.20000000001</v>
      </c>
      <c r="D80" s="47">
        <v>172996.8</v>
      </c>
      <c r="E80" s="47">
        <v>157294.68</v>
      </c>
      <c r="F80" s="47"/>
      <c r="G80" s="50">
        <v>650855.04</v>
      </c>
    </row>
    <row r="81" spans="1:7" x14ac:dyDescent="0.35">
      <c r="A81" s="82" t="s">
        <v>85</v>
      </c>
      <c r="B81" s="63"/>
      <c r="C81" s="47"/>
      <c r="D81" s="47">
        <v>41210.400000000001</v>
      </c>
      <c r="E81" s="47"/>
      <c r="F81" s="47"/>
      <c r="G81" s="50">
        <v>41210.400000000001</v>
      </c>
    </row>
    <row r="82" spans="1:7" x14ac:dyDescent="0.35">
      <c r="A82" s="82" t="s">
        <v>64</v>
      </c>
      <c r="B82" s="63"/>
      <c r="C82" s="47"/>
      <c r="D82" s="47"/>
      <c r="E82" s="47">
        <v>120918.59999999999</v>
      </c>
      <c r="F82" s="47"/>
      <c r="G82" s="50">
        <v>120918.59999999999</v>
      </c>
    </row>
    <row r="83" spans="1:7" x14ac:dyDescent="0.35">
      <c r="A83" s="82" t="s">
        <v>73</v>
      </c>
      <c r="B83" s="63">
        <v>130159.92</v>
      </c>
      <c r="C83" s="47"/>
      <c r="D83" s="47"/>
      <c r="E83" s="47"/>
      <c r="F83" s="47"/>
      <c r="G83" s="50">
        <v>130159.92</v>
      </c>
    </row>
    <row r="84" spans="1:7" x14ac:dyDescent="0.35">
      <c r="A84" s="82" t="s">
        <v>159</v>
      </c>
      <c r="B84" s="63"/>
      <c r="C84" s="47">
        <v>125854.20000000001</v>
      </c>
      <c r="D84" s="47">
        <v>87760.400000000009</v>
      </c>
      <c r="E84" s="47"/>
      <c r="F84" s="47"/>
      <c r="G84" s="50">
        <v>213614.60000000003</v>
      </c>
    </row>
    <row r="85" spans="1:7" x14ac:dyDescent="0.35">
      <c r="A85" s="82" t="s">
        <v>148</v>
      </c>
      <c r="B85" s="63"/>
      <c r="C85" s="47"/>
      <c r="D85" s="47">
        <v>18591.579999999998</v>
      </c>
      <c r="E85" s="47"/>
      <c r="F85" s="47"/>
      <c r="G85" s="50">
        <v>18591.579999999998</v>
      </c>
    </row>
    <row r="86" spans="1:7" x14ac:dyDescent="0.35">
      <c r="A86" s="82" t="s">
        <v>169</v>
      </c>
      <c r="B86" s="63"/>
      <c r="C86" s="47"/>
      <c r="D86" s="47">
        <v>25434.42</v>
      </c>
      <c r="E86" s="47"/>
      <c r="F86" s="47"/>
      <c r="G86" s="50">
        <v>25434.42</v>
      </c>
    </row>
    <row r="87" spans="1:7" x14ac:dyDescent="0.35">
      <c r="A87" s="82" t="s">
        <v>122</v>
      </c>
      <c r="B87" s="63">
        <v>64549.440000000002</v>
      </c>
      <c r="C87" s="47"/>
      <c r="D87" s="47"/>
      <c r="E87" s="47">
        <v>21516.48</v>
      </c>
      <c r="F87" s="47"/>
      <c r="G87" s="50">
        <v>86065.919999999998</v>
      </c>
    </row>
    <row r="88" spans="1:7" ht="15" thickBot="1" x14ac:dyDescent="0.4">
      <c r="A88" s="82" t="s">
        <v>96</v>
      </c>
      <c r="B88" s="63"/>
      <c r="C88" s="47"/>
      <c r="D88" s="47"/>
      <c r="E88" s="47">
        <v>14859.6</v>
      </c>
      <c r="F88" s="47"/>
      <c r="G88" s="50">
        <v>14859.6</v>
      </c>
    </row>
    <row r="89" spans="1:7" x14ac:dyDescent="0.35">
      <c r="A89" s="65" t="s">
        <v>278</v>
      </c>
      <c r="B89" s="63">
        <v>130028.29999999999</v>
      </c>
      <c r="C89" s="47">
        <v>34517.760000000002</v>
      </c>
      <c r="D89" s="47">
        <v>100562</v>
      </c>
      <c r="E89" s="47">
        <v>349168.45999999996</v>
      </c>
      <c r="F89" s="47"/>
      <c r="G89" s="50">
        <v>614276.5199999999</v>
      </c>
    </row>
    <row r="90" spans="1:7" x14ac:dyDescent="0.35">
      <c r="A90" s="82" t="s">
        <v>113</v>
      </c>
      <c r="B90" s="63"/>
      <c r="C90" s="47"/>
      <c r="D90" s="47">
        <v>100562</v>
      </c>
      <c r="E90" s="47"/>
      <c r="F90" s="47"/>
      <c r="G90" s="50">
        <v>100562</v>
      </c>
    </row>
    <row r="91" spans="1:7" x14ac:dyDescent="0.35">
      <c r="A91" s="82" t="s">
        <v>64</v>
      </c>
      <c r="B91" s="63">
        <v>20586.5</v>
      </c>
      <c r="C91" s="47"/>
      <c r="D91" s="47"/>
      <c r="E91" s="47"/>
      <c r="F91" s="47"/>
      <c r="G91" s="50">
        <v>20586.5</v>
      </c>
    </row>
    <row r="92" spans="1:7" x14ac:dyDescent="0.35">
      <c r="A92" s="82" t="s">
        <v>138</v>
      </c>
      <c r="B92" s="63">
        <v>91830.599999999991</v>
      </c>
      <c r="C92" s="47"/>
      <c r="D92" s="47"/>
      <c r="E92" s="47"/>
      <c r="F92" s="47"/>
      <c r="G92" s="50">
        <v>91830.599999999991</v>
      </c>
    </row>
    <row r="93" spans="1:7" x14ac:dyDescent="0.35">
      <c r="A93" s="82" t="s">
        <v>78</v>
      </c>
      <c r="B93" s="63"/>
      <c r="C93" s="47"/>
      <c r="D93" s="47"/>
      <c r="E93" s="47">
        <v>206167.5</v>
      </c>
      <c r="F93" s="47"/>
      <c r="G93" s="50">
        <v>206167.5</v>
      </c>
    </row>
    <row r="94" spans="1:7" x14ac:dyDescent="0.35">
      <c r="A94" s="82" t="s">
        <v>41</v>
      </c>
      <c r="B94" s="63"/>
      <c r="C94" s="47">
        <v>34517.760000000002</v>
      </c>
      <c r="D94" s="47"/>
      <c r="E94" s="47"/>
      <c r="F94" s="47"/>
      <c r="G94" s="50">
        <v>34517.760000000002</v>
      </c>
    </row>
    <row r="95" spans="1:7" x14ac:dyDescent="0.35">
      <c r="A95" s="82" t="s">
        <v>126</v>
      </c>
      <c r="B95" s="63"/>
      <c r="C95" s="47"/>
      <c r="D95" s="47"/>
      <c r="E95" s="47">
        <v>47228.159999999996</v>
      </c>
      <c r="F95" s="47"/>
      <c r="G95" s="50">
        <v>47228.159999999996</v>
      </c>
    </row>
    <row r="96" spans="1:7" x14ac:dyDescent="0.35">
      <c r="A96" s="82" t="s">
        <v>177</v>
      </c>
      <c r="B96" s="63"/>
      <c r="C96" s="47"/>
      <c r="D96" s="47"/>
      <c r="E96" s="47">
        <v>87659.799999999988</v>
      </c>
      <c r="F96" s="47"/>
      <c r="G96" s="50">
        <v>87659.799999999988</v>
      </c>
    </row>
    <row r="97" spans="1:7" x14ac:dyDescent="0.35">
      <c r="A97" s="82" t="s">
        <v>49</v>
      </c>
      <c r="B97" s="63">
        <v>17611.2</v>
      </c>
      <c r="C97" s="47"/>
      <c r="D97" s="47"/>
      <c r="E97" s="47"/>
      <c r="F97" s="47"/>
      <c r="G97" s="50">
        <v>17611.2</v>
      </c>
    </row>
    <row r="98" spans="1:7" ht="15" thickBot="1" x14ac:dyDescent="0.4">
      <c r="A98" s="82" t="s">
        <v>96</v>
      </c>
      <c r="B98" s="63"/>
      <c r="C98" s="47"/>
      <c r="D98" s="47"/>
      <c r="E98" s="47">
        <v>8113</v>
      </c>
      <c r="F98" s="47"/>
      <c r="G98" s="50">
        <v>8113</v>
      </c>
    </row>
    <row r="99" spans="1:7" x14ac:dyDescent="0.35">
      <c r="A99" s="65" t="s">
        <v>189</v>
      </c>
      <c r="B99" s="63">
        <v>128068.23999999999</v>
      </c>
      <c r="C99" s="47"/>
      <c r="D99" s="47">
        <v>274402</v>
      </c>
      <c r="E99" s="47">
        <v>204156.76</v>
      </c>
      <c r="F99" s="47"/>
      <c r="G99" s="50">
        <v>606627</v>
      </c>
    </row>
    <row r="100" spans="1:7" x14ac:dyDescent="0.35">
      <c r="A100" s="82" t="s">
        <v>85</v>
      </c>
      <c r="B100" s="63"/>
      <c r="C100" s="47"/>
      <c r="D100" s="47">
        <v>5753.4</v>
      </c>
      <c r="E100" s="47"/>
      <c r="F100" s="47"/>
      <c r="G100" s="50">
        <v>5753.4</v>
      </c>
    </row>
    <row r="101" spans="1:7" x14ac:dyDescent="0.35">
      <c r="A101" s="82" t="s">
        <v>73</v>
      </c>
      <c r="B101" s="63">
        <v>99235.4</v>
      </c>
      <c r="C101" s="47"/>
      <c r="D101" s="47"/>
      <c r="E101" s="47">
        <v>173546.56</v>
      </c>
      <c r="F101" s="47"/>
      <c r="G101" s="50">
        <v>272781.95999999996</v>
      </c>
    </row>
    <row r="102" spans="1:7" x14ac:dyDescent="0.35">
      <c r="A102" s="82" t="s">
        <v>101</v>
      </c>
      <c r="B102" s="63"/>
      <c r="C102" s="47"/>
      <c r="D102" s="47">
        <v>20918.099999999999</v>
      </c>
      <c r="E102" s="47"/>
      <c r="F102" s="47"/>
      <c r="G102" s="50">
        <v>20918.099999999999</v>
      </c>
    </row>
    <row r="103" spans="1:7" x14ac:dyDescent="0.35">
      <c r="A103" s="82" t="s">
        <v>148</v>
      </c>
      <c r="B103" s="63">
        <v>16694.48</v>
      </c>
      <c r="C103" s="47"/>
      <c r="D103" s="47"/>
      <c r="E103" s="47"/>
      <c r="F103" s="47"/>
      <c r="G103" s="50">
        <v>16694.48</v>
      </c>
    </row>
    <row r="104" spans="1:7" x14ac:dyDescent="0.35">
      <c r="A104" s="82" t="s">
        <v>169</v>
      </c>
      <c r="B104" s="63"/>
      <c r="C104" s="47"/>
      <c r="D104" s="47">
        <v>44295.9</v>
      </c>
      <c r="E104" s="47"/>
      <c r="F104" s="47"/>
      <c r="G104" s="50">
        <v>44295.9</v>
      </c>
    </row>
    <row r="105" spans="1:7" x14ac:dyDescent="0.35">
      <c r="A105" s="82" t="s">
        <v>138</v>
      </c>
      <c r="B105" s="63"/>
      <c r="C105" s="47"/>
      <c r="D105" s="47"/>
      <c r="E105" s="47">
        <v>30610.199999999997</v>
      </c>
      <c r="F105" s="47"/>
      <c r="G105" s="50">
        <v>30610.199999999997</v>
      </c>
    </row>
    <row r="106" spans="1:7" x14ac:dyDescent="0.35">
      <c r="A106" s="82" t="s">
        <v>78</v>
      </c>
      <c r="B106" s="63"/>
      <c r="C106" s="47"/>
      <c r="D106" s="47">
        <v>172872</v>
      </c>
      <c r="E106" s="47"/>
      <c r="F106" s="47"/>
      <c r="G106" s="50">
        <v>172872</v>
      </c>
    </row>
    <row r="107" spans="1:7" x14ac:dyDescent="0.35">
      <c r="A107" s="82" t="s">
        <v>41</v>
      </c>
      <c r="B107" s="63"/>
      <c r="C107" s="47"/>
      <c r="D107" s="47">
        <v>30562.6</v>
      </c>
      <c r="E107" s="47"/>
      <c r="F107" s="47"/>
      <c r="G107" s="50">
        <v>30562.6</v>
      </c>
    </row>
    <row r="108" spans="1:7" ht="15" thickBot="1" x14ac:dyDescent="0.4">
      <c r="A108" s="82" t="s">
        <v>91</v>
      </c>
      <c r="B108" s="63">
        <v>12138.359999999999</v>
      </c>
      <c r="C108" s="47"/>
      <c r="D108" s="47"/>
      <c r="E108" s="47"/>
      <c r="F108" s="47"/>
      <c r="G108" s="50">
        <v>12138.359999999999</v>
      </c>
    </row>
    <row r="109" spans="1:7" x14ac:dyDescent="0.35">
      <c r="A109" s="65" t="s">
        <v>175</v>
      </c>
      <c r="B109" s="63">
        <v>154400</v>
      </c>
      <c r="C109" s="47"/>
      <c r="D109" s="47">
        <v>65260.24</v>
      </c>
      <c r="E109" s="47">
        <v>382517.6</v>
      </c>
      <c r="F109" s="47"/>
      <c r="G109" s="50">
        <v>602177.84000000008</v>
      </c>
    </row>
    <row r="110" spans="1:7" x14ac:dyDescent="0.35">
      <c r="A110" s="82" t="s">
        <v>113</v>
      </c>
      <c r="B110" s="63">
        <v>30038</v>
      </c>
      <c r="C110" s="47"/>
      <c r="D110" s="47"/>
      <c r="E110" s="47"/>
      <c r="F110" s="47"/>
      <c r="G110" s="50">
        <v>30038</v>
      </c>
    </row>
    <row r="111" spans="1:7" x14ac:dyDescent="0.35">
      <c r="A111" s="82" t="s">
        <v>85</v>
      </c>
      <c r="B111" s="63"/>
      <c r="C111" s="47"/>
      <c r="D111" s="47"/>
      <c r="E111" s="47">
        <v>37731.599999999999</v>
      </c>
      <c r="F111" s="47"/>
      <c r="G111" s="50">
        <v>37731.599999999999</v>
      </c>
    </row>
    <row r="112" spans="1:7" x14ac:dyDescent="0.35">
      <c r="A112" s="82" t="s">
        <v>159</v>
      </c>
      <c r="B112" s="63"/>
      <c r="C112" s="47"/>
      <c r="D112" s="47"/>
      <c r="E112" s="47">
        <v>171663.2</v>
      </c>
      <c r="F112" s="47"/>
      <c r="G112" s="50">
        <v>171663.2</v>
      </c>
    </row>
    <row r="113" spans="1:7" x14ac:dyDescent="0.35">
      <c r="A113" s="82" t="s">
        <v>148</v>
      </c>
      <c r="B113" s="63"/>
      <c r="C113" s="47"/>
      <c r="D113" s="47">
        <v>65260.24</v>
      </c>
      <c r="E113" s="47"/>
      <c r="F113" s="47"/>
      <c r="G113" s="50">
        <v>65260.24</v>
      </c>
    </row>
    <row r="114" spans="1:7" x14ac:dyDescent="0.35">
      <c r="A114" s="82" t="s">
        <v>58</v>
      </c>
      <c r="B114" s="63"/>
      <c r="C114" s="47"/>
      <c r="D114" s="47"/>
      <c r="E114" s="47">
        <v>173122.8</v>
      </c>
      <c r="F114" s="47"/>
      <c r="G114" s="50">
        <v>173122.8</v>
      </c>
    </row>
    <row r="115" spans="1:7" ht="15" thickBot="1" x14ac:dyDescent="0.4">
      <c r="A115" s="82" t="s">
        <v>78</v>
      </c>
      <c r="B115" s="63">
        <v>124362</v>
      </c>
      <c r="C115" s="47"/>
      <c r="D115" s="47"/>
      <c r="E115" s="47"/>
      <c r="F115" s="47"/>
      <c r="G115" s="50">
        <v>124362</v>
      </c>
    </row>
    <row r="116" spans="1:7" x14ac:dyDescent="0.35">
      <c r="A116" s="65" t="s">
        <v>209</v>
      </c>
      <c r="B116" s="63">
        <v>85635.75</v>
      </c>
      <c r="C116" s="47">
        <v>212741.92</v>
      </c>
      <c r="D116" s="47">
        <v>103990.25</v>
      </c>
      <c r="E116" s="47">
        <v>198154.38</v>
      </c>
      <c r="F116" s="47"/>
      <c r="G116" s="50">
        <v>600522.30000000005</v>
      </c>
    </row>
    <row r="117" spans="1:7" x14ac:dyDescent="0.35">
      <c r="A117" s="82" t="s">
        <v>113</v>
      </c>
      <c r="B117" s="63"/>
      <c r="C117" s="47">
        <v>89134.5</v>
      </c>
      <c r="D117" s="47">
        <v>103990.25</v>
      </c>
      <c r="E117" s="47"/>
      <c r="F117" s="47"/>
      <c r="G117" s="50">
        <v>193124.75</v>
      </c>
    </row>
    <row r="118" spans="1:7" x14ac:dyDescent="0.35">
      <c r="A118" s="82" t="s">
        <v>85</v>
      </c>
      <c r="B118" s="63">
        <v>23013.599999999999</v>
      </c>
      <c r="C118" s="47"/>
      <c r="D118" s="47"/>
      <c r="E118" s="47">
        <v>34921.800000000003</v>
      </c>
      <c r="F118" s="47"/>
      <c r="G118" s="50">
        <v>57935.4</v>
      </c>
    </row>
    <row r="119" spans="1:7" x14ac:dyDescent="0.35">
      <c r="A119" s="82" t="s">
        <v>101</v>
      </c>
      <c r="B119" s="63">
        <v>14514.6</v>
      </c>
      <c r="C119" s="47">
        <v>22540.32</v>
      </c>
      <c r="D119" s="47"/>
      <c r="E119" s="47"/>
      <c r="F119" s="47"/>
      <c r="G119" s="50">
        <v>37054.92</v>
      </c>
    </row>
    <row r="120" spans="1:7" x14ac:dyDescent="0.35">
      <c r="A120" s="82" t="s">
        <v>117</v>
      </c>
      <c r="B120" s="63"/>
      <c r="C120" s="47"/>
      <c r="D120" s="47"/>
      <c r="E120" s="47">
        <v>25123.699999999997</v>
      </c>
      <c r="F120" s="47"/>
      <c r="G120" s="50">
        <v>25123.699999999997</v>
      </c>
    </row>
    <row r="121" spans="1:7" x14ac:dyDescent="0.35">
      <c r="A121" s="82" t="s">
        <v>148</v>
      </c>
      <c r="B121" s="63"/>
      <c r="C121" s="47"/>
      <c r="D121" s="47"/>
      <c r="E121" s="47">
        <v>138108.88</v>
      </c>
      <c r="F121" s="47"/>
      <c r="G121" s="50">
        <v>138108.88</v>
      </c>
    </row>
    <row r="122" spans="1:7" x14ac:dyDescent="0.35">
      <c r="A122" s="82" t="s">
        <v>169</v>
      </c>
      <c r="B122" s="63"/>
      <c r="C122" s="47">
        <v>45248.499999999993</v>
      </c>
      <c r="D122" s="47"/>
      <c r="E122" s="47"/>
      <c r="F122" s="47"/>
      <c r="G122" s="50">
        <v>45248.499999999993</v>
      </c>
    </row>
    <row r="123" spans="1:7" x14ac:dyDescent="0.35">
      <c r="A123" s="82" t="s">
        <v>138</v>
      </c>
      <c r="B123" s="63"/>
      <c r="C123" s="47">
        <v>55818.6</v>
      </c>
      <c r="D123" s="47"/>
      <c r="E123" s="47"/>
      <c r="F123" s="47"/>
      <c r="G123" s="50">
        <v>55818.6</v>
      </c>
    </row>
    <row r="124" spans="1:7" x14ac:dyDescent="0.35">
      <c r="A124" s="82" t="s">
        <v>78</v>
      </c>
      <c r="B124" s="63">
        <v>38808</v>
      </c>
      <c r="C124" s="47"/>
      <c r="D124" s="47"/>
      <c r="E124" s="47"/>
      <c r="F124" s="47"/>
      <c r="G124" s="50">
        <v>38808</v>
      </c>
    </row>
    <row r="125" spans="1:7" ht="15" thickBot="1" x14ac:dyDescent="0.4">
      <c r="A125" s="82" t="s">
        <v>91</v>
      </c>
      <c r="B125" s="63">
        <v>9299.5499999999993</v>
      </c>
      <c r="C125" s="47"/>
      <c r="D125" s="47"/>
      <c r="E125" s="47"/>
      <c r="F125" s="47"/>
      <c r="G125" s="50">
        <v>9299.5499999999993</v>
      </c>
    </row>
    <row r="126" spans="1:7" x14ac:dyDescent="0.35">
      <c r="A126" s="65" t="s">
        <v>162</v>
      </c>
      <c r="B126" s="63">
        <v>221660.61</v>
      </c>
      <c r="C126" s="47">
        <v>287467.96000000002</v>
      </c>
      <c r="D126" s="47"/>
      <c r="E126" s="47">
        <v>76651.360000000001</v>
      </c>
      <c r="F126" s="47"/>
      <c r="G126" s="50">
        <v>585779.92999999993</v>
      </c>
    </row>
    <row r="127" spans="1:7" x14ac:dyDescent="0.35">
      <c r="A127" s="82" t="s">
        <v>73</v>
      </c>
      <c r="B127" s="63">
        <v>64387.619999999995</v>
      </c>
      <c r="C127" s="47"/>
      <c r="D127" s="47"/>
      <c r="E127" s="47"/>
      <c r="F127" s="47"/>
      <c r="G127" s="50">
        <v>64387.619999999995</v>
      </c>
    </row>
    <row r="128" spans="1:7" x14ac:dyDescent="0.35">
      <c r="A128" s="82" t="s">
        <v>101</v>
      </c>
      <c r="B128" s="63">
        <v>4055.5499999999997</v>
      </c>
      <c r="C128" s="47"/>
      <c r="D128" s="47"/>
      <c r="E128" s="47"/>
      <c r="F128" s="47"/>
      <c r="G128" s="50">
        <v>4055.5499999999997</v>
      </c>
    </row>
    <row r="129" spans="1:7" x14ac:dyDescent="0.35">
      <c r="A129" s="82" t="s">
        <v>159</v>
      </c>
      <c r="B129" s="63"/>
      <c r="C129" s="47">
        <v>137427</v>
      </c>
      <c r="D129" s="47"/>
      <c r="E129" s="47"/>
      <c r="F129" s="47"/>
      <c r="G129" s="50">
        <v>137427</v>
      </c>
    </row>
    <row r="130" spans="1:7" x14ac:dyDescent="0.35">
      <c r="A130" s="82" t="s">
        <v>177</v>
      </c>
      <c r="B130" s="63"/>
      <c r="C130" s="47">
        <v>150040.96000000002</v>
      </c>
      <c r="D130" s="47"/>
      <c r="E130" s="47">
        <v>76651.360000000001</v>
      </c>
      <c r="F130" s="47"/>
      <c r="G130" s="50">
        <v>226692.32</v>
      </c>
    </row>
    <row r="131" spans="1:7" ht="15" thickBot="1" x14ac:dyDescent="0.4">
      <c r="A131" s="82" t="s">
        <v>49</v>
      </c>
      <c r="B131" s="63">
        <v>153217.44</v>
      </c>
      <c r="C131" s="47"/>
      <c r="D131" s="47"/>
      <c r="E131" s="47"/>
      <c r="F131" s="47"/>
      <c r="G131" s="50">
        <v>153217.44</v>
      </c>
    </row>
    <row r="132" spans="1:7" x14ac:dyDescent="0.35">
      <c r="A132" s="65" t="s">
        <v>291</v>
      </c>
      <c r="B132" s="63">
        <v>148110.07999999999</v>
      </c>
      <c r="C132" s="47">
        <v>270785.77999999997</v>
      </c>
      <c r="D132" s="47">
        <v>97841.76</v>
      </c>
      <c r="E132" s="47">
        <v>63695.280000000006</v>
      </c>
      <c r="F132" s="47"/>
      <c r="G132" s="50">
        <v>580432.9</v>
      </c>
    </row>
    <row r="133" spans="1:7" x14ac:dyDescent="0.35">
      <c r="A133" s="82" t="s">
        <v>73</v>
      </c>
      <c r="B133" s="63"/>
      <c r="C133" s="47"/>
      <c r="D133" s="47"/>
      <c r="E133" s="47">
        <v>63695.280000000006</v>
      </c>
      <c r="F133" s="47"/>
      <c r="G133" s="50">
        <v>63695.280000000006</v>
      </c>
    </row>
    <row r="134" spans="1:7" x14ac:dyDescent="0.35">
      <c r="A134" s="82" t="s">
        <v>169</v>
      </c>
      <c r="B134" s="63"/>
      <c r="C134" s="47">
        <v>36960.879999999997</v>
      </c>
      <c r="D134" s="47"/>
      <c r="E134" s="47"/>
      <c r="F134" s="47"/>
      <c r="G134" s="50">
        <v>36960.879999999997</v>
      </c>
    </row>
    <row r="135" spans="1:7" x14ac:dyDescent="0.35">
      <c r="A135" s="82" t="s">
        <v>122</v>
      </c>
      <c r="B135" s="63"/>
      <c r="C135" s="47">
        <v>53791.199999999997</v>
      </c>
      <c r="D135" s="47">
        <v>44421.119999999995</v>
      </c>
      <c r="E135" s="47"/>
      <c r="F135" s="47"/>
      <c r="G135" s="50">
        <v>98212.319999999992</v>
      </c>
    </row>
    <row r="136" spans="1:7" x14ac:dyDescent="0.35">
      <c r="A136" s="82" t="s">
        <v>78</v>
      </c>
      <c r="B136" s="63"/>
      <c r="C136" s="47">
        <v>106942.5</v>
      </c>
      <c r="D136" s="47"/>
      <c r="E136" s="47"/>
      <c r="F136" s="47"/>
      <c r="G136" s="50">
        <v>106942.5</v>
      </c>
    </row>
    <row r="137" spans="1:7" x14ac:dyDescent="0.35">
      <c r="A137" s="82" t="s">
        <v>126</v>
      </c>
      <c r="B137" s="63">
        <v>148110.07999999999</v>
      </c>
      <c r="C137" s="47">
        <v>73091.199999999997</v>
      </c>
      <c r="D137" s="47"/>
      <c r="E137" s="47"/>
      <c r="F137" s="47"/>
      <c r="G137" s="50">
        <v>221201.27999999997</v>
      </c>
    </row>
    <row r="138" spans="1:7" ht="15" thickBot="1" x14ac:dyDescent="0.4">
      <c r="A138" s="82" t="s">
        <v>49</v>
      </c>
      <c r="B138" s="63"/>
      <c r="C138" s="47"/>
      <c r="D138" s="47">
        <v>53420.639999999999</v>
      </c>
      <c r="E138" s="47"/>
      <c r="F138" s="47"/>
      <c r="G138" s="50">
        <v>53420.639999999999</v>
      </c>
    </row>
    <row r="139" spans="1:7" x14ac:dyDescent="0.35">
      <c r="A139" s="65" t="s">
        <v>307</v>
      </c>
      <c r="B139" s="63">
        <v>219617.25999999998</v>
      </c>
      <c r="C139" s="47">
        <v>38353.279999999999</v>
      </c>
      <c r="D139" s="47">
        <v>318428.07999999996</v>
      </c>
      <c r="E139" s="47"/>
      <c r="F139" s="47"/>
      <c r="G139" s="50">
        <v>576398.62</v>
      </c>
    </row>
    <row r="140" spans="1:7" x14ac:dyDescent="0.35">
      <c r="A140" s="82" t="s">
        <v>148</v>
      </c>
      <c r="B140" s="63"/>
      <c r="C140" s="47"/>
      <c r="D140" s="47">
        <v>89163.699999999983</v>
      </c>
      <c r="E140" s="47"/>
      <c r="F140" s="47"/>
      <c r="G140" s="50">
        <v>89163.699999999983</v>
      </c>
    </row>
    <row r="141" spans="1:7" x14ac:dyDescent="0.35">
      <c r="A141" s="82" t="s">
        <v>58</v>
      </c>
      <c r="B141" s="63">
        <v>43280.7</v>
      </c>
      <c r="C141" s="47"/>
      <c r="D141" s="47"/>
      <c r="E141" s="47"/>
      <c r="F141" s="47"/>
      <c r="G141" s="50">
        <v>43280.7</v>
      </c>
    </row>
    <row r="142" spans="1:7" x14ac:dyDescent="0.35">
      <c r="A142" s="82" t="s">
        <v>169</v>
      </c>
      <c r="B142" s="63">
        <v>52583.520000000004</v>
      </c>
      <c r="C142" s="47"/>
      <c r="D142" s="47"/>
      <c r="E142" s="47"/>
      <c r="F142" s="47"/>
      <c r="G142" s="50">
        <v>52583.520000000004</v>
      </c>
    </row>
    <row r="143" spans="1:7" x14ac:dyDescent="0.35">
      <c r="A143" s="82" t="s">
        <v>41</v>
      </c>
      <c r="B143" s="63"/>
      <c r="C143" s="47"/>
      <c r="D143" s="47">
        <v>76046.94</v>
      </c>
      <c r="E143" s="47"/>
      <c r="F143" s="47"/>
      <c r="G143" s="50">
        <v>76046.94</v>
      </c>
    </row>
    <row r="144" spans="1:7" x14ac:dyDescent="0.35">
      <c r="A144" s="82" t="s">
        <v>126</v>
      </c>
      <c r="B144" s="63">
        <v>98954.239999999991</v>
      </c>
      <c r="C144" s="47"/>
      <c r="D144" s="47"/>
      <c r="E144" s="47"/>
      <c r="F144" s="47"/>
      <c r="G144" s="50">
        <v>98954.239999999991</v>
      </c>
    </row>
    <row r="145" spans="1:7" x14ac:dyDescent="0.35">
      <c r="A145" s="82" t="s">
        <v>49</v>
      </c>
      <c r="B145" s="63"/>
      <c r="C145" s="47">
        <v>38353.279999999999</v>
      </c>
      <c r="D145" s="47">
        <v>153217.44</v>
      </c>
      <c r="E145" s="47"/>
      <c r="F145" s="47"/>
      <c r="G145" s="50">
        <v>191570.72</v>
      </c>
    </row>
    <row r="146" spans="1:7" ht="15" thickBot="1" x14ac:dyDescent="0.4">
      <c r="A146" s="82" t="s">
        <v>91</v>
      </c>
      <c r="B146" s="63">
        <v>24798.799999999999</v>
      </c>
      <c r="C146" s="47"/>
      <c r="D146" s="47"/>
      <c r="E146" s="47"/>
      <c r="F146" s="47"/>
      <c r="G146" s="50">
        <v>24798.799999999999</v>
      </c>
    </row>
    <row r="147" spans="1:7" x14ac:dyDescent="0.35">
      <c r="A147" s="65" t="s">
        <v>237</v>
      </c>
      <c r="B147" s="63">
        <v>34219.78</v>
      </c>
      <c r="C147" s="47">
        <v>268437.59999999998</v>
      </c>
      <c r="D147" s="47">
        <v>269332.18</v>
      </c>
      <c r="E147" s="47"/>
      <c r="F147" s="47"/>
      <c r="G147" s="50">
        <v>571989.55999999994</v>
      </c>
    </row>
    <row r="148" spans="1:7" x14ac:dyDescent="0.35">
      <c r="A148" s="82" t="s">
        <v>148</v>
      </c>
      <c r="B148" s="63"/>
      <c r="C148" s="47"/>
      <c r="D148" s="47">
        <v>153665.1</v>
      </c>
      <c r="E148" s="47"/>
      <c r="F148" s="47"/>
      <c r="G148" s="50">
        <v>153665.1</v>
      </c>
    </row>
    <row r="149" spans="1:7" x14ac:dyDescent="0.35">
      <c r="A149" s="82" t="s">
        <v>58</v>
      </c>
      <c r="B149" s="63"/>
      <c r="C149" s="47">
        <v>268437.59999999998</v>
      </c>
      <c r="D149" s="47"/>
      <c r="E149" s="47"/>
      <c r="F149" s="47"/>
      <c r="G149" s="50">
        <v>268437.59999999998</v>
      </c>
    </row>
    <row r="150" spans="1:7" x14ac:dyDescent="0.35">
      <c r="A150" s="82" t="s">
        <v>78</v>
      </c>
      <c r="B150" s="63"/>
      <c r="C150" s="47"/>
      <c r="D150" s="47">
        <v>79380</v>
      </c>
      <c r="E150" s="47"/>
      <c r="F150" s="47"/>
      <c r="G150" s="50">
        <v>79380</v>
      </c>
    </row>
    <row r="151" spans="1:7" x14ac:dyDescent="0.35">
      <c r="A151" s="82" t="s">
        <v>126</v>
      </c>
      <c r="B151" s="63">
        <v>15260.8</v>
      </c>
      <c r="C151" s="47"/>
      <c r="D151" s="47"/>
      <c r="E151" s="47"/>
      <c r="F151" s="47"/>
      <c r="G151" s="50">
        <v>15260.8</v>
      </c>
    </row>
    <row r="152" spans="1:7" ht="15" thickBot="1" x14ac:dyDescent="0.4">
      <c r="A152" s="82" t="s">
        <v>177</v>
      </c>
      <c r="B152" s="63">
        <v>18958.98</v>
      </c>
      <c r="C152" s="47"/>
      <c r="D152" s="47">
        <v>36287.08</v>
      </c>
      <c r="E152" s="47"/>
      <c r="F152" s="47"/>
      <c r="G152" s="50">
        <v>55246.06</v>
      </c>
    </row>
    <row r="153" spans="1:7" x14ac:dyDescent="0.35">
      <c r="A153" s="65" t="s">
        <v>226</v>
      </c>
      <c r="B153" s="63">
        <v>26492.400000000001</v>
      </c>
      <c r="C153" s="47">
        <v>191933.49</v>
      </c>
      <c r="D153" s="47">
        <v>256629.03</v>
      </c>
      <c r="E153" s="47">
        <v>85813.63</v>
      </c>
      <c r="F153" s="47"/>
      <c r="G153" s="50">
        <v>560868.55000000005</v>
      </c>
    </row>
    <row r="154" spans="1:7" x14ac:dyDescent="0.35">
      <c r="A154" s="82" t="s">
        <v>113</v>
      </c>
      <c r="B154" s="63"/>
      <c r="C154" s="47"/>
      <c r="D154" s="47">
        <v>77543.75</v>
      </c>
      <c r="E154" s="47">
        <v>77543.75</v>
      </c>
      <c r="F154" s="47"/>
      <c r="G154" s="50">
        <v>155087.5</v>
      </c>
    </row>
    <row r="155" spans="1:7" x14ac:dyDescent="0.35">
      <c r="A155" s="82" t="s">
        <v>85</v>
      </c>
      <c r="B155" s="63">
        <v>26492.400000000001</v>
      </c>
      <c r="C155" s="47"/>
      <c r="D155" s="47"/>
      <c r="E155" s="47"/>
      <c r="F155" s="47"/>
      <c r="G155" s="50">
        <v>26492.400000000001</v>
      </c>
    </row>
    <row r="156" spans="1:7" x14ac:dyDescent="0.35">
      <c r="A156" s="82" t="s">
        <v>64</v>
      </c>
      <c r="B156" s="63"/>
      <c r="C156" s="47">
        <v>165775.5</v>
      </c>
      <c r="D156" s="47"/>
      <c r="E156" s="47"/>
      <c r="F156" s="47"/>
      <c r="G156" s="50">
        <v>165775.5</v>
      </c>
    </row>
    <row r="157" spans="1:7" x14ac:dyDescent="0.35">
      <c r="A157" s="82" t="s">
        <v>73</v>
      </c>
      <c r="B157" s="63"/>
      <c r="C157" s="47"/>
      <c r="D157" s="47">
        <v>179085.28</v>
      </c>
      <c r="E157" s="47"/>
      <c r="F157" s="47"/>
      <c r="G157" s="50">
        <v>179085.28</v>
      </c>
    </row>
    <row r="158" spans="1:7" ht="15" thickBot="1" x14ac:dyDescent="0.4">
      <c r="A158" s="82" t="s">
        <v>41</v>
      </c>
      <c r="B158" s="63"/>
      <c r="C158" s="47">
        <v>26157.989999999998</v>
      </c>
      <c r="D158" s="47"/>
      <c r="E158" s="47">
        <v>8269.880000000001</v>
      </c>
      <c r="F158" s="47"/>
      <c r="G158" s="50">
        <v>34427.869999999995</v>
      </c>
    </row>
    <row r="159" spans="1:7" x14ac:dyDescent="0.35">
      <c r="A159" s="65" t="s">
        <v>133</v>
      </c>
      <c r="B159" s="63">
        <v>323667.32999999996</v>
      </c>
      <c r="C159" s="47">
        <v>59727.599999999991</v>
      </c>
      <c r="D159" s="47">
        <v>106920.33</v>
      </c>
      <c r="E159" s="47">
        <v>58711.679999999993</v>
      </c>
      <c r="F159" s="47"/>
      <c r="G159" s="50">
        <v>549026.93999999994</v>
      </c>
    </row>
    <row r="160" spans="1:7" x14ac:dyDescent="0.35">
      <c r="A160" s="82" t="s">
        <v>107</v>
      </c>
      <c r="B160" s="63"/>
      <c r="C160" s="47">
        <v>59727.599999999991</v>
      </c>
      <c r="D160" s="47">
        <v>82919.7</v>
      </c>
      <c r="E160" s="47"/>
      <c r="F160" s="47"/>
      <c r="G160" s="50">
        <v>142647.29999999999</v>
      </c>
    </row>
    <row r="161" spans="1:7" x14ac:dyDescent="0.35">
      <c r="A161" s="82" t="s">
        <v>117</v>
      </c>
      <c r="B161" s="63">
        <v>103668.31999999999</v>
      </c>
      <c r="C161" s="47"/>
      <c r="D161" s="47"/>
      <c r="E161" s="47"/>
      <c r="F161" s="47"/>
      <c r="G161" s="50">
        <v>103668.31999999999</v>
      </c>
    </row>
    <row r="162" spans="1:7" x14ac:dyDescent="0.35">
      <c r="A162" s="82" t="s">
        <v>138</v>
      </c>
      <c r="B162" s="63">
        <v>51617.200000000004</v>
      </c>
      <c r="C162" s="47"/>
      <c r="D162" s="47"/>
      <c r="E162" s="47"/>
      <c r="F162" s="47"/>
      <c r="G162" s="50">
        <v>51617.200000000004</v>
      </c>
    </row>
    <row r="163" spans="1:7" x14ac:dyDescent="0.35">
      <c r="A163" s="82" t="s">
        <v>41</v>
      </c>
      <c r="B163" s="63">
        <v>26697.33</v>
      </c>
      <c r="C163" s="47"/>
      <c r="D163" s="47">
        <v>24000.63</v>
      </c>
      <c r="E163" s="47"/>
      <c r="F163" s="47"/>
      <c r="G163" s="50">
        <v>50697.960000000006</v>
      </c>
    </row>
    <row r="164" spans="1:7" x14ac:dyDescent="0.35">
      <c r="A164" s="82" t="s">
        <v>126</v>
      </c>
      <c r="B164" s="63">
        <v>141684.47999999998</v>
      </c>
      <c r="C164" s="47"/>
      <c r="D164" s="47"/>
      <c r="E164" s="47"/>
      <c r="F164" s="47"/>
      <c r="G164" s="50">
        <v>141684.47999999998</v>
      </c>
    </row>
    <row r="165" spans="1:7" ht="15" thickBot="1" x14ac:dyDescent="0.4">
      <c r="A165" s="82" t="s">
        <v>177</v>
      </c>
      <c r="B165" s="63"/>
      <c r="C165" s="47"/>
      <c r="D165" s="47"/>
      <c r="E165" s="47">
        <v>58711.679999999993</v>
      </c>
      <c r="F165" s="47"/>
      <c r="G165" s="50">
        <v>58711.679999999993</v>
      </c>
    </row>
    <row r="166" spans="1:7" x14ac:dyDescent="0.35">
      <c r="A166" s="65" t="s">
        <v>306</v>
      </c>
      <c r="B166" s="63">
        <v>120918.59999999999</v>
      </c>
      <c r="C166" s="47">
        <v>174394.13</v>
      </c>
      <c r="D166" s="47">
        <v>201800.69999999998</v>
      </c>
      <c r="E166" s="47">
        <v>51659.520000000004</v>
      </c>
      <c r="F166" s="47"/>
      <c r="G166" s="50">
        <v>548772.94999999995</v>
      </c>
    </row>
    <row r="167" spans="1:7" x14ac:dyDescent="0.35">
      <c r="A167" s="82" t="s">
        <v>64</v>
      </c>
      <c r="B167" s="63">
        <v>120918.59999999999</v>
      </c>
      <c r="C167" s="47">
        <v>84946.4</v>
      </c>
      <c r="D167" s="47"/>
      <c r="E167" s="47"/>
      <c r="F167" s="47"/>
      <c r="G167" s="50">
        <v>205865</v>
      </c>
    </row>
    <row r="168" spans="1:7" x14ac:dyDescent="0.35">
      <c r="A168" s="82" t="s">
        <v>159</v>
      </c>
      <c r="B168" s="63"/>
      <c r="C168" s="47"/>
      <c r="D168" s="47">
        <v>201800.69999999998</v>
      </c>
      <c r="E168" s="47"/>
      <c r="F168" s="47"/>
      <c r="G168" s="50">
        <v>201800.69999999998</v>
      </c>
    </row>
    <row r="169" spans="1:7" x14ac:dyDescent="0.35">
      <c r="A169" s="82" t="s">
        <v>117</v>
      </c>
      <c r="B169" s="63"/>
      <c r="C169" s="47">
        <v>57520.05</v>
      </c>
      <c r="D169" s="47"/>
      <c r="E169" s="47"/>
      <c r="F169" s="47"/>
      <c r="G169" s="50">
        <v>57520.05</v>
      </c>
    </row>
    <row r="170" spans="1:7" x14ac:dyDescent="0.35">
      <c r="A170" s="82" t="s">
        <v>122</v>
      </c>
      <c r="B170" s="63"/>
      <c r="C170" s="47">
        <v>31927.680000000004</v>
      </c>
      <c r="D170" s="47"/>
      <c r="E170" s="47"/>
      <c r="F170" s="47"/>
      <c r="G170" s="50">
        <v>31927.680000000004</v>
      </c>
    </row>
    <row r="171" spans="1:7" ht="15" thickBot="1" x14ac:dyDescent="0.4">
      <c r="A171" s="82" t="s">
        <v>49</v>
      </c>
      <c r="B171" s="63"/>
      <c r="C171" s="47"/>
      <c r="D171" s="47"/>
      <c r="E171" s="47">
        <v>51659.520000000004</v>
      </c>
      <c r="F171" s="47"/>
      <c r="G171" s="50">
        <v>51659.520000000004</v>
      </c>
    </row>
    <row r="172" spans="1:7" x14ac:dyDescent="0.35">
      <c r="A172" s="65" t="s">
        <v>252</v>
      </c>
      <c r="B172" s="63"/>
      <c r="C172" s="47">
        <v>304022.55</v>
      </c>
      <c r="D172" s="47">
        <v>219078.18</v>
      </c>
      <c r="E172" s="47">
        <v>19404</v>
      </c>
      <c r="F172" s="47"/>
      <c r="G172" s="50">
        <v>542504.73</v>
      </c>
    </row>
    <row r="173" spans="1:7" x14ac:dyDescent="0.35">
      <c r="A173" s="82" t="s">
        <v>85</v>
      </c>
      <c r="B173" s="63"/>
      <c r="C173" s="47">
        <v>34520.399999999994</v>
      </c>
      <c r="D173" s="47"/>
      <c r="E173" s="47"/>
      <c r="F173" s="47"/>
      <c r="G173" s="50">
        <v>34520.399999999994</v>
      </c>
    </row>
    <row r="174" spans="1:7" x14ac:dyDescent="0.35">
      <c r="A174" s="82" t="s">
        <v>117</v>
      </c>
      <c r="B174" s="63"/>
      <c r="C174" s="47">
        <v>80528.070000000007</v>
      </c>
      <c r="D174" s="47"/>
      <c r="E174" s="47"/>
      <c r="F174" s="47"/>
      <c r="G174" s="50">
        <v>80528.070000000007</v>
      </c>
    </row>
    <row r="175" spans="1:7" x14ac:dyDescent="0.35">
      <c r="A175" s="82" t="s">
        <v>58</v>
      </c>
      <c r="B175" s="63"/>
      <c r="C175" s="47"/>
      <c r="D175" s="47">
        <v>124006.5</v>
      </c>
      <c r="E175" s="47"/>
      <c r="F175" s="47"/>
      <c r="G175" s="50">
        <v>124006.5</v>
      </c>
    </row>
    <row r="176" spans="1:7" x14ac:dyDescent="0.35">
      <c r="A176" s="82" t="s">
        <v>138</v>
      </c>
      <c r="B176" s="63"/>
      <c r="C176" s="47"/>
      <c r="D176" s="47">
        <v>95071.680000000008</v>
      </c>
      <c r="E176" s="47"/>
      <c r="F176" s="47"/>
      <c r="G176" s="50">
        <v>95071.680000000008</v>
      </c>
    </row>
    <row r="177" spans="1:7" x14ac:dyDescent="0.35">
      <c r="A177" s="82" t="s">
        <v>78</v>
      </c>
      <c r="B177" s="63"/>
      <c r="C177" s="47"/>
      <c r="D177" s="47"/>
      <c r="E177" s="47">
        <v>19404</v>
      </c>
      <c r="F177" s="47"/>
      <c r="G177" s="50">
        <v>19404</v>
      </c>
    </row>
    <row r="178" spans="1:7" x14ac:dyDescent="0.35">
      <c r="A178" s="82" t="s">
        <v>126</v>
      </c>
      <c r="B178" s="63"/>
      <c r="C178" s="47">
        <v>110520.31999999999</v>
      </c>
      <c r="D178" s="47"/>
      <c r="E178" s="47"/>
      <c r="F178" s="47"/>
      <c r="G178" s="50">
        <v>110520.31999999999</v>
      </c>
    </row>
    <row r="179" spans="1:7" x14ac:dyDescent="0.35">
      <c r="A179" s="82" t="s">
        <v>177</v>
      </c>
      <c r="B179" s="63"/>
      <c r="C179" s="47">
        <v>56265.360000000008</v>
      </c>
      <c r="D179" s="47"/>
      <c r="E179" s="47"/>
      <c r="F179" s="47"/>
      <c r="G179" s="50">
        <v>56265.360000000008</v>
      </c>
    </row>
    <row r="180" spans="1:7" ht="15" thickBot="1" x14ac:dyDescent="0.4">
      <c r="A180" s="82" t="s">
        <v>91</v>
      </c>
      <c r="B180" s="63"/>
      <c r="C180" s="47">
        <v>22188.399999999998</v>
      </c>
      <c r="D180" s="47"/>
      <c r="E180" s="47"/>
      <c r="F180" s="47"/>
      <c r="G180" s="50">
        <v>22188.399999999998</v>
      </c>
    </row>
    <row r="181" spans="1:7" x14ac:dyDescent="0.35">
      <c r="A181" s="65" t="s">
        <v>217</v>
      </c>
      <c r="B181" s="63"/>
      <c r="C181" s="47">
        <v>61619.179999999993</v>
      </c>
      <c r="D181" s="47">
        <v>346790.40000000002</v>
      </c>
      <c r="E181" s="47">
        <v>130159.92</v>
      </c>
      <c r="F181" s="47"/>
      <c r="G181" s="50">
        <v>538569.5</v>
      </c>
    </row>
    <row r="182" spans="1:7" x14ac:dyDescent="0.35">
      <c r="A182" s="82" t="s">
        <v>64</v>
      </c>
      <c r="B182" s="63"/>
      <c r="C182" s="47"/>
      <c r="D182" s="47">
        <v>131970.30000000002</v>
      </c>
      <c r="E182" s="47"/>
      <c r="F182" s="47"/>
      <c r="G182" s="50">
        <v>131970.30000000002</v>
      </c>
    </row>
    <row r="183" spans="1:7" x14ac:dyDescent="0.35">
      <c r="A183" s="82" t="s">
        <v>73</v>
      </c>
      <c r="B183" s="63"/>
      <c r="C183" s="47"/>
      <c r="D183" s="47"/>
      <c r="E183" s="47">
        <v>130159.92</v>
      </c>
      <c r="F183" s="47"/>
      <c r="G183" s="50">
        <v>130159.92</v>
      </c>
    </row>
    <row r="184" spans="1:7" x14ac:dyDescent="0.35">
      <c r="A184" s="82" t="s">
        <v>159</v>
      </c>
      <c r="B184" s="63"/>
      <c r="C184" s="47"/>
      <c r="D184" s="47">
        <v>214820.1</v>
      </c>
      <c r="E184" s="47"/>
      <c r="F184" s="47"/>
      <c r="G184" s="50">
        <v>214820.1</v>
      </c>
    </row>
    <row r="185" spans="1:7" ht="15" thickBot="1" x14ac:dyDescent="0.4">
      <c r="A185" s="82" t="s">
        <v>117</v>
      </c>
      <c r="B185" s="63"/>
      <c r="C185" s="47">
        <v>61619.179999999993</v>
      </c>
      <c r="D185" s="47"/>
      <c r="E185" s="47"/>
      <c r="F185" s="47"/>
      <c r="G185" s="50">
        <v>61619.179999999993</v>
      </c>
    </row>
    <row r="186" spans="1:7" x14ac:dyDescent="0.35">
      <c r="A186" s="65" t="s">
        <v>268</v>
      </c>
      <c r="B186" s="63">
        <v>70572.12</v>
      </c>
      <c r="C186" s="47">
        <v>99393.12</v>
      </c>
      <c r="D186" s="47">
        <v>92108.760000000009</v>
      </c>
      <c r="E186" s="47">
        <v>274535.19</v>
      </c>
      <c r="F186" s="47"/>
      <c r="G186" s="50">
        <v>536609.18999999994</v>
      </c>
    </row>
    <row r="187" spans="1:7" x14ac:dyDescent="0.35">
      <c r="A187" s="82" t="s">
        <v>148</v>
      </c>
      <c r="B187" s="63">
        <v>70572.12</v>
      </c>
      <c r="C187" s="47"/>
      <c r="D187" s="47"/>
      <c r="E187" s="47">
        <v>150250.32</v>
      </c>
      <c r="F187" s="47"/>
      <c r="G187" s="50">
        <v>220822.44</v>
      </c>
    </row>
    <row r="188" spans="1:7" x14ac:dyDescent="0.35">
      <c r="A188" s="82" t="s">
        <v>138</v>
      </c>
      <c r="B188" s="63"/>
      <c r="C188" s="47">
        <v>99393.12</v>
      </c>
      <c r="D188" s="47">
        <v>84508.160000000003</v>
      </c>
      <c r="E188" s="47"/>
      <c r="F188" s="47"/>
      <c r="G188" s="50">
        <v>183901.28</v>
      </c>
    </row>
    <row r="189" spans="1:7" x14ac:dyDescent="0.35">
      <c r="A189" s="82" t="s">
        <v>177</v>
      </c>
      <c r="B189" s="63"/>
      <c r="C189" s="47"/>
      <c r="D189" s="47"/>
      <c r="E189" s="47">
        <v>106414.92</v>
      </c>
      <c r="F189" s="47"/>
      <c r="G189" s="50">
        <v>106414.92</v>
      </c>
    </row>
    <row r="190" spans="1:7" ht="15" thickBot="1" x14ac:dyDescent="0.4">
      <c r="A190" s="82" t="s">
        <v>96</v>
      </c>
      <c r="B190" s="63"/>
      <c r="C190" s="47"/>
      <c r="D190" s="47">
        <v>7600.6</v>
      </c>
      <c r="E190" s="47">
        <v>17869.95</v>
      </c>
      <c r="F190" s="47"/>
      <c r="G190" s="50">
        <v>25470.550000000003</v>
      </c>
    </row>
    <row r="191" spans="1:7" x14ac:dyDescent="0.35">
      <c r="A191" s="65" t="s">
        <v>111</v>
      </c>
      <c r="B191" s="63">
        <v>67702.559999999998</v>
      </c>
      <c r="C191" s="47">
        <v>218985.25999999998</v>
      </c>
      <c r="D191" s="47">
        <v>223191.98</v>
      </c>
      <c r="E191" s="47">
        <v>21019.899999999998</v>
      </c>
      <c r="F191" s="47"/>
      <c r="G191" s="50">
        <v>530899.69999999995</v>
      </c>
    </row>
    <row r="192" spans="1:7" x14ac:dyDescent="0.35">
      <c r="A192" s="82" t="s">
        <v>85</v>
      </c>
      <c r="B192" s="63"/>
      <c r="C192" s="47"/>
      <c r="D192" s="47">
        <v>42615.3</v>
      </c>
      <c r="E192" s="47"/>
      <c r="F192" s="47"/>
      <c r="G192" s="50">
        <v>42615.3</v>
      </c>
    </row>
    <row r="193" spans="1:7" x14ac:dyDescent="0.35">
      <c r="A193" s="82" t="s">
        <v>64</v>
      </c>
      <c r="B193" s="63"/>
      <c r="C193" s="47">
        <v>105099.49999999999</v>
      </c>
      <c r="D193" s="47"/>
      <c r="E193" s="47">
        <v>21019.899999999998</v>
      </c>
      <c r="F193" s="47"/>
      <c r="G193" s="50">
        <v>126119.39999999998</v>
      </c>
    </row>
    <row r="194" spans="1:7" x14ac:dyDescent="0.35">
      <c r="A194" s="82" t="s">
        <v>101</v>
      </c>
      <c r="B194" s="63"/>
      <c r="C194" s="47"/>
      <c r="D194" s="47">
        <v>7854.96</v>
      </c>
      <c r="E194" s="47"/>
      <c r="F194" s="47"/>
      <c r="G194" s="50">
        <v>7854.96</v>
      </c>
    </row>
    <row r="195" spans="1:7" x14ac:dyDescent="0.35">
      <c r="A195" s="82" t="s">
        <v>159</v>
      </c>
      <c r="B195" s="63"/>
      <c r="C195" s="47"/>
      <c r="D195" s="47">
        <v>155268.4</v>
      </c>
      <c r="E195" s="47"/>
      <c r="F195" s="47"/>
      <c r="G195" s="50">
        <v>155268.4</v>
      </c>
    </row>
    <row r="196" spans="1:7" x14ac:dyDescent="0.35">
      <c r="A196" s="82" t="s">
        <v>148</v>
      </c>
      <c r="B196" s="63"/>
      <c r="C196" s="47"/>
      <c r="D196" s="47">
        <v>17453.32</v>
      </c>
      <c r="E196" s="47"/>
      <c r="F196" s="47"/>
      <c r="G196" s="50">
        <v>17453.32</v>
      </c>
    </row>
    <row r="197" spans="1:7" x14ac:dyDescent="0.35">
      <c r="A197" s="82" t="s">
        <v>138</v>
      </c>
      <c r="B197" s="63">
        <v>67702.559999999998</v>
      </c>
      <c r="C197" s="47"/>
      <c r="D197" s="47"/>
      <c r="E197" s="47"/>
      <c r="F197" s="47"/>
      <c r="G197" s="50">
        <v>67702.559999999998</v>
      </c>
    </row>
    <row r="198" spans="1:7" ht="15" thickBot="1" x14ac:dyDescent="0.4">
      <c r="A198" s="82" t="s">
        <v>49</v>
      </c>
      <c r="B198" s="63"/>
      <c r="C198" s="47">
        <v>113885.75999999999</v>
      </c>
      <c r="D198" s="47"/>
      <c r="E198" s="47"/>
      <c r="F198" s="47"/>
      <c r="G198" s="50">
        <v>113885.75999999999</v>
      </c>
    </row>
    <row r="199" spans="1:7" x14ac:dyDescent="0.35">
      <c r="A199" s="65" t="s">
        <v>224</v>
      </c>
      <c r="B199" s="63">
        <v>58199.61</v>
      </c>
      <c r="C199" s="47">
        <v>472411</v>
      </c>
      <c r="D199" s="47"/>
      <c r="E199" s="47"/>
      <c r="F199" s="47"/>
      <c r="G199" s="50">
        <v>530610.6100000001</v>
      </c>
    </row>
    <row r="200" spans="1:7" x14ac:dyDescent="0.35">
      <c r="A200" s="82" t="s">
        <v>73</v>
      </c>
      <c r="B200" s="63"/>
      <c r="C200" s="47">
        <v>145391.4</v>
      </c>
      <c r="D200" s="47"/>
      <c r="E200" s="47"/>
      <c r="F200" s="47"/>
      <c r="G200" s="50">
        <v>145391.4</v>
      </c>
    </row>
    <row r="201" spans="1:7" x14ac:dyDescent="0.35">
      <c r="A201" s="82" t="s">
        <v>101</v>
      </c>
      <c r="B201" s="63">
        <v>8281.86</v>
      </c>
      <c r="C201" s="47"/>
      <c r="D201" s="47"/>
      <c r="E201" s="47"/>
      <c r="F201" s="47"/>
      <c r="G201" s="50">
        <v>8281.86</v>
      </c>
    </row>
    <row r="202" spans="1:7" x14ac:dyDescent="0.35">
      <c r="A202" s="82" t="s">
        <v>107</v>
      </c>
      <c r="B202" s="63"/>
      <c r="C202" s="47">
        <v>54644.399999999994</v>
      </c>
      <c r="D202" s="47"/>
      <c r="E202" s="47"/>
      <c r="F202" s="47"/>
      <c r="G202" s="50">
        <v>54644.399999999994</v>
      </c>
    </row>
    <row r="203" spans="1:7" x14ac:dyDescent="0.35">
      <c r="A203" s="82" t="s">
        <v>148</v>
      </c>
      <c r="B203" s="63">
        <v>17643.03</v>
      </c>
      <c r="C203" s="47"/>
      <c r="D203" s="47"/>
      <c r="E203" s="47"/>
      <c r="F203" s="47"/>
      <c r="G203" s="50">
        <v>17643.03</v>
      </c>
    </row>
    <row r="204" spans="1:7" x14ac:dyDescent="0.35">
      <c r="A204" s="82" t="s">
        <v>122</v>
      </c>
      <c r="B204" s="63">
        <v>32274.720000000001</v>
      </c>
      <c r="C204" s="47"/>
      <c r="D204" s="47"/>
      <c r="E204" s="47"/>
      <c r="F204" s="47"/>
      <c r="G204" s="50">
        <v>32274.720000000001</v>
      </c>
    </row>
    <row r="205" spans="1:7" x14ac:dyDescent="0.35">
      <c r="A205" s="82" t="s">
        <v>126</v>
      </c>
      <c r="B205" s="63"/>
      <c r="C205" s="47">
        <v>127226.88</v>
      </c>
      <c r="D205" s="47"/>
      <c r="E205" s="47"/>
      <c r="F205" s="47"/>
      <c r="G205" s="50">
        <v>127226.88</v>
      </c>
    </row>
    <row r="206" spans="1:7" ht="15" thickBot="1" x14ac:dyDescent="0.4">
      <c r="A206" s="82" t="s">
        <v>177</v>
      </c>
      <c r="B206" s="63"/>
      <c r="C206" s="47">
        <v>145148.32</v>
      </c>
      <c r="D206" s="47"/>
      <c r="E206" s="47"/>
      <c r="F206" s="47"/>
      <c r="G206" s="50">
        <v>145148.32</v>
      </c>
    </row>
    <row r="207" spans="1:7" x14ac:dyDescent="0.35">
      <c r="A207" s="65" t="s">
        <v>233</v>
      </c>
      <c r="B207" s="63">
        <v>182004.34</v>
      </c>
      <c r="C207" s="47">
        <v>45225.899999999994</v>
      </c>
      <c r="D207" s="47">
        <v>254766.81</v>
      </c>
      <c r="E207" s="47">
        <v>44153.71</v>
      </c>
      <c r="F207" s="47"/>
      <c r="G207" s="50">
        <v>526150.76</v>
      </c>
    </row>
    <row r="208" spans="1:7" x14ac:dyDescent="0.35">
      <c r="A208" s="82" t="s">
        <v>113</v>
      </c>
      <c r="B208" s="63">
        <v>111010</v>
      </c>
      <c r="C208" s="47"/>
      <c r="D208" s="47"/>
      <c r="E208" s="47"/>
      <c r="F208" s="47"/>
      <c r="G208" s="50">
        <v>111010</v>
      </c>
    </row>
    <row r="209" spans="1:7" x14ac:dyDescent="0.35">
      <c r="A209" s="82" t="s">
        <v>73</v>
      </c>
      <c r="B209" s="63"/>
      <c r="C209" s="47"/>
      <c r="D209" s="47">
        <v>182777.76</v>
      </c>
      <c r="E209" s="47">
        <v>21231.760000000002</v>
      </c>
      <c r="F209" s="47"/>
      <c r="G209" s="50">
        <v>204009.52000000002</v>
      </c>
    </row>
    <row r="210" spans="1:7" x14ac:dyDescent="0.35">
      <c r="A210" s="82" t="s">
        <v>101</v>
      </c>
      <c r="B210" s="63">
        <v>16563.72</v>
      </c>
      <c r="C210" s="47"/>
      <c r="D210" s="47">
        <v>32657.850000000002</v>
      </c>
      <c r="E210" s="47"/>
      <c r="F210" s="47"/>
      <c r="G210" s="50">
        <v>49221.570000000007</v>
      </c>
    </row>
    <row r="211" spans="1:7" x14ac:dyDescent="0.35">
      <c r="A211" s="82" t="s">
        <v>58</v>
      </c>
      <c r="B211" s="63"/>
      <c r="C211" s="47">
        <v>45225.899999999994</v>
      </c>
      <c r="D211" s="47"/>
      <c r="E211" s="47"/>
      <c r="F211" s="47"/>
      <c r="G211" s="50">
        <v>45225.899999999994</v>
      </c>
    </row>
    <row r="212" spans="1:7" x14ac:dyDescent="0.35">
      <c r="A212" s="82" t="s">
        <v>122</v>
      </c>
      <c r="B212" s="63"/>
      <c r="C212" s="47"/>
      <c r="D212" s="47">
        <v>39331.199999999997</v>
      </c>
      <c r="E212" s="47"/>
      <c r="F212" s="47"/>
      <c r="G212" s="50">
        <v>39331.199999999997</v>
      </c>
    </row>
    <row r="213" spans="1:7" x14ac:dyDescent="0.35">
      <c r="A213" s="82" t="s">
        <v>41</v>
      </c>
      <c r="B213" s="63"/>
      <c r="C213" s="47"/>
      <c r="D213" s="47"/>
      <c r="E213" s="47">
        <v>22921.949999999997</v>
      </c>
      <c r="F213" s="47"/>
      <c r="G213" s="50">
        <v>22921.949999999997</v>
      </c>
    </row>
    <row r="214" spans="1:7" ht="15" thickBot="1" x14ac:dyDescent="0.4">
      <c r="A214" s="82" t="s">
        <v>177</v>
      </c>
      <c r="B214" s="63">
        <v>54430.62</v>
      </c>
      <c r="C214" s="47"/>
      <c r="D214" s="47"/>
      <c r="E214" s="47"/>
      <c r="F214" s="47"/>
      <c r="G214" s="50">
        <v>54430.62</v>
      </c>
    </row>
    <row r="215" spans="1:7" x14ac:dyDescent="0.35">
      <c r="A215" s="65" t="s">
        <v>37</v>
      </c>
      <c r="B215" s="63">
        <v>38935.800000000003</v>
      </c>
      <c r="C215" s="47">
        <v>210283.37</v>
      </c>
      <c r="D215" s="47">
        <v>8111.0999999999995</v>
      </c>
      <c r="E215" s="47">
        <v>265058.59999999998</v>
      </c>
      <c r="F215" s="47"/>
      <c r="G215" s="50">
        <v>522388.87</v>
      </c>
    </row>
    <row r="216" spans="1:7" x14ac:dyDescent="0.35">
      <c r="A216" s="82" t="s">
        <v>85</v>
      </c>
      <c r="B216" s="63">
        <v>38935.800000000003</v>
      </c>
      <c r="C216" s="47"/>
      <c r="D216" s="47"/>
      <c r="E216" s="47"/>
      <c r="F216" s="47"/>
      <c r="G216" s="50">
        <v>38935.800000000003</v>
      </c>
    </row>
    <row r="217" spans="1:7" x14ac:dyDescent="0.35">
      <c r="A217" s="82" t="s">
        <v>101</v>
      </c>
      <c r="B217" s="63"/>
      <c r="C217" s="47"/>
      <c r="D217" s="47">
        <v>8111.0999999999995</v>
      </c>
      <c r="E217" s="47"/>
      <c r="F217" s="47"/>
      <c r="G217" s="50">
        <v>8111.0999999999995</v>
      </c>
    </row>
    <row r="218" spans="1:7" x14ac:dyDescent="0.35">
      <c r="A218" s="82" t="s">
        <v>58</v>
      </c>
      <c r="B218" s="63"/>
      <c r="C218" s="47"/>
      <c r="D218" s="47"/>
      <c r="E218" s="47">
        <v>142972.20000000001</v>
      </c>
      <c r="F218" s="47"/>
      <c r="G218" s="50">
        <v>142972.20000000001</v>
      </c>
    </row>
    <row r="219" spans="1:7" x14ac:dyDescent="0.35">
      <c r="A219" s="82" t="s">
        <v>78</v>
      </c>
      <c r="B219" s="63"/>
      <c r="C219" s="47">
        <v>121716</v>
      </c>
      <c r="D219" s="47"/>
      <c r="E219" s="47"/>
      <c r="F219" s="47"/>
      <c r="G219" s="50">
        <v>121716</v>
      </c>
    </row>
    <row r="220" spans="1:7" x14ac:dyDescent="0.35">
      <c r="A220" s="82" t="s">
        <v>126</v>
      </c>
      <c r="B220" s="63"/>
      <c r="C220" s="47"/>
      <c r="D220" s="47"/>
      <c r="E220" s="47">
        <v>122086.39999999999</v>
      </c>
      <c r="F220" s="47"/>
      <c r="G220" s="50">
        <v>122086.39999999999</v>
      </c>
    </row>
    <row r="221" spans="1:7" x14ac:dyDescent="0.35">
      <c r="A221" s="82" t="s">
        <v>177</v>
      </c>
      <c r="B221" s="63"/>
      <c r="C221" s="47">
        <v>80728.56</v>
      </c>
      <c r="D221" s="47"/>
      <c r="E221" s="47"/>
      <c r="F221" s="47"/>
      <c r="G221" s="50">
        <v>80728.56</v>
      </c>
    </row>
    <row r="222" spans="1:7" x14ac:dyDescent="0.35">
      <c r="A222" s="82" t="s">
        <v>96</v>
      </c>
      <c r="B222" s="63"/>
      <c r="C222" s="47">
        <v>1900.15</v>
      </c>
      <c r="D222" s="47"/>
      <c r="E222" s="47"/>
      <c r="F222" s="47"/>
      <c r="G222" s="50">
        <v>1900.15</v>
      </c>
    </row>
    <row r="223" spans="1:7" ht="15" thickBot="1" x14ac:dyDescent="0.4">
      <c r="A223" s="82" t="s">
        <v>91</v>
      </c>
      <c r="B223" s="63"/>
      <c r="C223" s="47">
        <v>5938.66</v>
      </c>
      <c r="D223" s="47"/>
      <c r="E223" s="47"/>
      <c r="F223" s="47"/>
      <c r="G223" s="50">
        <v>5938.66</v>
      </c>
    </row>
    <row r="224" spans="1:7" x14ac:dyDescent="0.35">
      <c r="A224" s="65" t="s">
        <v>262</v>
      </c>
      <c r="B224" s="63"/>
      <c r="C224" s="47">
        <v>265833.57</v>
      </c>
      <c r="D224" s="47">
        <v>5892.6</v>
      </c>
      <c r="E224" s="47">
        <v>242492.52</v>
      </c>
      <c r="F224" s="47"/>
      <c r="G224" s="50">
        <v>514218.68999999994</v>
      </c>
    </row>
    <row r="225" spans="1:7" x14ac:dyDescent="0.35">
      <c r="A225" s="82" t="s">
        <v>113</v>
      </c>
      <c r="B225" s="63"/>
      <c r="C225" s="47"/>
      <c r="D225" s="47"/>
      <c r="E225" s="47">
        <v>62688</v>
      </c>
      <c r="F225" s="47"/>
      <c r="G225" s="50">
        <v>62688</v>
      </c>
    </row>
    <row r="226" spans="1:7" x14ac:dyDescent="0.35">
      <c r="A226" s="82" t="s">
        <v>85</v>
      </c>
      <c r="B226" s="63"/>
      <c r="C226" s="47">
        <v>38534.399999999994</v>
      </c>
      <c r="D226" s="47"/>
      <c r="E226" s="47"/>
      <c r="F226" s="47"/>
      <c r="G226" s="50">
        <v>38534.399999999994</v>
      </c>
    </row>
    <row r="227" spans="1:7" x14ac:dyDescent="0.35">
      <c r="A227" s="82" t="s">
        <v>73</v>
      </c>
      <c r="B227" s="63"/>
      <c r="C227" s="47">
        <v>148622.32</v>
      </c>
      <c r="D227" s="47"/>
      <c r="E227" s="47"/>
      <c r="F227" s="47"/>
      <c r="G227" s="50">
        <v>148622.32</v>
      </c>
    </row>
    <row r="228" spans="1:7" x14ac:dyDescent="0.35">
      <c r="A228" s="82" t="s">
        <v>117</v>
      </c>
      <c r="B228" s="63"/>
      <c r="C228" s="47">
        <v>78676.849999999991</v>
      </c>
      <c r="D228" s="47"/>
      <c r="E228" s="47"/>
      <c r="F228" s="47"/>
      <c r="G228" s="50">
        <v>78676.849999999991</v>
      </c>
    </row>
    <row r="229" spans="1:7" x14ac:dyDescent="0.35">
      <c r="A229" s="82" t="s">
        <v>177</v>
      </c>
      <c r="B229" s="63"/>
      <c r="C229" s="47"/>
      <c r="D229" s="47"/>
      <c r="E229" s="47">
        <v>179804.52</v>
      </c>
      <c r="F229" s="47"/>
      <c r="G229" s="50">
        <v>179804.52</v>
      </c>
    </row>
    <row r="230" spans="1:7" ht="15" thickBot="1" x14ac:dyDescent="0.4">
      <c r="A230" s="82" t="s">
        <v>96</v>
      </c>
      <c r="B230" s="63"/>
      <c r="C230" s="47"/>
      <c r="D230" s="47">
        <v>5892.6</v>
      </c>
      <c r="E230" s="47"/>
      <c r="F230" s="47"/>
      <c r="G230" s="50">
        <v>5892.6</v>
      </c>
    </row>
    <row r="231" spans="1:7" x14ac:dyDescent="0.35">
      <c r="A231" s="65" t="s">
        <v>300</v>
      </c>
      <c r="B231" s="63">
        <v>51477.600000000006</v>
      </c>
      <c r="C231" s="47">
        <v>220804.86</v>
      </c>
      <c r="D231" s="47"/>
      <c r="E231" s="47">
        <v>241319.02</v>
      </c>
      <c r="F231" s="47"/>
      <c r="G231" s="50">
        <v>513601.47999999992</v>
      </c>
    </row>
    <row r="232" spans="1:7" x14ac:dyDescent="0.35">
      <c r="A232" s="82" t="s">
        <v>64</v>
      </c>
      <c r="B232" s="63"/>
      <c r="C232" s="47">
        <v>173576.69999999998</v>
      </c>
      <c r="D232" s="47"/>
      <c r="E232" s="47"/>
      <c r="F232" s="47"/>
      <c r="G232" s="50">
        <v>173576.69999999998</v>
      </c>
    </row>
    <row r="233" spans="1:7" x14ac:dyDescent="0.35">
      <c r="A233" s="82" t="s">
        <v>107</v>
      </c>
      <c r="B233" s="63"/>
      <c r="C233" s="47"/>
      <c r="D233" s="47"/>
      <c r="E233" s="47">
        <v>63010.5</v>
      </c>
      <c r="F233" s="47"/>
      <c r="G233" s="50">
        <v>63010.5</v>
      </c>
    </row>
    <row r="234" spans="1:7" x14ac:dyDescent="0.35">
      <c r="A234" s="82" t="s">
        <v>122</v>
      </c>
      <c r="B234" s="63">
        <v>51477.600000000006</v>
      </c>
      <c r="C234" s="47"/>
      <c r="D234" s="47"/>
      <c r="E234" s="47">
        <v>74497.920000000013</v>
      </c>
      <c r="F234" s="47"/>
      <c r="G234" s="50">
        <v>125975.52000000002</v>
      </c>
    </row>
    <row r="235" spans="1:7" x14ac:dyDescent="0.35">
      <c r="A235" s="82" t="s">
        <v>126</v>
      </c>
      <c r="B235" s="63"/>
      <c r="C235" s="47">
        <v>47228.159999999996</v>
      </c>
      <c r="D235" s="47"/>
      <c r="E235" s="47"/>
      <c r="F235" s="47"/>
      <c r="G235" s="50">
        <v>47228.159999999996</v>
      </c>
    </row>
    <row r="236" spans="1:7" x14ac:dyDescent="0.35">
      <c r="A236" s="82" t="s">
        <v>49</v>
      </c>
      <c r="B236" s="63"/>
      <c r="C236" s="47"/>
      <c r="D236" s="47"/>
      <c r="E236" s="47">
        <v>99796.799999999988</v>
      </c>
      <c r="F236" s="47"/>
      <c r="G236" s="50">
        <v>99796.799999999988</v>
      </c>
    </row>
    <row r="237" spans="1:7" ht="15" thickBot="1" x14ac:dyDescent="0.4">
      <c r="A237" s="82" t="s">
        <v>96</v>
      </c>
      <c r="B237" s="63"/>
      <c r="C237" s="47"/>
      <c r="D237" s="47"/>
      <c r="E237" s="47">
        <v>4013.7999999999997</v>
      </c>
      <c r="F237" s="47"/>
      <c r="G237" s="50">
        <v>4013.7999999999997</v>
      </c>
    </row>
    <row r="238" spans="1:7" x14ac:dyDescent="0.35">
      <c r="A238" s="65" t="s">
        <v>193</v>
      </c>
      <c r="B238" s="63">
        <v>339715.64999999997</v>
      </c>
      <c r="C238" s="47">
        <v>76303.259999999995</v>
      </c>
      <c r="D238" s="47">
        <v>51379.199999999997</v>
      </c>
      <c r="E238" s="47">
        <v>42433.599999999999</v>
      </c>
      <c r="F238" s="47"/>
      <c r="G238" s="50">
        <v>509831.70999999996</v>
      </c>
    </row>
    <row r="239" spans="1:7" x14ac:dyDescent="0.35">
      <c r="A239" s="82" t="s">
        <v>85</v>
      </c>
      <c r="B239" s="63"/>
      <c r="C239" s="47"/>
      <c r="D239" s="47">
        <v>51379.199999999997</v>
      </c>
      <c r="E239" s="47"/>
      <c r="F239" s="47"/>
      <c r="G239" s="50">
        <v>51379.199999999997</v>
      </c>
    </row>
    <row r="240" spans="1:7" x14ac:dyDescent="0.35">
      <c r="A240" s="82" t="s">
        <v>64</v>
      </c>
      <c r="B240" s="63">
        <v>150173.1</v>
      </c>
      <c r="C240" s="47"/>
      <c r="D240" s="47"/>
      <c r="E240" s="47"/>
      <c r="F240" s="47"/>
      <c r="G240" s="50">
        <v>150173.1</v>
      </c>
    </row>
    <row r="241" spans="1:7" x14ac:dyDescent="0.35">
      <c r="A241" s="82" t="s">
        <v>159</v>
      </c>
      <c r="B241" s="63"/>
      <c r="C241" s="47"/>
      <c r="D241" s="47"/>
      <c r="E241" s="47">
        <v>42433.599999999999</v>
      </c>
      <c r="F241" s="47"/>
      <c r="G241" s="50">
        <v>42433.599999999999</v>
      </c>
    </row>
    <row r="242" spans="1:7" x14ac:dyDescent="0.35">
      <c r="A242" s="82" t="s">
        <v>169</v>
      </c>
      <c r="B242" s="63"/>
      <c r="C242" s="47">
        <v>76303.259999999995</v>
      </c>
      <c r="D242" s="47"/>
      <c r="E242" s="47"/>
      <c r="F242" s="47"/>
      <c r="G242" s="50">
        <v>76303.259999999995</v>
      </c>
    </row>
    <row r="243" spans="1:7" x14ac:dyDescent="0.35">
      <c r="A243" s="82" t="s">
        <v>41</v>
      </c>
      <c r="B243" s="63">
        <v>52855.319999999992</v>
      </c>
      <c r="C243" s="47"/>
      <c r="D243" s="47"/>
      <c r="E243" s="47"/>
      <c r="F243" s="47"/>
      <c r="G243" s="50">
        <v>52855.319999999992</v>
      </c>
    </row>
    <row r="244" spans="1:7" x14ac:dyDescent="0.35">
      <c r="A244" s="82" t="s">
        <v>49</v>
      </c>
      <c r="B244" s="63">
        <v>127387.68</v>
      </c>
      <c r="C244" s="47"/>
      <c r="D244" s="47"/>
      <c r="E244" s="47"/>
      <c r="F244" s="47"/>
      <c r="G244" s="50">
        <v>127387.68</v>
      </c>
    </row>
    <row r="245" spans="1:7" ht="15" thickBot="1" x14ac:dyDescent="0.4">
      <c r="A245" s="82" t="s">
        <v>91</v>
      </c>
      <c r="B245" s="63">
        <v>9299.5499999999993</v>
      </c>
      <c r="C245" s="47"/>
      <c r="D245" s="47"/>
      <c r="E245" s="47"/>
      <c r="F245" s="47"/>
      <c r="G245" s="50">
        <v>9299.5499999999993</v>
      </c>
    </row>
    <row r="246" spans="1:7" x14ac:dyDescent="0.35">
      <c r="A246" s="65" t="s">
        <v>302</v>
      </c>
      <c r="B246" s="63"/>
      <c r="C246" s="47">
        <v>343772.6</v>
      </c>
      <c r="D246" s="47">
        <v>136464.36000000002</v>
      </c>
      <c r="E246" s="47">
        <v>11220.96</v>
      </c>
      <c r="F246" s="47"/>
      <c r="G246" s="50">
        <v>491457.92</v>
      </c>
    </row>
    <row r="247" spans="1:7" x14ac:dyDescent="0.35">
      <c r="A247" s="82" t="s">
        <v>148</v>
      </c>
      <c r="B247" s="63"/>
      <c r="C247" s="47">
        <v>122173.23999999999</v>
      </c>
      <c r="D247" s="47"/>
      <c r="E247" s="47"/>
      <c r="F247" s="47"/>
      <c r="G247" s="50">
        <v>122173.23999999999</v>
      </c>
    </row>
    <row r="248" spans="1:7" x14ac:dyDescent="0.35">
      <c r="A248" s="82" t="s">
        <v>122</v>
      </c>
      <c r="B248" s="63"/>
      <c r="C248" s="47">
        <v>61773.120000000003</v>
      </c>
      <c r="D248" s="47"/>
      <c r="E248" s="47">
        <v>11220.96</v>
      </c>
      <c r="F248" s="47"/>
      <c r="G248" s="50">
        <v>72994.080000000002</v>
      </c>
    </row>
    <row r="249" spans="1:7" x14ac:dyDescent="0.35">
      <c r="A249" s="82" t="s">
        <v>177</v>
      </c>
      <c r="B249" s="63"/>
      <c r="C249" s="47">
        <v>159826.23999999999</v>
      </c>
      <c r="D249" s="47">
        <v>113753.88</v>
      </c>
      <c r="E249" s="47"/>
      <c r="F249" s="47"/>
      <c r="G249" s="50">
        <v>273580.12</v>
      </c>
    </row>
    <row r="250" spans="1:7" ht="15" thickBot="1" x14ac:dyDescent="0.4">
      <c r="A250" s="82" t="s">
        <v>91</v>
      </c>
      <c r="B250" s="63"/>
      <c r="C250" s="47"/>
      <c r="D250" s="47">
        <v>22710.48</v>
      </c>
      <c r="E250" s="47"/>
      <c r="F250" s="47"/>
      <c r="G250" s="50">
        <v>22710.48</v>
      </c>
    </row>
    <row r="251" spans="1:7" x14ac:dyDescent="0.35">
      <c r="A251" s="65" t="s">
        <v>223</v>
      </c>
      <c r="B251" s="63">
        <v>370357.86</v>
      </c>
      <c r="C251" s="47"/>
      <c r="D251" s="47"/>
      <c r="E251" s="47">
        <v>113996.65</v>
      </c>
      <c r="F251" s="47"/>
      <c r="G251" s="50">
        <v>484354.50999999995</v>
      </c>
    </row>
    <row r="252" spans="1:7" x14ac:dyDescent="0.35">
      <c r="A252" s="82" t="s">
        <v>113</v>
      </c>
      <c r="B252" s="63"/>
      <c r="C252" s="47"/>
      <c r="D252" s="47"/>
      <c r="E252" s="47">
        <v>14366</v>
      </c>
      <c r="F252" s="47"/>
      <c r="G252" s="50">
        <v>14366</v>
      </c>
    </row>
    <row r="253" spans="1:7" x14ac:dyDescent="0.35">
      <c r="A253" s="82" t="s">
        <v>73</v>
      </c>
      <c r="B253" s="63">
        <v>201470.94</v>
      </c>
      <c r="C253" s="47"/>
      <c r="D253" s="47"/>
      <c r="E253" s="47"/>
      <c r="F253" s="47"/>
      <c r="G253" s="50">
        <v>201470.94</v>
      </c>
    </row>
    <row r="254" spans="1:7" x14ac:dyDescent="0.35">
      <c r="A254" s="82" t="s">
        <v>117</v>
      </c>
      <c r="B254" s="63"/>
      <c r="C254" s="47"/>
      <c r="D254" s="47"/>
      <c r="E254" s="47">
        <v>89916.4</v>
      </c>
      <c r="F254" s="47"/>
      <c r="G254" s="50">
        <v>89916.4</v>
      </c>
    </row>
    <row r="255" spans="1:7" x14ac:dyDescent="0.35">
      <c r="A255" s="82" t="s">
        <v>177</v>
      </c>
      <c r="B255" s="63">
        <v>161457.12</v>
      </c>
      <c r="C255" s="47"/>
      <c r="D255" s="47"/>
      <c r="E255" s="47"/>
      <c r="F255" s="47"/>
      <c r="G255" s="50">
        <v>161457.12</v>
      </c>
    </row>
    <row r="256" spans="1:7" ht="15" thickBot="1" x14ac:dyDescent="0.4">
      <c r="A256" s="82" t="s">
        <v>96</v>
      </c>
      <c r="B256" s="63">
        <v>7429.8</v>
      </c>
      <c r="C256" s="47"/>
      <c r="D256" s="47"/>
      <c r="E256" s="47">
        <v>9714.25</v>
      </c>
      <c r="F256" s="47"/>
      <c r="G256" s="50">
        <v>17144.05</v>
      </c>
    </row>
    <row r="257" spans="1:7" x14ac:dyDescent="0.35">
      <c r="A257" s="65" t="s">
        <v>94</v>
      </c>
      <c r="B257" s="63">
        <v>324185.44</v>
      </c>
      <c r="C257" s="47"/>
      <c r="D257" s="47">
        <v>103536.09</v>
      </c>
      <c r="E257" s="47">
        <v>55982.97</v>
      </c>
      <c r="F257" s="47"/>
      <c r="G257" s="50">
        <v>483704.5</v>
      </c>
    </row>
    <row r="258" spans="1:7" x14ac:dyDescent="0.35">
      <c r="A258" s="82" t="s">
        <v>85</v>
      </c>
      <c r="B258" s="63"/>
      <c r="C258" s="47"/>
      <c r="D258" s="47"/>
      <c r="E258" s="47">
        <v>31442.999999999996</v>
      </c>
      <c r="F258" s="47"/>
      <c r="G258" s="50">
        <v>31442.999999999996</v>
      </c>
    </row>
    <row r="259" spans="1:7" x14ac:dyDescent="0.35">
      <c r="A259" s="82" t="s">
        <v>117</v>
      </c>
      <c r="B259" s="63"/>
      <c r="C259" s="47"/>
      <c r="D259" s="47">
        <v>103536.09</v>
      </c>
      <c r="E259" s="47"/>
      <c r="F259" s="47"/>
      <c r="G259" s="50">
        <v>103536.09</v>
      </c>
    </row>
    <row r="260" spans="1:7" x14ac:dyDescent="0.35">
      <c r="A260" s="82" t="s">
        <v>148</v>
      </c>
      <c r="B260" s="63">
        <v>133555.84</v>
      </c>
      <c r="C260" s="47"/>
      <c r="D260" s="47"/>
      <c r="E260" s="47"/>
      <c r="F260" s="47"/>
      <c r="G260" s="50">
        <v>133555.84</v>
      </c>
    </row>
    <row r="261" spans="1:7" x14ac:dyDescent="0.35">
      <c r="A261" s="82" t="s">
        <v>58</v>
      </c>
      <c r="B261" s="63">
        <v>190629.6</v>
      </c>
      <c r="C261" s="47"/>
      <c r="D261" s="47"/>
      <c r="E261" s="47"/>
      <c r="F261" s="47"/>
      <c r="G261" s="50">
        <v>190629.6</v>
      </c>
    </row>
    <row r="262" spans="1:7" ht="15" thickBot="1" x14ac:dyDescent="0.4">
      <c r="A262" s="82" t="s">
        <v>41</v>
      </c>
      <c r="B262" s="63"/>
      <c r="C262" s="47"/>
      <c r="D262" s="47"/>
      <c r="E262" s="47">
        <v>24539.97</v>
      </c>
      <c r="F262" s="47"/>
      <c r="G262" s="50">
        <v>24539.97</v>
      </c>
    </row>
    <row r="263" spans="1:7" x14ac:dyDescent="0.35">
      <c r="A263" s="65" t="s">
        <v>241</v>
      </c>
      <c r="B263" s="63"/>
      <c r="C263" s="47">
        <v>325844.34000000003</v>
      </c>
      <c r="D263" s="47">
        <v>65439.920000000006</v>
      </c>
      <c r="E263" s="47">
        <v>87389.12000000001</v>
      </c>
      <c r="F263" s="47"/>
      <c r="G263" s="50">
        <v>478673.38</v>
      </c>
    </row>
    <row r="264" spans="1:7" x14ac:dyDescent="0.35">
      <c r="A264" s="82" t="s">
        <v>73</v>
      </c>
      <c r="B264" s="63"/>
      <c r="C264" s="47">
        <v>68541.66</v>
      </c>
      <c r="D264" s="47"/>
      <c r="E264" s="47"/>
      <c r="F264" s="47"/>
      <c r="G264" s="50">
        <v>68541.66</v>
      </c>
    </row>
    <row r="265" spans="1:7" x14ac:dyDescent="0.35">
      <c r="A265" s="82" t="s">
        <v>58</v>
      </c>
      <c r="B265" s="63"/>
      <c r="C265" s="47">
        <v>88506.6</v>
      </c>
      <c r="D265" s="47"/>
      <c r="E265" s="47"/>
      <c r="F265" s="47"/>
      <c r="G265" s="50">
        <v>88506.6</v>
      </c>
    </row>
    <row r="266" spans="1:7" x14ac:dyDescent="0.35">
      <c r="A266" s="82" t="s">
        <v>138</v>
      </c>
      <c r="B266" s="63"/>
      <c r="C266" s="47"/>
      <c r="D266" s="47"/>
      <c r="E266" s="47">
        <v>87389.12000000001</v>
      </c>
      <c r="F266" s="47"/>
      <c r="G266" s="50">
        <v>87389.12000000001</v>
      </c>
    </row>
    <row r="267" spans="1:7" x14ac:dyDescent="0.35">
      <c r="A267" s="82" t="s">
        <v>41</v>
      </c>
      <c r="B267" s="63"/>
      <c r="C267" s="47"/>
      <c r="D267" s="47">
        <v>65439.920000000006</v>
      </c>
      <c r="E267" s="47"/>
      <c r="F267" s="47"/>
      <c r="G267" s="50">
        <v>65439.920000000006</v>
      </c>
    </row>
    <row r="268" spans="1:7" ht="15" thickBot="1" x14ac:dyDescent="0.4">
      <c r="A268" s="82" t="s">
        <v>177</v>
      </c>
      <c r="B268" s="63"/>
      <c r="C268" s="47">
        <v>168796.08000000002</v>
      </c>
      <c r="D268" s="47"/>
      <c r="E268" s="47"/>
      <c r="F268" s="47"/>
      <c r="G268" s="50">
        <v>168796.08000000002</v>
      </c>
    </row>
    <row r="269" spans="1:7" x14ac:dyDescent="0.35">
      <c r="A269" s="65" t="s">
        <v>250</v>
      </c>
      <c r="B269" s="63">
        <v>212876.96</v>
      </c>
      <c r="C269" s="47">
        <v>80347</v>
      </c>
      <c r="D269" s="47"/>
      <c r="E269" s="47">
        <v>174672.91999999998</v>
      </c>
      <c r="F269" s="47"/>
      <c r="G269" s="50">
        <v>467896.87999999995</v>
      </c>
    </row>
    <row r="270" spans="1:7" x14ac:dyDescent="0.35">
      <c r="A270" s="82" t="s">
        <v>85</v>
      </c>
      <c r="B270" s="63"/>
      <c r="C270" s="47">
        <v>36527.4</v>
      </c>
      <c r="D270" s="47"/>
      <c r="E270" s="47"/>
      <c r="F270" s="47"/>
      <c r="G270" s="50">
        <v>36527.4</v>
      </c>
    </row>
    <row r="271" spans="1:7" x14ac:dyDescent="0.35">
      <c r="A271" s="82" t="s">
        <v>64</v>
      </c>
      <c r="B271" s="63">
        <v>79745.600000000006</v>
      </c>
      <c r="C271" s="47"/>
      <c r="D271" s="47"/>
      <c r="E271" s="47"/>
      <c r="F271" s="47"/>
      <c r="G271" s="50">
        <v>79745.600000000006</v>
      </c>
    </row>
    <row r="272" spans="1:7" x14ac:dyDescent="0.35">
      <c r="A272" s="82" t="s">
        <v>159</v>
      </c>
      <c r="B272" s="63"/>
      <c r="C272" s="47"/>
      <c r="D272" s="47"/>
      <c r="E272" s="47">
        <v>90653.599999999991</v>
      </c>
      <c r="F272" s="47"/>
      <c r="G272" s="50">
        <v>90653.599999999991</v>
      </c>
    </row>
    <row r="273" spans="1:7" x14ac:dyDescent="0.35">
      <c r="A273" s="82" t="s">
        <v>107</v>
      </c>
      <c r="B273" s="63">
        <v>41512.799999999996</v>
      </c>
      <c r="C273" s="47"/>
      <c r="D273" s="47"/>
      <c r="E273" s="47"/>
      <c r="F273" s="47"/>
      <c r="G273" s="50">
        <v>41512.799999999996</v>
      </c>
    </row>
    <row r="274" spans="1:7" x14ac:dyDescent="0.35">
      <c r="A274" s="82" t="s">
        <v>169</v>
      </c>
      <c r="B274" s="63"/>
      <c r="C274" s="47">
        <v>43819.6</v>
      </c>
      <c r="D274" s="47"/>
      <c r="E274" s="47">
        <v>84019.319999999992</v>
      </c>
      <c r="F274" s="47"/>
      <c r="G274" s="50">
        <v>127838.91999999998</v>
      </c>
    </row>
    <row r="275" spans="1:7" ht="15" thickBot="1" x14ac:dyDescent="0.4">
      <c r="A275" s="82" t="s">
        <v>122</v>
      </c>
      <c r="B275" s="63">
        <v>91618.559999999998</v>
      </c>
      <c r="C275" s="47"/>
      <c r="D275" s="47"/>
      <c r="E275" s="47"/>
      <c r="F275" s="47"/>
      <c r="G275" s="50">
        <v>91618.559999999998</v>
      </c>
    </row>
    <row r="276" spans="1:7" x14ac:dyDescent="0.35">
      <c r="A276" s="65" t="s">
        <v>235</v>
      </c>
      <c r="B276" s="63">
        <v>380637.43999999994</v>
      </c>
      <c r="C276" s="47"/>
      <c r="D276" s="47"/>
      <c r="E276" s="47">
        <v>84867.199999999997</v>
      </c>
      <c r="F276" s="47"/>
      <c r="G276" s="50">
        <v>465504.64</v>
      </c>
    </row>
    <row r="277" spans="1:7" x14ac:dyDescent="0.35">
      <c r="A277" s="82" t="s">
        <v>159</v>
      </c>
      <c r="B277" s="63">
        <v>160331.5</v>
      </c>
      <c r="C277" s="47"/>
      <c r="D277" s="47"/>
      <c r="E277" s="47">
        <v>84867.199999999997</v>
      </c>
      <c r="F277" s="47"/>
      <c r="G277" s="50">
        <v>245198.7</v>
      </c>
    </row>
    <row r="278" spans="1:7" x14ac:dyDescent="0.35">
      <c r="A278" s="82" t="s">
        <v>169</v>
      </c>
      <c r="B278" s="63">
        <v>25434.42</v>
      </c>
      <c r="C278" s="47"/>
      <c r="D278" s="47"/>
      <c r="E278" s="47"/>
      <c r="F278" s="47"/>
      <c r="G278" s="50">
        <v>25434.42</v>
      </c>
    </row>
    <row r="279" spans="1:7" x14ac:dyDescent="0.35">
      <c r="A279" s="82" t="s">
        <v>78</v>
      </c>
      <c r="B279" s="63">
        <v>21168</v>
      </c>
      <c r="C279" s="47"/>
      <c r="D279" s="47"/>
      <c r="E279" s="47"/>
      <c r="F279" s="47"/>
      <c r="G279" s="50">
        <v>21168</v>
      </c>
    </row>
    <row r="280" spans="1:7" x14ac:dyDescent="0.35">
      <c r="A280" s="82" t="s">
        <v>177</v>
      </c>
      <c r="B280" s="63">
        <v>37510.240000000005</v>
      </c>
      <c r="C280" s="47"/>
      <c r="D280" s="47"/>
      <c r="E280" s="47"/>
      <c r="F280" s="47"/>
      <c r="G280" s="50">
        <v>37510.240000000005</v>
      </c>
    </row>
    <row r="281" spans="1:7" ht="15" thickBot="1" x14ac:dyDescent="0.4">
      <c r="A281" s="82" t="s">
        <v>49</v>
      </c>
      <c r="B281" s="63">
        <v>136193.28</v>
      </c>
      <c r="C281" s="47"/>
      <c r="D281" s="47"/>
      <c r="E281" s="47"/>
      <c r="F281" s="47"/>
      <c r="G281" s="50">
        <v>136193.28</v>
      </c>
    </row>
    <row r="282" spans="1:7" x14ac:dyDescent="0.35">
      <c r="A282" s="65" t="s">
        <v>289</v>
      </c>
      <c r="B282" s="63">
        <v>56811</v>
      </c>
      <c r="C282" s="47">
        <v>294615.46000000002</v>
      </c>
      <c r="D282" s="47">
        <v>108894.22</v>
      </c>
      <c r="E282" s="47"/>
      <c r="F282" s="47"/>
      <c r="G282" s="50">
        <v>460320.68000000005</v>
      </c>
    </row>
    <row r="283" spans="1:7" x14ac:dyDescent="0.35">
      <c r="A283" s="82" t="s">
        <v>113</v>
      </c>
      <c r="B283" s="63">
        <v>56811</v>
      </c>
      <c r="C283" s="47"/>
      <c r="D283" s="47"/>
      <c r="E283" s="47"/>
      <c r="F283" s="47"/>
      <c r="G283" s="50">
        <v>56811</v>
      </c>
    </row>
    <row r="284" spans="1:7" x14ac:dyDescent="0.35">
      <c r="A284" s="82" t="s">
        <v>64</v>
      </c>
      <c r="B284" s="63"/>
      <c r="C284" s="47">
        <v>187228.80000000002</v>
      </c>
      <c r="D284" s="47"/>
      <c r="E284" s="47"/>
      <c r="F284" s="47"/>
      <c r="G284" s="50">
        <v>187228.80000000002</v>
      </c>
    </row>
    <row r="285" spans="1:7" x14ac:dyDescent="0.35">
      <c r="A285" s="82" t="s">
        <v>73</v>
      </c>
      <c r="B285" s="63"/>
      <c r="C285" s="47"/>
      <c r="D285" s="47">
        <v>60233.58</v>
      </c>
      <c r="E285" s="47"/>
      <c r="F285" s="47"/>
      <c r="G285" s="50">
        <v>60233.58</v>
      </c>
    </row>
    <row r="286" spans="1:7" x14ac:dyDescent="0.35">
      <c r="A286" s="82" t="s">
        <v>117</v>
      </c>
      <c r="B286" s="63"/>
      <c r="C286" s="47"/>
      <c r="D286" s="47">
        <v>48660.639999999999</v>
      </c>
      <c r="E286" s="47"/>
      <c r="F286" s="47"/>
      <c r="G286" s="50">
        <v>48660.639999999999</v>
      </c>
    </row>
    <row r="287" spans="1:7" x14ac:dyDescent="0.35">
      <c r="A287" s="82" t="s">
        <v>138</v>
      </c>
      <c r="B287" s="63"/>
      <c r="C287" s="47">
        <v>69143.040000000008</v>
      </c>
      <c r="D287" s="47"/>
      <c r="E287" s="47"/>
      <c r="F287" s="47"/>
      <c r="G287" s="50">
        <v>69143.040000000008</v>
      </c>
    </row>
    <row r="288" spans="1:7" x14ac:dyDescent="0.35">
      <c r="A288" s="82" t="s">
        <v>177</v>
      </c>
      <c r="B288" s="63"/>
      <c r="C288" s="47">
        <v>18143.54</v>
      </c>
      <c r="D288" s="47"/>
      <c r="E288" s="47"/>
      <c r="F288" s="47"/>
      <c r="G288" s="50">
        <v>18143.54</v>
      </c>
    </row>
    <row r="289" spans="1:7" ht="15" thickBot="1" x14ac:dyDescent="0.4">
      <c r="A289" s="82" t="s">
        <v>91</v>
      </c>
      <c r="B289" s="63"/>
      <c r="C289" s="47">
        <v>20100.080000000002</v>
      </c>
      <c r="D289" s="47"/>
      <c r="E289" s="47"/>
      <c r="F289" s="47"/>
      <c r="G289" s="50">
        <v>20100.080000000002</v>
      </c>
    </row>
    <row r="290" spans="1:7" x14ac:dyDescent="0.35">
      <c r="A290" s="65" t="s">
        <v>239</v>
      </c>
      <c r="B290" s="63">
        <v>147469.74</v>
      </c>
      <c r="C290" s="47"/>
      <c r="D290" s="47">
        <v>121227.04</v>
      </c>
      <c r="E290" s="47">
        <v>190569.92</v>
      </c>
      <c r="F290" s="47"/>
      <c r="G290" s="50">
        <v>459266.69999999995</v>
      </c>
    </row>
    <row r="291" spans="1:7" x14ac:dyDescent="0.35">
      <c r="A291" s="82" t="s">
        <v>64</v>
      </c>
      <c r="B291" s="63">
        <v>92097.5</v>
      </c>
      <c r="C291" s="47"/>
      <c r="D291" s="47"/>
      <c r="E291" s="47">
        <v>165775.5</v>
      </c>
      <c r="F291" s="47"/>
      <c r="G291" s="50">
        <v>257873</v>
      </c>
    </row>
    <row r="292" spans="1:7" x14ac:dyDescent="0.35">
      <c r="A292" s="82" t="s">
        <v>169</v>
      </c>
      <c r="B292" s="63"/>
      <c r="C292" s="47"/>
      <c r="D292" s="47">
        <v>60680.619999999995</v>
      </c>
      <c r="E292" s="47"/>
      <c r="F292" s="47"/>
      <c r="G292" s="50">
        <v>60680.619999999995</v>
      </c>
    </row>
    <row r="293" spans="1:7" x14ac:dyDescent="0.35">
      <c r="A293" s="82" t="s">
        <v>41</v>
      </c>
      <c r="B293" s="63">
        <v>55372.24</v>
      </c>
      <c r="C293" s="47"/>
      <c r="D293" s="47"/>
      <c r="E293" s="47"/>
      <c r="F293" s="47"/>
      <c r="G293" s="50">
        <v>55372.24</v>
      </c>
    </row>
    <row r="294" spans="1:7" x14ac:dyDescent="0.35">
      <c r="A294" s="82" t="s">
        <v>177</v>
      </c>
      <c r="B294" s="63"/>
      <c r="C294" s="47"/>
      <c r="D294" s="47">
        <v>60546.42</v>
      </c>
      <c r="E294" s="47"/>
      <c r="F294" s="47"/>
      <c r="G294" s="50">
        <v>60546.42</v>
      </c>
    </row>
    <row r="295" spans="1:7" x14ac:dyDescent="0.35">
      <c r="A295" s="82" t="s">
        <v>96</v>
      </c>
      <c r="B295" s="63"/>
      <c r="C295" s="47"/>
      <c r="D295" s="47"/>
      <c r="E295" s="47">
        <v>15201.2</v>
      </c>
      <c r="F295" s="47"/>
      <c r="G295" s="50">
        <v>15201.2</v>
      </c>
    </row>
    <row r="296" spans="1:7" ht="15" thickBot="1" x14ac:dyDescent="0.4">
      <c r="A296" s="82" t="s">
        <v>91</v>
      </c>
      <c r="B296" s="63"/>
      <c r="C296" s="47"/>
      <c r="D296" s="47"/>
      <c r="E296" s="47">
        <v>9593.2199999999993</v>
      </c>
      <c r="F296" s="47"/>
      <c r="G296" s="50">
        <v>9593.2199999999993</v>
      </c>
    </row>
    <row r="297" spans="1:7" x14ac:dyDescent="0.35">
      <c r="A297" s="65" t="s">
        <v>276</v>
      </c>
      <c r="B297" s="63">
        <v>176434.16999999998</v>
      </c>
      <c r="C297" s="47">
        <v>105701.12</v>
      </c>
      <c r="D297" s="47"/>
      <c r="E297" s="47">
        <v>169232.4</v>
      </c>
      <c r="F297" s="47"/>
      <c r="G297" s="50">
        <v>451367.68999999994</v>
      </c>
    </row>
    <row r="298" spans="1:7" x14ac:dyDescent="0.35">
      <c r="A298" s="82" t="s">
        <v>113</v>
      </c>
      <c r="B298" s="63">
        <v>136640.24999999997</v>
      </c>
      <c r="C298" s="47"/>
      <c r="D298" s="47"/>
      <c r="E298" s="47"/>
      <c r="F298" s="47"/>
      <c r="G298" s="50">
        <v>136640.24999999997</v>
      </c>
    </row>
    <row r="299" spans="1:7" x14ac:dyDescent="0.35">
      <c r="A299" s="82" t="s">
        <v>58</v>
      </c>
      <c r="B299" s="63"/>
      <c r="C299" s="47"/>
      <c r="D299" s="47"/>
      <c r="E299" s="47">
        <v>169232.4</v>
      </c>
      <c r="F299" s="47"/>
      <c r="G299" s="50">
        <v>169232.4</v>
      </c>
    </row>
    <row r="300" spans="1:7" x14ac:dyDescent="0.35">
      <c r="A300" s="82" t="s">
        <v>122</v>
      </c>
      <c r="B300" s="63">
        <v>39793.919999999998</v>
      </c>
      <c r="C300" s="47"/>
      <c r="D300" s="47"/>
      <c r="E300" s="47"/>
      <c r="F300" s="47"/>
      <c r="G300" s="50">
        <v>39793.919999999998</v>
      </c>
    </row>
    <row r="301" spans="1:7" ht="15" thickBot="1" x14ac:dyDescent="0.4">
      <c r="A301" s="82" t="s">
        <v>126</v>
      </c>
      <c r="B301" s="63"/>
      <c r="C301" s="47">
        <v>105701.12</v>
      </c>
      <c r="D301" s="47"/>
      <c r="E301" s="47"/>
      <c r="F301" s="47"/>
      <c r="G301" s="50">
        <v>105701.12</v>
      </c>
    </row>
    <row r="302" spans="1:7" x14ac:dyDescent="0.35">
      <c r="A302" s="65" t="s">
        <v>194</v>
      </c>
      <c r="B302" s="63">
        <v>51365.579999999994</v>
      </c>
      <c r="C302" s="47">
        <v>206108.56</v>
      </c>
      <c r="D302" s="47">
        <v>171626.4</v>
      </c>
      <c r="E302" s="47">
        <v>19414.849999999999</v>
      </c>
      <c r="F302" s="47"/>
      <c r="G302" s="50">
        <v>448515.38999999996</v>
      </c>
    </row>
    <row r="303" spans="1:7" x14ac:dyDescent="0.35">
      <c r="A303" s="82" t="s">
        <v>85</v>
      </c>
      <c r="B303" s="63">
        <v>6623.1</v>
      </c>
      <c r="C303" s="47"/>
      <c r="D303" s="47"/>
      <c r="E303" s="47"/>
      <c r="F303" s="47"/>
      <c r="G303" s="50">
        <v>6623.1</v>
      </c>
    </row>
    <row r="304" spans="1:7" x14ac:dyDescent="0.35">
      <c r="A304" s="82" t="s">
        <v>64</v>
      </c>
      <c r="B304" s="63"/>
      <c r="C304" s="47"/>
      <c r="D304" s="47">
        <v>171626.4</v>
      </c>
      <c r="E304" s="47"/>
      <c r="F304" s="47"/>
      <c r="G304" s="50">
        <v>171626.4</v>
      </c>
    </row>
    <row r="305" spans="1:7" x14ac:dyDescent="0.35">
      <c r="A305" s="82" t="s">
        <v>101</v>
      </c>
      <c r="B305" s="63">
        <v>30395.279999999999</v>
      </c>
      <c r="C305" s="47">
        <v>19637.400000000001</v>
      </c>
      <c r="D305" s="47"/>
      <c r="E305" s="47"/>
      <c r="F305" s="47"/>
      <c r="G305" s="50">
        <v>50032.68</v>
      </c>
    </row>
    <row r="306" spans="1:7" x14ac:dyDescent="0.35">
      <c r="A306" s="82" t="s">
        <v>107</v>
      </c>
      <c r="B306" s="63"/>
      <c r="C306" s="47">
        <v>29863.799999999996</v>
      </c>
      <c r="D306" s="47"/>
      <c r="E306" s="47"/>
      <c r="F306" s="47"/>
      <c r="G306" s="50">
        <v>29863.799999999996</v>
      </c>
    </row>
    <row r="307" spans="1:7" x14ac:dyDescent="0.35">
      <c r="A307" s="82" t="s">
        <v>78</v>
      </c>
      <c r="B307" s="63"/>
      <c r="C307" s="47">
        <v>38808</v>
      </c>
      <c r="D307" s="47"/>
      <c r="E307" s="47"/>
      <c r="F307" s="47"/>
      <c r="G307" s="50">
        <v>38808</v>
      </c>
    </row>
    <row r="308" spans="1:7" x14ac:dyDescent="0.35">
      <c r="A308" s="82" t="s">
        <v>49</v>
      </c>
      <c r="B308" s="63"/>
      <c r="C308" s="47">
        <v>117799.36</v>
      </c>
      <c r="D308" s="47"/>
      <c r="E308" s="47"/>
      <c r="F308" s="47"/>
      <c r="G308" s="50">
        <v>117799.36</v>
      </c>
    </row>
    <row r="309" spans="1:7" x14ac:dyDescent="0.35">
      <c r="A309" s="82" t="s">
        <v>96</v>
      </c>
      <c r="B309" s="63">
        <v>14347.199999999999</v>
      </c>
      <c r="C309" s="47"/>
      <c r="D309" s="47"/>
      <c r="E309" s="47"/>
      <c r="F309" s="47"/>
      <c r="G309" s="50">
        <v>14347.199999999999</v>
      </c>
    </row>
    <row r="310" spans="1:7" ht="15" thickBot="1" x14ac:dyDescent="0.4">
      <c r="A310" s="82" t="s">
        <v>91</v>
      </c>
      <c r="B310" s="63"/>
      <c r="C310" s="47"/>
      <c r="D310" s="47"/>
      <c r="E310" s="47">
        <v>19414.849999999999</v>
      </c>
      <c r="F310" s="47"/>
      <c r="G310" s="50">
        <v>19414.849999999999</v>
      </c>
    </row>
    <row r="311" spans="1:7" x14ac:dyDescent="0.35">
      <c r="A311" s="65" t="s">
        <v>165</v>
      </c>
      <c r="B311" s="63">
        <v>79913.119999999995</v>
      </c>
      <c r="C311" s="47">
        <v>136640.24999999997</v>
      </c>
      <c r="D311" s="47">
        <v>231652.71000000002</v>
      </c>
      <c r="E311" s="47"/>
      <c r="F311" s="47"/>
      <c r="G311" s="50">
        <v>448206.08000000002</v>
      </c>
    </row>
    <row r="312" spans="1:7" x14ac:dyDescent="0.35">
      <c r="A312" s="82" t="s">
        <v>113</v>
      </c>
      <c r="B312" s="63"/>
      <c r="C312" s="47">
        <v>136640.24999999997</v>
      </c>
      <c r="D312" s="47"/>
      <c r="E312" s="47"/>
      <c r="F312" s="47"/>
      <c r="G312" s="50">
        <v>136640.24999999997</v>
      </c>
    </row>
    <row r="313" spans="1:7" x14ac:dyDescent="0.35">
      <c r="A313" s="82" t="s">
        <v>169</v>
      </c>
      <c r="B313" s="63"/>
      <c r="C313" s="47"/>
      <c r="D313" s="47">
        <v>75445.919999999998</v>
      </c>
      <c r="E313" s="47"/>
      <c r="F313" s="47"/>
      <c r="G313" s="50">
        <v>75445.919999999998</v>
      </c>
    </row>
    <row r="314" spans="1:7" x14ac:dyDescent="0.35">
      <c r="A314" s="82" t="s">
        <v>177</v>
      </c>
      <c r="B314" s="63">
        <v>79913.119999999995</v>
      </c>
      <c r="C314" s="47"/>
      <c r="D314" s="47">
        <v>153302.72</v>
      </c>
      <c r="E314" s="47"/>
      <c r="F314" s="47"/>
      <c r="G314" s="50">
        <v>233215.84</v>
      </c>
    </row>
    <row r="315" spans="1:7" ht="15" thickBot="1" x14ac:dyDescent="0.4">
      <c r="A315" s="82" t="s">
        <v>91</v>
      </c>
      <c r="B315" s="63"/>
      <c r="C315" s="47"/>
      <c r="D315" s="47">
        <v>2904.07</v>
      </c>
      <c r="E315" s="47"/>
      <c r="F315" s="47"/>
      <c r="G315" s="50">
        <v>2904.07</v>
      </c>
    </row>
    <row r="316" spans="1:7" x14ac:dyDescent="0.35">
      <c r="A316" s="65" t="s">
        <v>211</v>
      </c>
      <c r="B316" s="63">
        <v>111817.20000000001</v>
      </c>
      <c r="C316" s="47">
        <v>75095</v>
      </c>
      <c r="D316" s="47"/>
      <c r="E316" s="47">
        <v>258808.11000000002</v>
      </c>
      <c r="F316" s="47"/>
      <c r="G316" s="50">
        <v>445720.31000000006</v>
      </c>
    </row>
    <row r="317" spans="1:7" x14ac:dyDescent="0.35">
      <c r="A317" s="82" t="s">
        <v>113</v>
      </c>
      <c r="B317" s="63"/>
      <c r="C317" s="47">
        <v>75095</v>
      </c>
      <c r="D317" s="47"/>
      <c r="E317" s="47"/>
      <c r="F317" s="47"/>
      <c r="G317" s="50">
        <v>75095</v>
      </c>
    </row>
    <row r="318" spans="1:7" x14ac:dyDescent="0.35">
      <c r="A318" s="82" t="s">
        <v>64</v>
      </c>
      <c r="B318" s="63">
        <v>111817.20000000001</v>
      </c>
      <c r="C318" s="47"/>
      <c r="D318" s="47"/>
      <c r="E318" s="47"/>
      <c r="F318" s="47"/>
      <c r="G318" s="50">
        <v>111817.20000000001</v>
      </c>
    </row>
    <row r="319" spans="1:7" x14ac:dyDescent="0.35">
      <c r="A319" s="82" t="s">
        <v>58</v>
      </c>
      <c r="B319" s="63"/>
      <c r="C319" s="47"/>
      <c r="D319" s="47"/>
      <c r="E319" s="47">
        <v>22126.65</v>
      </c>
      <c r="F319" s="47"/>
      <c r="G319" s="50">
        <v>22126.65</v>
      </c>
    </row>
    <row r="320" spans="1:7" ht="15" thickBot="1" x14ac:dyDescent="0.4">
      <c r="A320" s="82" t="s">
        <v>177</v>
      </c>
      <c r="B320" s="63"/>
      <c r="C320" s="47"/>
      <c r="D320" s="47"/>
      <c r="E320" s="47">
        <v>236681.46000000002</v>
      </c>
      <c r="F320" s="47"/>
      <c r="G320" s="50">
        <v>236681.46000000002</v>
      </c>
    </row>
    <row r="321" spans="1:7" x14ac:dyDescent="0.35">
      <c r="A321" s="65" t="s">
        <v>247</v>
      </c>
      <c r="B321" s="63">
        <v>334171.3</v>
      </c>
      <c r="C321" s="47">
        <v>55818.6</v>
      </c>
      <c r="D321" s="47"/>
      <c r="E321" s="47">
        <v>53753.81</v>
      </c>
      <c r="F321" s="47"/>
      <c r="G321" s="50">
        <v>443743.70999999996</v>
      </c>
    </row>
    <row r="322" spans="1:7" x14ac:dyDescent="0.35">
      <c r="A322" s="82" t="s">
        <v>113</v>
      </c>
      <c r="B322" s="63">
        <v>44077.5</v>
      </c>
      <c r="C322" s="47"/>
      <c r="D322" s="47"/>
      <c r="E322" s="47"/>
      <c r="F322" s="47"/>
      <c r="G322" s="50">
        <v>44077.5</v>
      </c>
    </row>
    <row r="323" spans="1:7" x14ac:dyDescent="0.35">
      <c r="A323" s="82" t="s">
        <v>101</v>
      </c>
      <c r="B323" s="63"/>
      <c r="C323" s="47"/>
      <c r="D323" s="47"/>
      <c r="E323" s="47">
        <v>16392.96</v>
      </c>
      <c r="F323" s="47"/>
      <c r="G323" s="50">
        <v>16392.96</v>
      </c>
    </row>
    <row r="324" spans="1:7" x14ac:dyDescent="0.35">
      <c r="A324" s="82" t="s">
        <v>117</v>
      </c>
      <c r="B324" s="63">
        <v>108296.37</v>
      </c>
      <c r="C324" s="47"/>
      <c r="D324" s="47"/>
      <c r="E324" s="47"/>
      <c r="F324" s="47"/>
      <c r="G324" s="50">
        <v>108296.37</v>
      </c>
    </row>
    <row r="325" spans="1:7" x14ac:dyDescent="0.35">
      <c r="A325" s="82" t="s">
        <v>148</v>
      </c>
      <c r="B325" s="63">
        <v>18781.29</v>
      </c>
      <c r="C325" s="47"/>
      <c r="D325" s="47"/>
      <c r="E325" s="47">
        <v>18401.87</v>
      </c>
      <c r="F325" s="47"/>
      <c r="G325" s="50">
        <v>37183.160000000003</v>
      </c>
    </row>
    <row r="326" spans="1:7" x14ac:dyDescent="0.35">
      <c r="A326" s="82" t="s">
        <v>138</v>
      </c>
      <c r="B326" s="63"/>
      <c r="C326" s="47">
        <v>55818.6</v>
      </c>
      <c r="D326" s="47"/>
      <c r="E326" s="47"/>
      <c r="F326" s="47"/>
      <c r="G326" s="50">
        <v>55818.6</v>
      </c>
    </row>
    <row r="327" spans="1:7" x14ac:dyDescent="0.35">
      <c r="A327" s="82" t="s">
        <v>177</v>
      </c>
      <c r="B327" s="63"/>
      <c r="C327" s="47"/>
      <c r="D327" s="47"/>
      <c r="E327" s="47">
        <v>18958.98</v>
      </c>
      <c r="F327" s="47"/>
      <c r="G327" s="50">
        <v>18958.98</v>
      </c>
    </row>
    <row r="328" spans="1:7" x14ac:dyDescent="0.35">
      <c r="A328" s="82" t="s">
        <v>49</v>
      </c>
      <c r="B328" s="63">
        <v>134236.47999999998</v>
      </c>
      <c r="C328" s="47"/>
      <c r="D328" s="47"/>
      <c r="E328" s="47"/>
      <c r="F328" s="47"/>
      <c r="G328" s="50">
        <v>134236.47999999998</v>
      </c>
    </row>
    <row r="329" spans="1:7" ht="15" thickBot="1" x14ac:dyDescent="0.4">
      <c r="A329" s="82" t="s">
        <v>91</v>
      </c>
      <c r="B329" s="63">
        <v>28779.659999999996</v>
      </c>
      <c r="C329" s="47"/>
      <c r="D329" s="47"/>
      <c r="E329" s="47"/>
      <c r="F329" s="47"/>
      <c r="G329" s="50">
        <v>28779.659999999996</v>
      </c>
    </row>
    <row r="330" spans="1:7" x14ac:dyDescent="0.35">
      <c r="A330" s="65" t="s">
        <v>157</v>
      </c>
      <c r="B330" s="63">
        <v>31777.5</v>
      </c>
      <c r="C330" s="47">
        <v>109700.50000000001</v>
      </c>
      <c r="D330" s="47">
        <v>301654.3</v>
      </c>
      <c r="E330" s="47"/>
      <c r="F330" s="47"/>
      <c r="G330" s="50">
        <v>443132.3</v>
      </c>
    </row>
    <row r="331" spans="1:7" x14ac:dyDescent="0.35">
      <c r="A331" s="82" t="s">
        <v>85</v>
      </c>
      <c r="B331" s="63">
        <v>31777.5</v>
      </c>
      <c r="C331" s="47"/>
      <c r="D331" s="47"/>
      <c r="E331" s="47"/>
      <c r="F331" s="47"/>
      <c r="G331" s="50">
        <v>31777.5</v>
      </c>
    </row>
    <row r="332" spans="1:7" x14ac:dyDescent="0.35">
      <c r="A332" s="82" t="s">
        <v>159</v>
      </c>
      <c r="B332" s="63"/>
      <c r="C332" s="47">
        <v>109700.50000000001</v>
      </c>
      <c r="D332" s="47"/>
      <c r="E332" s="47"/>
      <c r="F332" s="47"/>
      <c r="G332" s="50">
        <v>109700.50000000001</v>
      </c>
    </row>
    <row r="333" spans="1:7" x14ac:dyDescent="0.35">
      <c r="A333" s="82" t="s">
        <v>148</v>
      </c>
      <c r="B333" s="63"/>
      <c r="C333" s="47"/>
      <c r="D333" s="47">
        <v>129002.8</v>
      </c>
      <c r="E333" s="47"/>
      <c r="F333" s="47"/>
      <c r="G333" s="50">
        <v>129002.8</v>
      </c>
    </row>
    <row r="334" spans="1:7" ht="15" thickBot="1" x14ac:dyDescent="0.4">
      <c r="A334" s="82" t="s">
        <v>78</v>
      </c>
      <c r="B334" s="63"/>
      <c r="C334" s="47"/>
      <c r="D334" s="47">
        <v>172651.5</v>
      </c>
      <c r="E334" s="47"/>
      <c r="F334" s="47"/>
      <c r="G334" s="50">
        <v>172651.5</v>
      </c>
    </row>
    <row r="335" spans="1:7" x14ac:dyDescent="0.35">
      <c r="A335" s="65" t="s">
        <v>220</v>
      </c>
      <c r="B335" s="63">
        <v>40813.599999999999</v>
      </c>
      <c r="C335" s="47">
        <v>10642.560000000001</v>
      </c>
      <c r="D335" s="47">
        <v>178623.71999999997</v>
      </c>
      <c r="E335" s="47">
        <v>209515.32</v>
      </c>
      <c r="F335" s="47"/>
      <c r="G335" s="50">
        <v>439595.19999999995</v>
      </c>
    </row>
    <row r="336" spans="1:7" x14ac:dyDescent="0.35">
      <c r="A336" s="82" t="s">
        <v>73</v>
      </c>
      <c r="B336" s="63"/>
      <c r="C336" s="47"/>
      <c r="D336" s="47">
        <v>178623.71999999997</v>
      </c>
      <c r="E336" s="47">
        <v>189008.82</v>
      </c>
      <c r="F336" s="47"/>
      <c r="G336" s="50">
        <v>367632.54</v>
      </c>
    </row>
    <row r="337" spans="1:7" x14ac:dyDescent="0.35">
      <c r="A337" s="82" t="s">
        <v>122</v>
      </c>
      <c r="B337" s="63"/>
      <c r="C337" s="47">
        <v>10642.560000000001</v>
      </c>
      <c r="D337" s="47"/>
      <c r="E337" s="47"/>
      <c r="F337" s="47"/>
      <c r="G337" s="50">
        <v>10642.560000000001</v>
      </c>
    </row>
    <row r="338" spans="1:7" x14ac:dyDescent="0.35">
      <c r="A338" s="82" t="s">
        <v>138</v>
      </c>
      <c r="B338" s="63">
        <v>40813.599999999999</v>
      </c>
      <c r="C338" s="47"/>
      <c r="D338" s="47"/>
      <c r="E338" s="47"/>
      <c r="F338" s="47"/>
      <c r="G338" s="50">
        <v>40813.599999999999</v>
      </c>
    </row>
    <row r="339" spans="1:7" ht="15" thickBot="1" x14ac:dyDescent="0.4">
      <c r="A339" s="82" t="s">
        <v>78</v>
      </c>
      <c r="B339" s="63"/>
      <c r="C339" s="47"/>
      <c r="D339" s="47"/>
      <c r="E339" s="47">
        <v>20506.5</v>
      </c>
      <c r="F339" s="47"/>
      <c r="G339" s="50">
        <v>20506.5</v>
      </c>
    </row>
    <row r="340" spans="1:7" x14ac:dyDescent="0.35">
      <c r="A340" s="65" t="s">
        <v>132</v>
      </c>
      <c r="B340" s="63">
        <v>18426.599999999999</v>
      </c>
      <c r="C340" s="47">
        <v>108495</v>
      </c>
      <c r="D340" s="47">
        <v>211975.12</v>
      </c>
      <c r="E340" s="47">
        <v>96263.44</v>
      </c>
      <c r="F340" s="47"/>
      <c r="G340" s="50">
        <v>435160.16</v>
      </c>
    </row>
    <row r="341" spans="1:7" x14ac:dyDescent="0.35">
      <c r="A341" s="82" t="s">
        <v>113</v>
      </c>
      <c r="B341" s="63"/>
      <c r="C341" s="47"/>
      <c r="D341" s="47">
        <v>15019</v>
      </c>
      <c r="E341" s="47"/>
      <c r="F341" s="47"/>
      <c r="G341" s="50">
        <v>15019</v>
      </c>
    </row>
    <row r="342" spans="1:7" x14ac:dyDescent="0.35">
      <c r="A342" s="82" t="s">
        <v>101</v>
      </c>
      <c r="B342" s="63"/>
      <c r="C342" s="47"/>
      <c r="D342" s="47">
        <v>7342.68</v>
      </c>
      <c r="E342" s="47"/>
      <c r="F342" s="47"/>
      <c r="G342" s="50">
        <v>7342.68</v>
      </c>
    </row>
    <row r="343" spans="1:7" x14ac:dyDescent="0.35">
      <c r="A343" s="82" t="s">
        <v>159</v>
      </c>
      <c r="B343" s="63"/>
      <c r="C343" s="47">
        <v>108495</v>
      </c>
      <c r="D343" s="47"/>
      <c r="E343" s="47"/>
      <c r="F343" s="47"/>
      <c r="G343" s="50">
        <v>108495</v>
      </c>
    </row>
    <row r="344" spans="1:7" x14ac:dyDescent="0.35">
      <c r="A344" s="82" t="s">
        <v>107</v>
      </c>
      <c r="B344" s="63">
        <v>18426.599999999999</v>
      </c>
      <c r="C344" s="47"/>
      <c r="D344" s="47"/>
      <c r="E344" s="47"/>
      <c r="F344" s="47"/>
      <c r="G344" s="50">
        <v>18426.599999999999</v>
      </c>
    </row>
    <row r="345" spans="1:7" x14ac:dyDescent="0.35">
      <c r="A345" s="82" t="s">
        <v>117</v>
      </c>
      <c r="B345" s="63"/>
      <c r="C345" s="47"/>
      <c r="D345" s="47"/>
      <c r="E345" s="47">
        <v>96263.44</v>
      </c>
      <c r="F345" s="47"/>
      <c r="G345" s="50">
        <v>96263.44</v>
      </c>
    </row>
    <row r="346" spans="1:7" x14ac:dyDescent="0.35">
      <c r="A346" s="82" t="s">
        <v>122</v>
      </c>
      <c r="B346" s="63"/>
      <c r="C346" s="47"/>
      <c r="D346" s="47">
        <v>39331.199999999997</v>
      </c>
      <c r="E346" s="47"/>
      <c r="F346" s="47"/>
      <c r="G346" s="50">
        <v>39331.199999999997</v>
      </c>
    </row>
    <row r="347" spans="1:7" ht="15" thickBot="1" x14ac:dyDescent="0.4">
      <c r="A347" s="82" t="s">
        <v>49</v>
      </c>
      <c r="B347" s="63"/>
      <c r="C347" s="47"/>
      <c r="D347" s="47">
        <v>150282.23999999999</v>
      </c>
      <c r="E347" s="47"/>
      <c r="F347" s="47"/>
      <c r="G347" s="50">
        <v>150282.23999999999</v>
      </c>
    </row>
    <row r="348" spans="1:7" x14ac:dyDescent="0.35">
      <c r="A348" s="65" t="s">
        <v>253</v>
      </c>
      <c r="B348" s="63">
        <v>183559.56</v>
      </c>
      <c r="C348" s="47">
        <v>84187.64</v>
      </c>
      <c r="D348" s="47">
        <v>132560.79999999999</v>
      </c>
      <c r="E348" s="47">
        <v>34571.520000000004</v>
      </c>
      <c r="F348" s="47"/>
      <c r="G348" s="50">
        <v>434879.52</v>
      </c>
    </row>
    <row r="349" spans="1:7" x14ac:dyDescent="0.35">
      <c r="A349" s="82" t="s">
        <v>85</v>
      </c>
      <c r="B349" s="63">
        <v>23013.599999999999</v>
      </c>
      <c r="C349" s="47"/>
      <c r="D349" s="47"/>
      <c r="E349" s="47"/>
      <c r="F349" s="47"/>
      <c r="G349" s="50">
        <v>23013.599999999999</v>
      </c>
    </row>
    <row r="350" spans="1:7" x14ac:dyDescent="0.35">
      <c r="A350" s="82" t="s">
        <v>64</v>
      </c>
      <c r="B350" s="63"/>
      <c r="C350" s="47"/>
      <c r="D350" s="47">
        <v>117018</v>
      </c>
      <c r="E350" s="47"/>
      <c r="F350" s="47"/>
      <c r="G350" s="50">
        <v>117018</v>
      </c>
    </row>
    <row r="351" spans="1:7" x14ac:dyDescent="0.35">
      <c r="A351" s="82" t="s">
        <v>101</v>
      </c>
      <c r="B351" s="63"/>
      <c r="C351" s="47">
        <v>22028.04</v>
      </c>
      <c r="D351" s="47"/>
      <c r="E351" s="47"/>
      <c r="F351" s="47"/>
      <c r="G351" s="50">
        <v>22028.04</v>
      </c>
    </row>
    <row r="352" spans="1:7" x14ac:dyDescent="0.35">
      <c r="A352" s="82" t="s">
        <v>107</v>
      </c>
      <c r="B352" s="63"/>
      <c r="C352" s="47">
        <v>54644.399999999994</v>
      </c>
      <c r="D352" s="47"/>
      <c r="E352" s="47"/>
      <c r="F352" s="47"/>
      <c r="G352" s="50">
        <v>54644.399999999994</v>
      </c>
    </row>
    <row r="353" spans="1:7" x14ac:dyDescent="0.35">
      <c r="A353" s="82" t="s">
        <v>169</v>
      </c>
      <c r="B353" s="63">
        <v>18861.48</v>
      </c>
      <c r="C353" s="47"/>
      <c r="D353" s="47"/>
      <c r="E353" s="47"/>
      <c r="F353" s="47"/>
      <c r="G353" s="50">
        <v>18861.48</v>
      </c>
    </row>
    <row r="354" spans="1:7" x14ac:dyDescent="0.35">
      <c r="A354" s="82" t="s">
        <v>138</v>
      </c>
      <c r="B354" s="63"/>
      <c r="C354" s="47"/>
      <c r="D354" s="47"/>
      <c r="E354" s="47">
        <v>34571.520000000004</v>
      </c>
      <c r="F354" s="47"/>
      <c r="G354" s="50">
        <v>34571.520000000004</v>
      </c>
    </row>
    <row r="355" spans="1:7" x14ac:dyDescent="0.35">
      <c r="A355" s="82" t="s">
        <v>126</v>
      </c>
      <c r="B355" s="63">
        <v>141684.47999999998</v>
      </c>
      <c r="C355" s="47"/>
      <c r="D355" s="47"/>
      <c r="E355" s="47"/>
      <c r="F355" s="47"/>
      <c r="G355" s="50">
        <v>141684.47999999998</v>
      </c>
    </row>
    <row r="356" spans="1:7" ht="15" thickBot="1" x14ac:dyDescent="0.4">
      <c r="A356" s="82" t="s">
        <v>96</v>
      </c>
      <c r="B356" s="63"/>
      <c r="C356" s="47">
        <v>7515.2</v>
      </c>
      <c r="D356" s="47">
        <v>15542.800000000001</v>
      </c>
      <c r="E356" s="47"/>
      <c r="F356" s="47"/>
      <c r="G356" s="50">
        <v>23058</v>
      </c>
    </row>
    <row r="357" spans="1:7" x14ac:dyDescent="0.35">
      <c r="A357" s="65" t="s">
        <v>323</v>
      </c>
      <c r="B357" s="63">
        <v>322205.44999999995</v>
      </c>
      <c r="C357" s="47"/>
      <c r="D357" s="47">
        <v>49742.399999999994</v>
      </c>
      <c r="E357" s="47">
        <v>61035.31</v>
      </c>
      <c r="F357" s="47"/>
      <c r="G357" s="50">
        <v>432983.16</v>
      </c>
    </row>
    <row r="358" spans="1:7" x14ac:dyDescent="0.35">
      <c r="A358" s="82" t="s">
        <v>113</v>
      </c>
      <c r="B358" s="63">
        <v>112316</v>
      </c>
      <c r="C358" s="47"/>
      <c r="D358" s="47"/>
      <c r="E358" s="47"/>
      <c r="F358" s="47"/>
      <c r="G358" s="50">
        <v>112316</v>
      </c>
    </row>
    <row r="359" spans="1:7" x14ac:dyDescent="0.35">
      <c r="A359" s="82" t="s">
        <v>64</v>
      </c>
      <c r="B359" s="63">
        <v>19503</v>
      </c>
      <c r="C359" s="47"/>
      <c r="D359" s="47"/>
      <c r="E359" s="47"/>
      <c r="F359" s="47"/>
      <c r="G359" s="50">
        <v>19503</v>
      </c>
    </row>
    <row r="360" spans="1:7" x14ac:dyDescent="0.35">
      <c r="A360" s="82" t="s">
        <v>58</v>
      </c>
      <c r="B360" s="63">
        <v>190386.44999999998</v>
      </c>
      <c r="C360" s="47"/>
      <c r="D360" s="47"/>
      <c r="E360" s="47"/>
      <c r="F360" s="47"/>
      <c r="G360" s="50">
        <v>190386.44999999998</v>
      </c>
    </row>
    <row r="361" spans="1:7" x14ac:dyDescent="0.35">
      <c r="A361" s="82" t="s">
        <v>122</v>
      </c>
      <c r="B361" s="63"/>
      <c r="C361" s="47"/>
      <c r="D361" s="47">
        <v>49742.399999999994</v>
      </c>
      <c r="E361" s="47"/>
      <c r="F361" s="47"/>
      <c r="G361" s="50">
        <v>49742.399999999994</v>
      </c>
    </row>
    <row r="362" spans="1:7" ht="15" thickBot="1" x14ac:dyDescent="0.4">
      <c r="A362" s="82" t="s">
        <v>41</v>
      </c>
      <c r="B362" s="63"/>
      <c r="C362" s="47"/>
      <c r="D362" s="47"/>
      <c r="E362" s="47">
        <v>61035.31</v>
      </c>
      <c r="F362" s="47"/>
      <c r="G362" s="50">
        <v>61035.31</v>
      </c>
    </row>
    <row r="363" spans="1:7" x14ac:dyDescent="0.35">
      <c r="A363" s="65" t="s">
        <v>202</v>
      </c>
      <c r="B363" s="63">
        <v>197486.96000000002</v>
      </c>
      <c r="C363" s="47"/>
      <c r="D363" s="47">
        <v>79229.7</v>
      </c>
      <c r="E363" s="47">
        <v>154933.6</v>
      </c>
      <c r="F363" s="47"/>
      <c r="G363" s="50">
        <v>431650.26000000007</v>
      </c>
    </row>
    <row r="364" spans="1:7" x14ac:dyDescent="0.35">
      <c r="A364" s="82" t="s">
        <v>85</v>
      </c>
      <c r="B364" s="63">
        <v>39738.600000000006</v>
      </c>
      <c r="C364" s="47"/>
      <c r="D364" s="47"/>
      <c r="E364" s="47"/>
      <c r="F364" s="47"/>
      <c r="G364" s="50">
        <v>39738.600000000006</v>
      </c>
    </row>
    <row r="365" spans="1:7" x14ac:dyDescent="0.35">
      <c r="A365" s="82" t="s">
        <v>64</v>
      </c>
      <c r="B365" s="63"/>
      <c r="C365" s="47"/>
      <c r="D365" s="47">
        <v>36839</v>
      </c>
      <c r="E365" s="47"/>
      <c r="F365" s="47"/>
      <c r="G365" s="50">
        <v>36839</v>
      </c>
    </row>
    <row r="366" spans="1:7" x14ac:dyDescent="0.35">
      <c r="A366" s="82" t="s">
        <v>117</v>
      </c>
      <c r="B366" s="63">
        <v>25388.16</v>
      </c>
      <c r="C366" s="47"/>
      <c r="D366" s="47"/>
      <c r="E366" s="47"/>
      <c r="F366" s="47"/>
      <c r="G366" s="50">
        <v>25388.16</v>
      </c>
    </row>
    <row r="367" spans="1:7" x14ac:dyDescent="0.35">
      <c r="A367" s="82" t="s">
        <v>169</v>
      </c>
      <c r="B367" s="63"/>
      <c r="C367" s="47"/>
      <c r="D367" s="47">
        <v>42390.7</v>
      </c>
      <c r="E367" s="47"/>
      <c r="F367" s="47"/>
      <c r="G367" s="50">
        <v>42390.7</v>
      </c>
    </row>
    <row r="368" spans="1:7" x14ac:dyDescent="0.35">
      <c r="A368" s="82" t="s">
        <v>177</v>
      </c>
      <c r="B368" s="63">
        <v>128431.80000000002</v>
      </c>
      <c r="C368" s="47"/>
      <c r="D368" s="47"/>
      <c r="E368" s="47">
        <v>154933.6</v>
      </c>
      <c r="F368" s="47"/>
      <c r="G368" s="50">
        <v>283365.40000000002</v>
      </c>
    </row>
    <row r="369" spans="1:7" ht="15" thickBot="1" x14ac:dyDescent="0.4">
      <c r="A369" s="82" t="s">
        <v>96</v>
      </c>
      <c r="B369" s="63">
        <v>3928.4</v>
      </c>
      <c r="C369" s="47"/>
      <c r="D369" s="47"/>
      <c r="E369" s="47"/>
      <c r="F369" s="47"/>
      <c r="G369" s="50">
        <v>3928.4</v>
      </c>
    </row>
    <row r="370" spans="1:7" x14ac:dyDescent="0.35">
      <c r="A370" s="65" t="s">
        <v>267</v>
      </c>
      <c r="B370" s="63">
        <v>190951.19999999998</v>
      </c>
      <c r="C370" s="47">
        <v>111684.06</v>
      </c>
      <c r="D370" s="47"/>
      <c r="E370" s="47">
        <v>126558.18</v>
      </c>
      <c r="F370" s="47"/>
      <c r="G370" s="50">
        <v>429193.44</v>
      </c>
    </row>
    <row r="371" spans="1:7" x14ac:dyDescent="0.35">
      <c r="A371" s="82" t="s">
        <v>101</v>
      </c>
      <c r="B371" s="63"/>
      <c r="C371" s="47"/>
      <c r="D371" s="47"/>
      <c r="E371" s="47">
        <v>28687.68</v>
      </c>
      <c r="F371" s="47"/>
      <c r="G371" s="50">
        <v>28687.68</v>
      </c>
    </row>
    <row r="372" spans="1:7" x14ac:dyDescent="0.35">
      <c r="A372" s="82" t="s">
        <v>159</v>
      </c>
      <c r="B372" s="63">
        <v>190951.19999999998</v>
      </c>
      <c r="C372" s="47"/>
      <c r="D372" s="47"/>
      <c r="E372" s="47"/>
      <c r="F372" s="47"/>
      <c r="G372" s="50">
        <v>190951.19999999998</v>
      </c>
    </row>
    <row r="373" spans="1:7" x14ac:dyDescent="0.35">
      <c r="A373" s="82" t="s">
        <v>117</v>
      </c>
      <c r="B373" s="63"/>
      <c r="C373" s="47"/>
      <c r="D373" s="47"/>
      <c r="E373" s="47">
        <v>59503.5</v>
      </c>
      <c r="F373" s="47"/>
      <c r="G373" s="50">
        <v>59503.5</v>
      </c>
    </row>
    <row r="374" spans="1:7" x14ac:dyDescent="0.35">
      <c r="A374" s="82" t="s">
        <v>122</v>
      </c>
      <c r="B374" s="63"/>
      <c r="C374" s="47">
        <v>91618.559999999998</v>
      </c>
      <c r="D374" s="47"/>
      <c r="E374" s="47"/>
      <c r="F374" s="47"/>
      <c r="G374" s="50">
        <v>91618.559999999998</v>
      </c>
    </row>
    <row r="375" spans="1:7" ht="15" thickBot="1" x14ac:dyDescent="0.4">
      <c r="A375" s="82" t="s">
        <v>78</v>
      </c>
      <c r="B375" s="63"/>
      <c r="C375" s="47">
        <v>20065.5</v>
      </c>
      <c r="D375" s="47"/>
      <c r="E375" s="47">
        <v>38367</v>
      </c>
      <c r="F375" s="47"/>
      <c r="G375" s="50">
        <v>58432.5</v>
      </c>
    </row>
    <row r="376" spans="1:7" x14ac:dyDescent="0.35">
      <c r="A376" s="65" t="s">
        <v>319</v>
      </c>
      <c r="B376" s="63">
        <v>28687.68</v>
      </c>
      <c r="C376" s="47">
        <v>208022.46</v>
      </c>
      <c r="D376" s="47"/>
      <c r="E376" s="47">
        <v>183974.40000000002</v>
      </c>
      <c r="F376" s="47"/>
      <c r="G376" s="50">
        <v>420684.54</v>
      </c>
    </row>
    <row r="377" spans="1:7" x14ac:dyDescent="0.35">
      <c r="A377" s="82" t="s">
        <v>64</v>
      </c>
      <c r="B377" s="63"/>
      <c r="C377" s="47"/>
      <c r="D377" s="47"/>
      <c r="E377" s="47">
        <v>58509</v>
      </c>
      <c r="F377" s="47"/>
      <c r="G377" s="50">
        <v>58509</v>
      </c>
    </row>
    <row r="378" spans="1:7" x14ac:dyDescent="0.35">
      <c r="A378" s="82" t="s">
        <v>73</v>
      </c>
      <c r="B378" s="63"/>
      <c r="C378" s="47">
        <v>193162.86</v>
      </c>
      <c r="D378" s="47"/>
      <c r="E378" s="47"/>
      <c r="F378" s="47"/>
      <c r="G378" s="50">
        <v>193162.86</v>
      </c>
    </row>
    <row r="379" spans="1:7" x14ac:dyDescent="0.35">
      <c r="A379" s="82" t="s">
        <v>101</v>
      </c>
      <c r="B379" s="63">
        <v>28687.68</v>
      </c>
      <c r="C379" s="47"/>
      <c r="D379" s="47"/>
      <c r="E379" s="47"/>
      <c r="F379" s="47"/>
      <c r="G379" s="50">
        <v>28687.68</v>
      </c>
    </row>
    <row r="380" spans="1:7" x14ac:dyDescent="0.35">
      <c r="A380" s="82" t="s">
        <v>58</v>
      </c>
      <c r="B380" s="63"/>
      <c r="C380" s="47"/>
      <c r="D380" s="47"/>
      <c r="E380" s="47">
        <v>125465.40000000001</v>
      </c>
      <c r="F380" s="47"/>
      <c r="G380" s="50">
        <v>125465.40000000001</v>
      </c>
    </row>
    <row r="381" spans="1:7" ht="15" thickBot="1" x14ac:dyDescent="0.4">
      <c r="A381" s="82" t="s">
        <v>96</v>
      </c>
      <c r="B381" s="63"/>
      <c r="C381" s="47">
        <v>14859.6</v>
      </c>
      <c r="D381" s="47"/>
      <c r="E381" s="47"/>
      <c r="F381" s="47"/>
      <c r="G381" s="50">
        <v>14859.6</v>
      </c>
    </row>
    <row r="382" spans="1:7" x14ac:dyDescent="0.35">
      <c r="A382" s="65" t="s">
        <v>244</v>
      </c>
      <c r="B382" s="63">
        <v>189174.25</v>
      </c>
      <c r="C382" s="47">
        <v>15835.25</v>
      </c>
      <c r="D382" s="47">
        <v>70873.440000000002</v>
      </c>
      <c r="E382" s="47">
        <v>141513.29999999999</v>
      </c>
      <c r="F382" s="47"/>
      <c r="G382" s="50">
        <v>417396.23999999993</v>
      </c>
    </row>
    <row r="383" spans="1:7" x14ac:dyDescent="0.35">
      <c r="A383" s="82" t="s">
        <v>113</v>
      </c>
      <c r="B383" s="63"/>
      <c r="C383" s="47">
        <v>15835.25</v>
      </c>
      <c r="D383" s="47"/>
      <c r="E383" s="47"/>
      <c r="F383" s="47"/>
      <c r="G383" s="50">
        <v>15835.25</v>
      </c>
    </row>
    <row r="384" spans="1:7" x14ac:dyDescent="0.35">
      <c r="A384" s="82" t="s">
        <v>148</v>
      </c>
      <c r="B384" s="63">
        <v>145128.15</v>
      </c>
      <c r="C384" s="47"/>
      <c r="D384" s="47"/>
      <c r="E384" s="47"/>
      <c r="F384" s="47"/>
      <c r="G384" s="50">
        <v>145128.15</v>
      </c>
    </row>
    <row r="385" spans="1:7" x14ac:dyDescent="0.35">
      <c r="A385" s="82" t="s">
        <v>58</v>
      </c>
      <c r="B385" s="63"/>
      <c r="C385" s="47"/>
      <c r="D385" s="47"/>
      <c r="E385" s="47">
        <v>141513.29999999999</v>
      </c>
      <c r="F385" s="47"/>
      <c r="G385" s="50">
        <v>141513.29999999999</v>
      </c>
    </row>
    <row r="386" spans="1:7" x14ac:dyDescent="0.35">
      <c r="A386" s="82" t="s">
        <v>169</v>
      </c>
      <c r="B386" s="63"/>
      <c r="C386" s="47"/>
      <c r="D386" s="47">
        <v>70873.440000000002</v>
      </c>
      <c r="E386" s="47"/>
      <c r="F386" s="47"/>
      <c r="G386" s="50">
        <v>70873.440000000002</v>
      </c>
    </row>
    <row r="387" spans="1:7" ht="15" thickBot="1" x14ac:dyDescent="0.4">
      <c r="A387" s="82" t="s">
        <v>41</v>
      </c>
      <c r="B387" s="63">
        <v>44046.1</v>
      </c>
      <c r="C387" s="47"/>
      <c r="D387" s="47"/>
      <c r="E387" s="47"/>
      <c r="F387" s="47"/>
      <c r="G387" s="50">
        <v>44046.1</v>
      </c>
    </row>
    <row r="388" spans="1:7" x14ac:dyDescent="0.35">
      <c r="A388" s="65" t="s">
        <v>221</v>
      </c>
      <c r="B388" s="63">
        <v>23342.399999999998</v>
      </c>
      <c r="C388" s="47">
        <v>287766.71999999997</v>
      </c>
      <c r="D388" s="47">
        <v>102029.75999999999</v>
      </c>
      <c r="E388" s="47"/>
      <c r="F388" s="47"/>
      <c r="G388" s="50">
        <v>413138.88</v>
      </c>
    </row>
    <row r="389" spans="1:7" x14ac:dyDescent="0.35">
      <c r="A389" s="82" t="s">
        <v>64</v>
      </c>
      <c r="B389" s="63"/>
      <c r="C389" s="47">
        <v>127419.59999999999</v>
      </c>
      <c r="D389" s="47"/>
      <c r="E389" s="47"/>
      <c r="F389" s="47"/>
      <c r="G389" s="50">
        <v>127419.59999999999</v>
      </c>
    </row>
    <row r="390" spans="1:7" x14ac:dyDescent="0.35">
      <c r="A390" s="82" t="s">
        <v>101</v>
      </c>
      <c r="B390" s="63"/>
      <c r="C390" s="47">
        <v>15197.64</v>
      </c>
      <c r="D390" s="47"/>
      <c r="E390" s="47"/>
      <c r="F390" s="47"/>
      <c r="G390" s="50">
        <v>15197.64</v>
      </c>
    </row>
    <row r="391" spans="1:7" x14ac:dyDescent="0.35">
      <c r="A391" s="82" t="s">
        <v>58</v>
      </c>
      <c r="B391" s="63">
        <v>23342.399999999998</v>
      </c>
      <c r="C391" s="47">
        <v>119143.5</v>
      </c>
      <c r="D391" s="47"/>
      <c r="E391" s="47"/>
      <c r="F391" s="47"/>
      <c r="G391" s="50">
        <v>142485.9</v>
      </c>
    </row>
    <row r="392" spans="1:7" x14ac:dyDescent="0.35">
      <c r="A392" s="82" t="s">
        <v>169</v>
      </c>
      <c r="B392" s="63"/>
      <c r="C392" s="47">
        <v>26005.98</v>
      </c>
      <c r="D392" s="47"/>
      <c r="E392" s="47"/>
      <c r="F392" s="47"/>
      <c r="G392" s="50">
        <v>26005.98</v>
      </c>
    </row>
    <row r="393" spans="1:7" ht="15" thickBot="1" x14ac:dyDescent="0.4">
      <c r="A393" s="82" t="s">
        <v>122</v>
      </c>
      <c r="B393" s="63"/>
      <c r="C393" s="47"/>
      <c r="D393" s="47">
        <v>102029.75999999999</v>
      </c>
      <c r="E393" s="47"/>
      <c r="F393" s="47"/>
      <c r="G393" s="50">
        <v>102029.75999999999</v>
      </c>
    </row>
    <row r="394" spans="1:7" x14ac:dyDescent="0.35">
      <c r="A394" s="65" t="s">
        <v>271</v>
      </c>
      <c r="B394" s="63">
        <v>155177.07999999999</v>
      </c>
      <c r="C394" s="47">
        <v>124407.59999999999</v>
      </c>
      <c r="D394" s="47">
        <v>127660.09</v>
      </c>
      <c r="E394" s="47"/>
      <c r="F394" s="47"/>
      <c r="G394" s="50">
        <v>407244.76999999996</v>
      </c>
    </row>
    <row r="395" spans="1:7" x14ac:dyDescent="0.35">
      <c r="A395" s="82" t="s">
        <v>85</v>
      </c>
      <c r="B395" s="63"/>
      <c r="C395" s="47"/>
      <c r="D395" s="47">
        <v>6288.5999999999995</v>
      </c>
      <c r="E395" s="47"/>
      <c r="F395" s="47"/>
      <c r="G395" s="50">
        <v>6288.5999999999995</v>
      </c>
    </row>
    <row r="396" spans="1:7" x14ac:dyDescent="0.35">
      <c r="A396" s="82" t="s">
        <v>101</v>
      </c>
      <c r="B396" s="63">
        <v>8025.7199999999993</v>
      </c>
      <c r="C396" s="47"/>
      <c r="D396" s="47"/>
      <c r="E396" s="47"/>
      <c r="F396" s="47"/>
      <c r="G396" s="50">
        <v>8025.7199999999993</v>
      </c>
    </row>
    <row r="397" spans="1:7" x14ac:dyDescent="0.35">
      <c r="A397" s="82" t="s">
        <v>159</v>
      </c>
      <c r="B397" s="63"/>
      <c r="C397" s="47">
        <v>124407.59999999999</v>
      </c>
      <c r="D397" s="47"/>
      <c r="E397" s="47"/>
      <c r="F397" s="47"/>
      <c r="G397" s="50">
        <v>124407.59999999999</v>
      </c>
    </row>
    <row r="398" spans="1:7" x14ac:dyDescent="0.35">
      <c r="A398" s="82" t="s">
        <v>107</v>
      </c>
      <c r="B398" s="63"/>
      <c r="C398" s="47"/>
      <c r="D398" s="47">
        <v>57821.399999999994</v>
      </c>
      <c r="E398" s="47"/>
      <c r="F398" s="47"/>
      <c r="G398" s="50">
        <v>57821.399999999994</v>
      </c>
    </row>
    <row r="399" spans="1:7" x14ac:dyDescent="0.35">
      <c r="A399" s="82" t="s">
        <v>58</v>
      </c>
      <c r="B399" s="63"/>
      <c r="C399" s="47"/>
      <c r="D399" s="47">
        <v>21640.35</v>
      </c>
      <c r="E399" s="47"/>
      <c r="F399" s="47"/>
      <c r="G399" s="50">
        <v>21640.35</v>
      </c>
    </row>
    <row r="400" spans="1:7" x14ac:dyDescent="0.35">
      <c r="A400" s="82" t="s">
        <v>169</v>
      </c>
      <c r="B400" s="63"/>
      <c r="C400" s="47"/>
      <c r="D400" s="47">
        <v>24291.3</v>
      </c>
      <c r="E400" s="47"/>
      <c r="F400" s="47"/>
      <c r="G400" s="50">
        <v>24291.3</v>
      </c>
    </row>
    <row r="401" spans="1:7" x14ac:dyDescent="0.35">
      <c r="A401" s="82" t="s">
        <v>41</v>
      </c>
      <c r="B401" s="63"/>
      <c r="C401" s="47"/>
      <c r="D401" s="47">
        <v>17618.439999999999</v>
      </c>
      <c r="E401" s="47"/>
      <c r="F401" s="47"/>
      <c r="G401" s="50">
        <v>17618.439999999999</v>
      </c>
    </row>
    <row r="402" spans="1:7" ht="15" thickBot="1" x14ac:dyDescent="0.4">
      <c r="A402" s="82" t="s">
        <v>49</v>
      </c>
      <c r="B402" s="63">
        <v>147151.35999999999</v>
      </c>
      <c r="C402" s="47"/>
      <c r="D402" s="47"/>
      <c r="E402" s="47"/>
      <c r="F402" s="47"/>
      <c r="G402" s="50">
        <v>147151.35999999999</v>
      </c>
    </row>
    <row r="403" spans="1:7" x14ac:dyDescent="0.35">
      <c r="A403" s="65" t="s">
        <v>308</v>
      </c>
      <c r="B403" s="63">
        <v>170630.82</v>
      </c>
      <c r="C403" s="47">
        <v>95475.6</v>
      </c>
      <c r="D403" s="47">
        <v>45362.82</v>
      </c>
      <c r="E403" s="47">
        <v>95706</v>
      </c>
      <c r="F403" s="47"/>
      <c r="G403" s="50">
        <v>407175.24000000005</v>
      </c>
    </row>
    <row r="404" spans="1:7" x14ac:dyDescent="0.35">
      <c r="A404" s="82" t="s">
        <v>85</v>
      </c>
      <c r="B404" s="63"/>
      <c r="C404" s="47"/>
      <c r="D404" s="47"/>
      <c r="E404" s="47">
        <v>47632.800000000003</v>
      </c>
      <c r="F404" s="47"/>
      <c r="G404" s="50">
        <v>47632.800000000003</v>
      </c>
    </row>
    <row r="405" spans="1:7" x14ac:dyDescent="0.35">
      <c r="A405" s="82" t="s">
        <v>159</v>
      </c>
      <c r="B405" s="63"/>
      <c r="C405" s="47">
        <v>95475.6</v>
      </c>
      <c r="D405" s="47"/>
      <c r="E405" s="47"/>
      <c r="F405" s="47"/>
      <c r="G405" s="50">
        <v>95475.6</v>
      </c>
    </row>
    <row r="406" spans="1:7" x14ac:dyDescent="0.35">
      <c r="A406" s="82" t="s">
        <v>169</v>
      </c>
      <c r="B406" s="63"/>
      <c r="C406" s="47"/>
      <c r="D406" s="47">
        <v>26577.54</v>
      </c>
      <c r="E406" s="47"/>
      <c r="F406" s="47"/>
      <c r="G406" s="50">
        <v>26577.54</v>
      </c>
    </row>
    <row r="407" spans="1:7" x14ac:dyDescent="0.35">
      <c r="A407" s="82" t="s">
        <v>78</v>
      </c>
      <c r="B407" s="63"/>
      <c r="C407" s="47"/>
      <c r="D407" s="47"/>
      <c r="E407" s="47">
        <v>40131</v>
      </c>
      <c r="F407" s="47"/>
      <c r="G407" s="50">
        <v>40131</v>
      </c>
    </row>
    <row r="408" spans="1:7" x14ac:dyDescent="0.35">
      <c r="A408" s="82" t="s">
        <v>177</v>
      </c>
      <c r="B408" s="63">
        <v>170630.82</v>
      </c>
      <c r="C408" s="47"/>
      <c r="D408" s="47"/>
      <c r="E408" s="47"/>
      <c r="F408" s="47"/>
      <c r="G408" s="50">
        <v>170630.82</v>
      </c>
    </row>
    <row r="409" spans="1:7" x14ac:dyDescent="0.35">
      <c r="A409" s="82" t="s">
        <v>49</v>
      </c>
      <c r="B409" s="63"/>
      <c r="C409" s="47"/>
      <c r="D409" s="47">
        <v>18785.28</v>
      </c>
      <c r="E409" s="47"/>
      <c r="F409" s="47"/>
      <c r="G409" s="50">
        <v>18785.28</v>
      </c>
    </row>
    <row r="410" spans="1:7" ht="15" thickBot="1" x14ac:dyDescent="0.4">
      <c r="A410" s="82" t="s">
        <v>96</v>
      </c>
      <c r="B410" s="63"/>
      <c r="C410" s="47"/>
      <c r="D410" s="47"/>
      <c r="E410" s="47">
        <v>7942.2</v>
      </c>
      <c r="F410" s="47"/>
      <c r="G410" s="50">
        <v>7942.2</v>
      </c>
    </row>
    <row r="411" spans="1:7" x14ac:dyDescent="0.35">
      <c r="A411" s="65" t="s">
        <v>172</v>
      </c>
      <c r="B411" s="63">
        <v>99089.040000000008</v>
      </c>
      <c r="C411" s="47">
        <v>99235.4</v>
      </c>
      <c r="D411" s="47">
        <v>143517.44</v>
      </c>
      <c r="E411" s="47">
        <v>64131.549999999996</v>
      </c>
      <c r="F411" s="47"/>
      <c r="G411" s="50">
        <v>405973.43</v>
      </c>
    </row>
    <row r="412" spans="1:7" x14ac:dyDescent="0.35">
      <c r="A412" s="82" t="s">
        <v>73</v>
      </c>
      <c r="B412" s="63"/>
      <c r="C412" s="47">
        <v>99235.4</v>
      </c>
      <c r="D412" s="47"/>
      <c r="E412" s="47"/>
      <c r="F412" s="47"/>
      <c r="G412" s="50">
        <v>99235.4</v>
      </c>
    </row>
    <row r="413" spans="1:7" x14ac:dyDescent="0.35">
      <c r="A413" s="82" t="s">
        <v>117</v>
      </c>
      <c r="B413" s="63"/>
      <c r="C413" s="47"/>
      <c r="D413" s="47"/>
      <c r="E413" s="47">
        <v>64131.549999999996</v>
      </c>
      <c r="F413" s="47"/>
      <c r="G413" s="50">
        <v>64131.549999999996</v>
      </c>
    </row>
    <row r="414" spans="1:7" x14ac:dyDescent="0.35">
      <c r="A414" s="82" t="s">
        <v>122</v>
      </c>
      <c r="B414" s="63">
        <v>20591.04</v>
      </c>
      <c r="C414" s="47"/>
      <c r="D414" s="47"/>
      <c r="E414" s="47"/>
      <c r="F414" s="47"/>
      <c r="G414" s="50">
        <v>20591.04</v>
      </c>
    </row>
    <row r="415" spans="1:7" x14ac:dyDescent="0.35">
      <c r="A415" s="82" t="s">
        <v>78</v>
      </c>
      <c r="B415" s="63">
        <v>78498</v>
      </c>
      <c r="C415" s="47"/>
      <c r="D415" s="47"/>
      <c r="E415" s="47"/>
      <c r="F415" s="47"/>
      <c r="G415" s="50">
        <v>78498</v>
      </c>
    </row>
    <row r="416" spans="1:7" ht="15" thickBot="1" x14ac:dyDescent="0.4">
      <c r="A416" s="82" t="s">
        <v>177</v>
      </c>
      <c r="B416" s="63"/>
      <c r="C416" s="47"/>
      <c r="D416" s="47">
        <v>143517.44</v>
      </c>
      <c r="E416" s="47"/>
      <c r="F416" s="47"/>
      <c r="G416" s="50">
        <v>143517.44</v>
      </c>
    </row>
    <row r="417" spans="1:7" x14ac:dyDescent="0.35">
      <c r="A417" s="65" t="s">
        <v>158</v>
      </c>
      <c r="B417" s="63"/>
      <c r="C417" s="47">
        <v>236602.18999999997</v>
      </c>
      <c r="D417" s="47">
        <v>113885.75999999999</v>
      </c>
      <c r="E417" s="47">
        <v>50844</v>
      </c>
      <c r="F417" s="47"/>
      <c r="G417" s="50">
        <v>401331.94999999995</v>
      </c>
    </row>
    <row r="418" spans="1:7" x14ac:dyDescent="0.35">
      <c r="A418" s="82" t="s">
        <v>85</v>
      </c>
      <c r="B418" s="63"/>
      <c r="C418" s="47"/>
      <c r="D418" s="47"/>
      <c r="E418" s="47">
        <v>50844</v>
      </c>
      <c r="F418" s="47"/>
      <c r="G418" s="50">
        <v>50844</v>
      </c>
    </row>
    <row r="419" spans="1:7" x14ac:dyDescent="0.35">
      <c r="A419" s="82" t="s">
        <v>58</v>
      </c>
      <c r="B419" s="63"/>
      <c r="C419" s="47">
        <v>149780.4</v>
      </c>
      <c r="D419" s="47"/>
      <c r="E419" s="47"/>
      <c r="F419" s="47"/>
      <c r="G419" s="50">
        <v>149780.4</v>
      </c>
    </row>
    <row r="420" spans="1:7" x14ac:dyDescent="0.35">
      <c r="A420" s="82" t="s">
        <v>41</v>
      </c>
      <c r="B420" s="63"/>
      <c r="C420" s="47">
        <v>8539.5499999999993</v>
      </c>
      <c r="D420" s="47"/>
      <c r="E420" s="47"/>
      <c r="F420" s="47"/>
      <c r="G420" s="50">
        <v>8539.5499999999993</v>
      </c>
    </row>
    <row r="421" spans="1:7" x14ac:dyDescent="0.35">
      <c r="A421" s="82" t="s">
        <v>177</v>
      </c>
      <c r="B421" s="63"/>
      <c r="C421" s="47">
        <v>78282.239999999991</v>
      </c>
      <c r="D421" s="47"/>
      <c r="E421" s="47"/>
      <c r="F421" s="47"/>
      <c r="G421" s="50">
        <v>78282.239999999991</v>
      </c>
    </row>
    <row r="422" spans="1:7" ht="15" thickBot="1" x14ac:dyDescent="0.4">
      <c r="A422" s="82" t="s">
        <v>49</v>
      </c>
      <c r="B422" s="63"/>
      <c r="C422" s="47"/>
      <c r="D422" s="47">
        <v>113885.75999999999</v>
      </c>
      <c r="E422" s="47"/>
      <c r="F422" s="47"/>
      <c r="G422" s="50">
        <v>113885.75999999999</v>
      </c>
    </row>
    <row r="423" spans="1:7" x14ac:dyDescent="0.35">
      <c r="A423" s="65" t="s">
        <v>312</v>
      </c>
      <c r="B423" s="63">
        <v>200132.95</v>
      </c>
      <c r="C423" s="47">
        <v>72861.3</v>
      </c>
      <c r="D423" s="47">
        <v>125465.40000000001</v>
      </c>
      <c r="E423" s="47"/>
      <c r="F423" s="47"/>
      <c r="G423" s="50">
        <v>398459.65</v>
      </c>
    </row>
    <row r="424" spans="1:7" x14ac:dyDescent="0.35">
      <c r="A424" s="82" t="s">
        <v>113</v>
      </c>
      <c r="B424" s="63">
        <v>74278.75</v>
      </c>
      <c r="C424" s="47"/>
      <c r="D424" s="47"/>
      <c r="E424" s="47"/>
      <c r="F424" s="47"/>
      <c r="G424" s="50">
        <v>74278.75</v>
      </c>
    </row>
    <row r="425" spans="1:7" x14ac:dyDescent="0.35">
      <c r="A425" s="82" t="s">
        <v>85</v>
      </c>
      <c r="B425" s="63"/>
      <c r="C425" s="47">
        <v>58403.700000000004</v>
      </c>
      <c r="D425" s="47"/>
      <c r="E425" s="47"/>
      <c r="F425" s="47"/>
      <c r="G425" s="50">
        <v>58403.700000000004</v>
      </c>
    </row>
    <row r="426" spans="1:7" x14ac:dyDescent="0.35">
      <c r="A426" s="82" t="s">
        <v>159</v>
      </c>
      <c r="B426" s="63">
        <v>125854.20000000001</v>
      </c>
      <c r="C426" s="47"/>
      <c r="D426" s="47"/>
      <c r="E426" s="47"/>
      <c r="F426" s="47"/>
      <c r="G426" s="50">
        <v>125854.20000000001</v>
      </c>
    </row>
    <row r="427" spans="1:7" x14ac:dyDescent="0.35">
      <c r="A427" s="82" t="s">
        <v>58</v>
      </c>
      <c r="B427" s="63"/>
      <c r="C427" s="47"/>
      <c r="D427" s="47">
        <v>125465.40000000001</v>
      </c>
      <c r="E427" s="47"/>
      <c r="F427" s="47"/>
      <c r="G427" s="50">
        <v>125465.40000000001</v>
      </c>
    </row>
    <row r="428" spans="1:7" ht="15" thickBot="1" x14ac:dyDescent="0.4">
      <c r="A428" s="82" t="s">
        <v>126</v>
      </c>
      <c r="B428" s="63"/>
      <c r="C428" s="47">
        <v>14457.6</v>
      </c>
      <c r="D428" s="47"/>
      <c r="E428" s="47"/>
      <c r="F428" s="47"/>
      <c r="G428" s="50">
        <v>14457.6</v>
      </c>
    </row>
    <row r="429" spans="1:7" x14ac:dyDescent="0.35">
      <c r="A429" s="65" t="s">
        <v>187</v>
      </c>
      <c r="B429" s="63">
        <v>12852.699999999999</v>
      </c>
      <c r="C429" s="47"/>
      <c r="D429" s="47">
        <v>298721.52</v>
      </c>
      <c r="E429" s="47">
        <v>86065.65</v>
      </c>
      <c r="F429" s="47"/>
      <c r="G429" s="50">
        <v>397639.87</v>
      </c>
    </row>
    <row r="430" spans="1:7" x14ac:dyDescent="0.35">
      <c r="A430" s="82" t="s">
        <v>113</v>
      </c>
      <c r="B430" s="63"/>
      <c r="C430" s="47"/>
      <c r="D430" s="47"/>
      <c r="E430" s="47">
        <v>15182.249999999998</v>
      </c>
      <c r="F430" s="47"/>
      <c r="G430" s="50">
        <v>15182.249999999998</v>
      </c>
    </row>
    <row r="431" spans="1:7" x14ac:dyDescent="0.35">
      <c r="A431" s="82" t="s">
        <v>159</v>
      </c>
      <c r="B431" s="63"/>
      <c r="C431" s="47"/>
      <c r="D431" s="47"/>
      <c r="E431" s="47">
        <v>70883.399999999994</v>
      </c>
      <c r="F431" s="47"/>
      <c r="G431" s="50">
        <v>70883.399999999994</v>
      </c>
    </row>
    <row r="432" spans="1:7" x14ac:dyDescent="0.35">
      <c r="A432" s="82" t="s">
        <v>78</v>
      </c>
      <c r="B432" s="63"/>
      <c r="C432" s="47"/>
      <c r="D432" s="47">
        <v>129654</v>
      </c>
      <c r="E432" s="47"/>
      <c r="F432" s="47"/>
      <c r="G432" s="50">
        <v>129654</v>
      </c>
    </row>
    <row r="433" spans="1:7" x14ac:dyDescent="0.35">
      <c r="A433" s="82" t="s">
        <v>49</v>
      </c>
      <c r="B433" s="63"/>
      <c r="C433" s="47"/>
      <c r="D433" s="47">
        <v>169067.51999999999</v>
      </c>
      <c r="E433" s="47"/>
      <c r="F433" s="47"/>
      <c r="G433" s="50">
        <v>169067.51999999999</v>
      </c>
    </row>
    <row r="434" spans="1:7" ht="15" thickBot="1" x14ac:dyDescent="0.4">
      <c r="A434" s="82" t="s">
        <v>96</v>
      </c>
      <c r="B434" s="63">
        <v>12852.699999999999</v>
      </c>
      <c r="C434" s="47"/>
      <c r="D434" s="47"/>
      <c r="E434" s="47"/>
      <c r="F434" s="47"/>
      <c r="G434" s="50">
        <v>12852.699999999999</v>
      </c>
    </row>
    <row r="435" spans="1:7" x14ac:dyDescent="0.35">
      <c r="A435" s="65" t="s">
        <v>256</v>
      </c>
      <c r="B435" s="63">
        <v>9948.48</v>
      </c>
      <c r="C435" s="47">
        <v>381408.3</v>
      </c>
      <c r="D435" s="47"/>
      <c r="E435" s="47"/>
      <c r="F435" s="47"/>
      <c r="G435" s="50">
        <v>391356.77999999997</v>
      </c>
    </row>
    <row r="436" spans="1:7" x14ac:dyDescent="0.35">
      <c r="A436" s="82" t="s">
        <v>73</v>
      </c>
      <c r="B436" s="63"/>
      <c r="C436" s="47">
        <v>180700.74</v>
      </c>
      <c r="D436" s="47"/>
      <c r="E436" s="47"/>
      <c r="F436" s="47"/>
      <c r="G436" s="50">
        <v>180700.74</v>
      </c>
    </row>
    <row r="437" spans="1:7" x14ac:dyDescent="0.35">
      <c r="A437" s="82" t="s">
        <v>117</v>
      </c>
      <c r="B437" s="63"/>
      <c r="C437" s="47">
        <v>88858.559999999998</v>
      </c>
      <c r="D437" s="47"/>
      <c r="E437" s="47"/>
      <c r="F437" s="47"/>
      <c r="G437" s="50">
        <v>88858.559999999998</v>
      </c>
    </row>
    <row r="438" spans="1:7" x14ac:dyDescent="0.35">
      <c r="A438" s="82" t="s">
        <v>58</v>
      </c>
      <c r="B438" s="63"/>
      <c r="C438" s="47">
        <v>111849</v>
      </c>
      <c r="D438" s="47"/>
      <c r="E438" s="47"/>
      <c r="F438" s="47"/>
      <c r="G438" s="50">
        <v>111849</v>
      </c>
    </row>
    <row r="439" spans="1:7" ht="15" thickBot="1" x14ac:dyDescent="0.4">
      <c r="A439" s="82" t="s">
        <v>122</v>
      </c>
      <c r="B439" s="63">
        <v>9948.48</v>
      </c>
      <c r="C439" s="47"/>
      <c r="D439" s="47"/>
      <c r="E439" s="47"/>
      <c r="F439" s="47"/>
      <c r="G439" s="50">
        <v>9948.48</v>
      </c>
    </row>
    <row r="440" spans="1:7" x14ac:dyDescent="0.35">
      <c r="A440" s="65" t="s">
        <v>125</v>
      </c>
      <c r="B440" s="63">
        <v>318146.26</v>
      </c>
      <c r="C440" s="47"/>
      <c r="D440" s="47"/>
      <c r="E440" s="47">
        <v>73138.23</v>
      </c>
      <c r="F440" s="47"/>
      <c r="G440" s="50">
        <v>391284.49</v>
      </c>
    </row>
    <row r="441" spans="1:7" x14ac:dyDescent="0.35">
      <c r="A441" s="82" t="s">
        <v>64</v>
      </c>
      <c r="B441" s="63"/>
      <c r="C441" s="47"/>
      <c r="D441" s="47"/>
      <c r="E441" s="47">
        <v>60459.299999999996</v>
      </c>
      <c r="F441" s="47"/>
      <c r="G441" s="50">
        <v>60459.299999999996</v>
      </c>
    </row>
    <row r="442" spans="1:7" x14ac:dyDescent="0.35">
      <c r="A442" s="82" t="s">
        <v>73</v>
      </c>
      <c r="B442" s="63">
        <v>64387.619999999995</v>
      </c>
      <c r="C442" s="47"/>
      <c r="D442" s="47"/>
      <c r="E442" s="47"/>
      <c r="F442" s="47"/>
      <c r="G442" s="50">
        <v>64387.619999999995</v>
      </c>
    </row>
    <row r="443" spans="1:7" x14ac:dyDescent="0.35">
      <c r="A443" s="82" t="s">
        <v>101</v>
      </c>
      <c r="B443" s="63"/>
      <c r="C443" s="47"/>
      <c r="D443" s="47"/>
      <c r="E443" s="47">
        <v>12678.93</v>
      </c>
      <c r="F443" s="47"/>
      <c r="G443" s="50">
        <v>12678.93</v>
      </c>
    </row>
    <row r="444" spans="1:7" x14ac:dyDescent="0.35">
      <c r="A444" s="82" t="s">
        <v>107</v>
      </c>
      <c r="B444" s="63">
        <v>59727.599999999991</v>
      </c>
      <c r="C444" s="47"/>
      <c r="D444" s="47"/>
      <c r="E444" s="47"/>
      <c r="F444" s="47"/>
      <c r="G444" s="50">
        <v>59727.599999999991</v>
      </c>
    </row>
    <row r="445" spans="1:7" x14ac:dyDescent="0.35">
      <c r="A445" s="82" t="s">
        <v>138</v>
      </c>
      <c r="B445" s="63">
        <v>40813.599999999999</v>
      </c>
      <c r="C445" s="47"/>
      <c r="D445" s="47"/>
      <c r="E445" s="47"/>
      <c r="F445" s="47"/>
      <c r="G445" s="50">
        <v>40813.599999999999</v>
      </c>
    </row>
    <row r="446" spans="1:7" ht="15" thickBot="1" x14ac:dyDescent="0.4">
      <c r="A446" s="82" t="s">
        <v>49</v>
      </c>
      <c r="B446" s="63">
        <v>153217.44</v>
      </c>
      <c r="C446" s="47"/>
      <c r="D446" s="47"/>
      <c r="E446" s="47"/>
      <c r="F446" s="47"/>
      <c r="G446" s="50">
        <v>153217.44</v>
      </c>
    </row>
    <row r="447" spans="1:7" x14ac:dyDescent="0.35">
      <c r="A447" s="65" t="s">
        <v>294</v>
      </c>
      <c r="B447" s="63">
        <v>190951.19999999998</v>
      </c>
      <c r="C447" s="47">
        <v>120845.27</v>
      </c>
      <c r="D447" s="47">
        <v>65638.13</v>
      </c>
      <c r="E447" s="47">
        <v>13002.15</v>
      </c>
      <c r="F447" s="47"/>
      <c r="G447" s="50">
        <v>390436.75</v>
      </c>
    </row>
    <row r="448" spans="1:7" x14ac:dyDescent="0.35">
      <c r="A448" s="82" t="s">
        <v>73</v>
      </c>
      <c r="B448" s="63"/>
      <c r="C448" s="47"/>
      <c r="D448" s="47">
        <v>63695.280000000006</v>
      </c>
      <c r="E448" s="47"/>
      <c r="F448" s="47"/>
      <c r="G448" s="50">
        <v>63695.280000000006</v>
      </c>
    </row>
    <row r="449" spans="1:7" x14ac:dyDescent="0.35">
      <c r="A449" s="82" t="s">
        <v>159</v>
      </c>
      <c r="B449" s="63">
        <v>190951.19999999998</v>
      </c>
      <c r="C449" s="47"/>
      <c r="D449" s="47"/>
      <c r="E449" s="47"/>
      <c r="F449" s="47"/>
      <c r="G449" s="50">
        <v>190951.19999999998</v>
      </c>
    </row>
    <row r="450" spans="1:7" x14ac:dyDescent="0.35">
      <c r="A450" s="82" t="s">
        <v>148</v>
      </c>
      <c r="B450" s="63"/>
      <c r="C450" s="47">
        <v>120845.27</v>
      </c>
      <c r="D450" s="47"/>
      <c r="E450" s="47"/>
      <c r="F450" s="47"/>
      <c r="G450" s="50">
        <v>120845.27</v>
      </c>
    </row>
    <row r="451" spans="1:7" ht="15" thickBot="1" x14ac:dyDescent="0.4">
      <c r="A451" s="82" t="s">
        <v>96</v>
      </c>
      <c r="B451" s="63"/>
      <c r="C451" s="47"/>
      <c r="D451" s="47">
        <v>1942.8500000000001</v>
      </c>
      <c r="E451" s="47">
        <v>13002.15</v>
      </c>
      <c r="F451" s="47"/>
      <c r="G451" s="50">
        <v>14945</v>
      </c>
    </row>
    <row r="452" spans="1:7" x14ac:dyDescent="0.35">
      <c r="A452" s="65" t="s">
        <v>168</v>
      </c>
      <c r="B452" s="63">
        <v>22128.600000000002</v>
      </c>
      <c r="C452" s="47">
        <v>140757.29999999999</v>
      </c>
      <c r="D452" s="47">
        <v>208363.2</v>
      </c>
      <c r="E452" s="47">
        <v>15281.3</v>
      </c>
      <c r="F452" s="47"/>
      <c r="G452" s="50">
        <v>386530.4</v>
      </c>
    </row>
    <row r="453" spans="1:7" x14ac:dyDescent="0.35">
      <c r="A453" s="82" t="s">
        <v>101</v>
      </c>
      <c r="B453" s="63"/>
      <c r="C453" s="47">
        <v>24333.3</v>
      </c>
      <c r="D453" s="47"/>
      <c r="E453" s="47"/>
      <c r="F453" s="47"/>
      <c r="G453" s="50">
        <v>24333.3</v>
      </c>
    </row>
    <row r="454" spans="1:7" x14ac:dyDescent="0.35">
      <c r="A454" s="82" t="s">
        <v>148</v>
      </c>
      <c r="B454" s="63"/>
      <c r="C454" s="47"/>
      <c r="D454" s="47">
        <v>54636.479999999996</v>
      </c>
      <c r="E454" s="47"/>
      <c r="F454" s="47"/>
      <c r="G454" s="50">
        <v>54636.479999999996</v>
      </c>
    </row>
    <row r="455" spans="1:7" x14ac:dyDescent="0.35">
      <c r="A455" s="82" t="s">
        <v>122</v>
      </c>
      <c r="B455" s="63"/>
      <c r="C455" s="47"/>
      <c r="D455" s="47">
        <v>81438.720000000001</v>
      </c>
      <c r="E455" s="47"/>
      <c r="F455" s="47"/>
      <c r="G455" s="50">
        <v>81438.720000000001</v>
      </c>
    </row>
    <row r="456" spans="1:7" x14ac:dyDescent="0.35">
      <c r="A456" s="82" t="s">
        <v>78</v>
      </c>
      <c r="B456" s="63"/>
      <c r="C456" s="47">
        <v>116424</v>
      </c>
      <c r="D456" s="47"/>
      <c r="E456" s="47"/>
      <c r="F456" s="47"/>
      <c r="G456" s="50">
        <v>116424</v>
      </c>
    </row>
    <row r="457" spans="1:7" x14ac:dyDescent="0.35">
      <c r="A457" s="82" t="s">
        <v>41</v>
      </c>
      <c r="B457" s="63"/>
      <c r="C457" s="47"/>
      <c r="D457" s="47"/>
      <c r="E457" s="47">
        <v>15281.3</v>
      </c>
      <c r="F457" s="47"/>
      <c r="G457" s="50">
        <v>15281.3</v>
      </c>
    </row>
    <row r="458" spans="1:7" x14ac:dyDescent="0.35">
      <c r="A458" s="82" t="s">
        <v>126</v>
      </c>
      <c r="B458" s="63"/>
      <c r="C458" s="47"/>
      <c r="D458" s="47">
        <v>72288</v>
      </c>
      <c r="E458" s="47"/>
      <c r="F458" s="47"/>
      <c r="G458" s="50">
        <v>72288</v>
      </c>
    </row>
    <row r="459" spans="1:7" x14ac:dyDescent="0.35">
      <c r="A459" s="82" t="s">
        <v>96</v>
      </c>
      <c r="B459" s="63">
        <v>7771.4000000000005</v>
      </c>
      <c r="C459" s="47"/>
      <c r="D459" s="47"/>
      <c r="E459" s="47"/>
      <c r="F459" s="47"/>
      <c r="G459" s="50">
        <v>7771.4000000000005</v>
      </c>
    </row>
    <row r="460" spans="1:7" ht="15" thickBot="1" x14ac:dyDescent="0.4">
      <c r="A460" s="82" t="s">
        <v>91</v>
      </c>
      <c r="B460" s="63">
        <v>14357.2</v>
      </c>
      <c r="C460" s="47"/>
      <c r="D460" s="47"/>
      <c r="E460" s="47"/>
      <c r="F460" s="47"/>
      <c r="G460" s="50">
        <v>14357.2</v>
      </c>
    </row>
    <row r="461" spans="1:7" x14ac:dyDescent="0.35">
      <c r="A461" s="65" t="s">
        <v>293</v>
      </c>
      <c r="B461" s="63">
        <v>180971.11000000002</v>
      </c>
      <c r="C461" s="47"/>
      <c r="D461" s="47"/>
      <c r="E461" s="47">
        <v>202183.72</v>
      </c>
      <c r="F461" s="47"/>
      <c r="G461" s="50">
        <v>383154.83</v>
      </c>
    </row>
    <row r="462" spans="1:7" x14ac:dyDescent="0.35">
      <c r="A462" s="82" t="s">
        <v>101</v>
      </c>
      <c r="B462" s="63">
        <v>54813.96</v>
      </c>
      <c r="C462" s="47"/>
      <c r="D462" s="47"/>
      <c r="E462" s="47"/>
      <c r="F462" s="47"/>
      <c r="G462" s="50">
        <v>54813.96</v>
      </c>
    </row>
    <row r="463" spans="1:7" x14ac:dyDescent="0.35">
      <c r="A463" s="82" t="s">
        <v>148</v>
      </c>
      <c r="B463" s="63">
        <v>126157.15000000001</v>
      </c>
      <c r="C463" s="47"/>
      <c r="D463" s="47"/>
      <c r="E463" s="47"/>
      <c r="F463" s="47"/>
      <c r="G463" s="50">
        <v>126157.15000000001</v>
      </c>
    </row>
    <row r="464" spans="1:7" x14ac:dyDescent="0.35">
      <c r="A464" s="82" t="s">
        <v>41</v>
      </c>
      <c r="B464" s="63"/>
      <c r="C464" s="47"/>
      <c r="D464" s="47"/>
      <c r="E464" s="47">
        <v>34877.32</v>
      </c>
      <c r="F464" s="47"/>
      <c r="G464" s="50">
        <v>34877.32</v>
      </c>
    </row>
    <row r="465" spans="1:7" ht="15" thickBot="1" x14ac:dyDescent="0.4">
      <c r="A465" s="82" t="s">
        <v>49</v>
      </c>
      <c r="B465" s="63"/>
      <c r="C465" s="47"/>
      <c r="D465" s="47"/>
      <c r="E465" s="47">
        <v>167306.4</v>
      </c>
      <c r="F465" s="47"/>
      <c r="G465" s="50">
        <v>167306.4</v>
      </c>
    </row>
    <row r="466" spans="1:7" x14ac:dyDescent="0.35">
      <c r="A466" s="65" t="s">
        <v>309</v>
      </c>
      <c r="B466" s="63">
        <v>85779</v>
      </c>
      <c r="C466" s="47">
        <v>3843</v>
      </c>
      <c r="D466" s="47">
        <v>20506.5</v>
      </c>
      <c r="E466" s="47">
        <v>271439.09999999998</v>
      </c>
      <c r="F466" s="47"/>
      <c r="G466" s="50">
        <v>381567.6</v>
      </c>
    </row>
    <row r="467" spans="1:7" x14ac:dyDescent="0.35">
      <c r="A467" s="82" t="s">
        <v>107</v>
      </c>
      <c r="B467" s="63">
        <v>85779</v>
      </c>
      <c r="C467" s="47"/>
      <c r="D467" s="47"/>
      <c r="E467" s="47"/>
      <c r="F467" s="47"/>
      <c r="G467" s="50">
        <v>85779</v>
      </c>
    </row>
    <row r="468" spans="1:7" x14ac:dyDescent="0.35">
      <c r="A468" s="82" t="s">
        <v>58</v>
      </c>
      <c r="B468" s="63"/>
      <c r="C468" s="47"/>
      <c r="D468" s="47"/>
      <c r="E468" s="47">
        <v>144431.09999999998</v>
      </c>
      <c r="F468" s="47"/>
      <c r="G468" s="50">
        <v>144431.09999999998</v>
      </c>
    </row>
    <row r="469" spans="1:7" x14ac:dyDescent="0.35">
      <c r="A469" s="82" t="s">
        <v>78</v>
      </c>
      <c r="B469" s="63"/>
      <c r="C469" s="47"/>
      <c r="D469" s="47">
        <v>20506.5</v>
      </c>
      <c r="E469" s="47">
        <v>127008</v>
      </c>
      <c r="F469" s="47"/>
      <c r="G469" s="50">
        <v>147514.5</v>
      </c>
    </row>
    <row r="470" spans="1:7" ht="15" thickBot="1" x14ac:dyDescent="0.4">
      <c r="A470" s="82" t="s">
        <v>96</v>
      </c>
      <c r="B470" s="63"/>
      <c r="C470" s="47">
        <v>3843</v>
      </c>
      <c r="D470" s="47"/>
      <c r="E470" s="47"/>
      <c r="F470" s="47"/>
      <c r="G470" s="50">
        <v>3843</v>
      </c>
    </row>
    <row r="471" spans="1:7" x14ac:dyDescent="0.35">
      <c r="A471" s="65" t="s">
        <v>313</v>
      </c>
      <c r="B471" s="63"/>
      <c r="C471" s="47">
        <v>179427.6</v>
      </c>
      <c r="D471" s="47">
        <v>77816</v>
      </c>
      <c r="E471" s="47">
        <v>120436.26000000001</v>
      </c>
      <c r="F471" s="47"/>
      <c r="G471" s="50">
        <v>377679.86</v>
      </c>
    </row>
    <row r="472" spans="1:7" x14ac:dyDescent="0.35">
      <c r="A472" s="82" t="s">
        <v>113</v>
      </c>
      <c r="B472" s="63"/>
      <c r="C472" s="47"/>
      <c r="D472" s="47"/>
      <c r="E472" s="47">
        <v>13876.25</v>
      </c>
      <c r="F472" s="47"/>
      <c r="G472" s="50">
        <v>13876.25</v>
      </c>
    </row>
    <row r="473" spans="1:7" x14ac:dyDescent="0.35">
      <c r="A473" s="82" t="s">
        <v>64</v>
      </c>
      <c r="B473" s="63"/>
      <c r="C473" s="47">
        <v>179427.6</v>
      </c>
      <c r="D473" s="47"/>
      <c r="E473" s="47"/>
      <c r="F473" s="47"/>
      <c r="G473" s="50">
        <v>179427.6</v>
      </c>
    </row>
    <row r="474" spans="1:7" x14ac:dyDescent="0.35">
      <c r="A474" s="82" t="s">
        <v>73</v>
      </c>
      <c r="B474" s="63"/>
      <c r="C474" s="47"/>
      <c r="D474" s="47"/>
      <c r="E474" s="47">
        <v>63695.280000000006</v>
      </c>
      <c r="F474" s="47"/>
      <c r="G474" s="50">
        <v>63695.280000000006</v>
      </c>
    </row>
    <row r="475" spans="1:7" x14ac:dyDescent="0.35">
      <c r="A475" s="82" t="s">
        <v>58</v>
      </c>
      <c r="B475" s="63"/>
      <c r="C475" s="47"/>
      <c r="D475" s="47">
        <v>21397.200000000001</v>
      </c>
      <c r="E475" s="47"/>
      <c r="F475" s="47"/>
      <c r="G475" s="50">
        <v>21397.200000000001</v>
      </c>
    </row>
    <row r="476" spans="1:7" x14ac:dyDescent="0.35">
      <c r="A476" s="82" t="s">
        <v>169</v>
      </c>
      <c r="B476" s="63"/>
      <c r="C476" s="47"/>
      <c r="D476" s="47"/>
      <c r="E476" s="47">
        <v>33150.480000000003</v>
      </c>
      <c r="F476" s="47"/>
      <c r="G476" s="50">
        <v>33150.480000000003</v>
      </c>
    </row>
    <row r="477" spans="1:7" x14ac:dyDescent="0.35">
      <c r="A477" s="82" t="s">
        <v>138</v>
      </c>
      <c r="B477" s="63"/>
      <c r="C477" s="47"/>
      <c r="D477" s="47">
        <v>56418.8</v>
      </c>
      <c r="E477" s="47"/>
      <c r="F477" s="47"/>
      <c r="G477" s="50">
        <v>56418.8</v>
      </c>
    </row>
    <row r="478" spans="1:7" ht="15" thickBot="1" x14ac:dyDescent="0.4">
      <c r="A478" s="82" t="s">
        <v>96</v>
      </c>
      <c r="B478" s="63"/>
      <c r="C478" s="47"/>
      <c r="D478" s="47"/>
      <c r="E478" s="47">
        <v>9714.25</v>
      </c>
      <c r="F478" s="47"/>
      <c r="G478" s="50">
        <v>9714.25</v>
      </c>
    </row>
    <row r="479" spans="1:7" x14ac:dyDescent="0.35">
      <c r="A479" s="65" t="s">
        <v>251</v>
      </c>
      <c r="B479" s="63">
        <v>175068</v>
      </c>
      <c r="C479" s="47">
        <v>197724.75</v>
      </c>
      <c r="D479" s="47">
        <v>2969.33</v>
      </c>
      <c r="E479" s="47"/>
      <c r="F479" s="47"/>
      <c r="G479" s="50">
        <v>375762.08</v>
      </c>
    </row>
    <row r="480" spans="1:7" x14ac:dyDescent="0.35">
      <c r="A480" s="82" t="s">
        <v>64</v>
      </c>
      <c r="B480" s="63"/>
      <c r="C480" s="47">
        <v>161224.79999999999</v>
      </c>
      <c r="D480" s="47"/>
      <c r="E480" s="47"/>
      <c r="F480" s="47"/>
      <c r="G480" s="50">
        <v>161224.79999999999</v>
      </c>
    </row>
    <row r="481" spans="1:7" x14ac:dyDescent="0.35">
      <c r="A481" s="82" t="s">
        <v>101</v>
      </c>
      <c r="B481" s="63"/>
      <c r="C481" s="47">
        <v>36499.949999999997</v>
      </c>
      <c r="D481" s="47"/>
      <c r="E481" s="47"/>
      <c r="F481" s="47"/>
      <c r="G481" s="50">
        <v>36499.949999999997</v>
      </c>
    </row>
    <row r="482" spans="1:7" x14ac:dyDescent="0.35">
      <c r="A482" s="82" t="s">
        <v>58</v>
      </c>
      <c r="B482" s="63">
        <v>175068</v>
      </c>
      <c r="C482" s="47"/>
      <c r="D482" s="47"/>
      <c r="E482" s="47"/>
      <c r="F482" s="47"/>
      <c r="G482" s="50">
        <v>175068</v>
      </c>
    </row>
    <row r="483" spans="1:7" ht="15" thickBot="1" x14ac:dyDescent="0.4">
      <c r="A483" s="82" t="s">
        <v>91</v>
      </c>
      <c r="B483" s="63"/>
      <c r="C483" s="47"/>
      <c r="D483" s="47">
        <v>2969.33</v>
      </c>
      <c r="E483" s="47"/>
      <c r="F483" s="47"/>
      <c r="G483" s="50">
        <v>2969.33</v>
      </c>
    </row>
    <row r="484" spans="1:7" x14ac:dyDescent="0.35">
      <c r="A484" s="65" t="s">
        <v>274</v>
      </c>
      <c r="B484" s="63">
        <v>1814.75</v>
      </c>
      <c r="C484" s="47">
        <v>48802.3</v>
      </c>
      <c r="D484" s="47">
        <v>325003.83999999997</v>
      </c>
      <c r="E484" s="47"/>
      <c r="F484" s="47"/>
      <c r="G484" s="50">
        <v>375620.89</v>
      </c>
    </row>
    <row r="485" spans="1:7" x14ac:dyDescent="0.35">
      <c r="A485" s="82" t="s">
        <v>85</v>
      </c>
      <c r="B485" s="63"/>
      <c r="C485" s="47">
        <v>28432.5</v>
      </c>
      <c r="D485" s="47"/>
      <c r="E485" s="47"/>
      <c r="F485" s="47"/>
      <c r="G485" s="50">
        <v>28432.5</v>
      </c>
    </row>
    <row r="486" spans="1:7" x14ac:dyDescent="0.35">
      <c r="A486" s="82" t="s">
        <v>64</v>
      </c>
      <c r="B486" s="63"/>
      <c r="C486" s="47">
        <v>20369.8</v>
      </c>
      <c r="D486" s="47"/>
      <c r="E486" s="47"/>
      <c r="F486" s="47"/>
      <c r="G486" s="50">
        <v>20369.8</v>
      </c>
    </row>
    <row r="487" spans="1:7" x14ac:dyDescent="0.35">
      <c r="A487" s="82" t="s">
        <v>73</v>
      </c>
      <c r="B487" s="63"/>
      <c r="C487" s="47"/>
      <c r="D487" s="47">
        <v>168007.84</v>
      </c>
      <c r="E487" s="47"/>
      <c r="F487" s="47"/>
      <c r="G487" s="50">
        <v>168007.84</v>
      </c>
    </row>
    <row r="488" spans="1:7" x14ac:dyDescent="0.35">
      <c r="A488" s="82" t="s">
        <v>78</v>
      </c>
      <c r="B488" s="63"/>
      <c r="C488" s="47"/>
      <c r="D488" s="47">
        <v>156996</v>
      </c>
      <c r="E488" s="47"/>
      <c r="F488" s="47"/>
      <c r="G488" s="50">
        <v>156996</v>
      </c>
    </row>
    <row r="489" spans="1:7" ht="15" thickBot="1" x14ac:dyDescent="0.4">
      <c r="A489" s="82" t="s">
        <v>96</v>
      </c>
      <c r="B489" s="63">
        <v>1814.75</v>
      </c>
      <c r="C489" s="47"/>
      <c r="D489" s="47"/>
      <c r="E489" s="47"/>
      <c r="F489" s="47"/>
      <c r="G489" s="50">
        <v>1814.75</v>
      </c>
    </row>
    <row r="490" spans="1:7" x14ac:dyDescent="0.35">
      <c r="A490" s="65" t="s">
        <v>297</v>
      </c>
      <c r="B490" s="63">
        <v>337131.74</v>
      </c>
      <c r="C490" s="47">
        <v>31233.600000000002</v>
      </c>
      <c r="D490" s="47"/>
      <c r="E490" s="47"/>
      <c r="F490" s="47"/>
      <c r="G490" s="50">
        <v>368365.33999999997</v>
      </c>
    </row>
    <row r="491" spans="1:7" x14ac:dyDescent="0.35">
      <c r="A491" s="82" t="s">
        <v>64</v>
      </c>
      <c r="B491" s="63">
        <v>185278.5</v>
      </c>
      <c r="C491" s="47"/>
      <c r="D491" s="47"/>
      <c r="E491" s="47"/>
      <c r="F491" s="47"/>
      <c r="G491" s="50">
        <v>185278.5</v>
      </c>
    </row>
    <row r="492" spans="1:7" x14ac:dyDescent="0.35">
      <c r="A492" s="82" t="s">
        <v>73</v>
      </c>
      <c r="B492" s="63">
        <v>151853.24</v>
      </c>
      <c r="C492" s="47"/>
      <c r="D492" s="47"/>
      <c r="E492" s="47"/>
      <c r="F492" s="47"/>
      <c r="G492" s="50">
        <v>151853.24</v>
      </c>
    </row>
    <row r="493" spans="1:7" ht="15" thickBot="1" x14ac:dyDescent="0.4">
      <c r="A493" s="82" t="s">
        <v>122</v>
      </c>
      <c r="B493" s="63"/>
      <c r="C493" s="47">
        <v>31233.600000000002</v>
      </c>
      <c r="D493" s="47"/>
      <c r="E493" s="47"/>
      <c r="F493" s="47"/>
      <c r="G493" s="50">
        <v>31233.600000000002</v>
      </c>
    </row>
    <row r="494" spans="1:7" x14ac:dyDescent="0.35">
      <c r="A494" s="65" t="s">
        <v>83</v>
      </c>
      <c r="B494" s="63">
        <v>63709.799999999996</v>
      </c>
      <c r="C494" s="47">
        <v>113082.2</v>
      </c>
      <c r="D494" s="47">
        <v>54007.680000000008</v>
      </c>
      <c r="E494" s="47">
        <v>134809.01999999999</v>
      </c>
      <c r="F494" s="47"/>
      <c r="G494" s="50">
        <v>365608.69999999995</v>
      </c>
    </row>
    <row r="495" spans="1:7" x14ac:dyDescent="0.35">
      <c r="A495" s="82" t="s">
        <v>64</v>
      </c>
      <c r="B495" s="63">
        <v>63709.799999999996</v>
      </c>
      <c r="C495" s="47"/>
      <c r="D495" s="47"/>
      <c r="E495" s="47">
        <v>64359.899999999994</v>
      </c>
      <c r="F495" s="47"/>
      <c r="G495" s="50">
        <v>128069.69999999998</v>
      </c>
    </row>
    <row r="496" spans="1:7" x14ac:dyDescent="0.35">
      <c r="A496" s="82" t="s">
        <v>73</v>
      </c>
      <c r="B496" s="63"/>
      <c r="C496" s="47">
        <v>113082.2</v>
      </c>
      <c r="D496" s="47"/>
      <c r="E496" s="47"/>
      <c r="F496" s="47"/>
      <c r="G496" s="50">
        <v>113082.2</v>
      </c>
    </row>
    <row r="497" spans="1:7" x14ac:dyDescent="0.35">
      <c r="A497" s="82" t="s">
        <v>122</v>
      </c>
      <c r="B497" s="63"/>
      <c r="C497" s="47"/>
      <c r="D497" s="47"/>
      <c r="E497" s="47">
        <v>70449.119999999995</v>
      </c>
      <c r="F497" s="47"/>
      <c r="G497" s="50">
        <v>70449.119999999995</v>
      </c>
    </row>
    <row r="498" spans="1:7" ht="15" thickBot="1" x14ac:dyDescent="0.4">
      <c r="A498" s="82" t="s">
        <v>49</v>
      </c>
      <c r="B498" s="63"/>
      <c r="C498" s="47"/>
      <c r="D498" s="47">
        <v>54007.680000000008</v>
      </c>
      <c r="E498" s="47"/>
      <c r="F498" s="47"/>
      <c r="G498" s="50">
        <v>54007.680000000008</v>
      </c>
    </row>
    <row r="499" spans="1:7" x14ac:dyDescent="0.35">
      <c r="A499" s="65" t="s">
        <v>287</v>
      </c>
      <c r="B499" s="63"/>
      <c r="C499" s="47">
        <v>55279.799999999996</v>
      </c>
      <c r="D499" s="47">
        <v>241926.44</v>
      </c>
      <c r="E499" s="47">
        <v>63322.950000000004</v>
      </c>
      <c r="F499" s="47"/>
      <c r="G499" s="50">
        <v>360529.19</v>
      </c>
    </row>
    <row r="500" spans="1:7" x14ac:dyDescent="0.35">
      <c r="A500" s="82" t="s">
        <v>107</v>
      </c>
      <c r="B500" s="63"/>
      <c r="C500" s="47">
        <v>55279.799999999996</v>
      </c>
      <c r="D500" s="47"/>
      <c r="E500" s="47"/>
      <c r="F500" s="47"/>
      <c r="G500" s="50">
        <v>55279.799999999996</v>
      </c>
    </row>
    <row r="501" spans="1:7" x14ac:dyDescent="0.35">
      <c r="A501" s="82" t="s">
        <v>58</v>
      </c>
      <c r="B501" s="63"/>
      <c r="C501" s="47"/>
      <c r="D501" s="47">
        <v>142972.20000000001</v>
      </c>
      <c r="E501" s="47"/>
      <c r="F501" s="47"/>
      <c r="G501" s="50">
        <v>142972.20000000001</v>
      </c>
    </row>
    <row r="502" spans="1:7" x14ac:dyDescent="0.35">
      <c r="A502" s="82" t="s">
        <v>122</v>
      </c>
      <c r="B502" s="63"/>
      <c r="C502" s="47"/>
      <c r="D502" s="47"/>
      <c r="E502" s="47">
        <v>50320.800000000003</v>
      </c>
      <c r="F502" s="47"/>
      <c r="G502" s="50">
        <v>50320.800000000003</v>
      </c>
    </row>
    <row r="503" spans="1:7" x14ac:dyDescent="0.35">
      <c r="A503" s="82" t="s">
        <v>126</v>
      </c>
      <c r="B503" s="63"/>
      <c r="C503" s="47"/>
      <c r="D503" s="47">
        <v>98954.239999999991</v>
      </c>
      <c r="E503" s="47"/>
      <c r="F503" s="47"/>
      <c r="G503" s="50">
        <v>98954.239999999991</v>
      </c>
    </row>
    <row r="504" spans="1:7" ht="15" thickBot="1" x14ac:dyDescent="0.4">
      <c r="A504" s="82" t="s">
        <v>96</v>
      </c>
      <c r="B504" s="63"/>
      <c r="C504" s="47"/>
      <c r="D504" s="47"/>
      <c r="E504" s="47">
        <v>13002.15</v>
      </c>
      <c r="F504" s="47"/>
      <c r="G504" s="50">
        <v>13002.15</v>
      </c>
    </row>
    <row r="505" spans="1:7" x14ac:dyDescent="0.35">
      <c r="A505" s="65" t="s">
        <v>121</v>
      </c>
      <c r="B505" s="63">
        <v>92771.239999999991</v>
      </c>
      <c r="C505" s="47">
        <v>130454.39999999999</v>
      </c>
      <c r="D505" s="47">
        <v>134381.88</v>
      </c>
      <c r="E505" s="47"/>
      <c r="F505" s="47"/>
      <c r="G505" s="50">
        <v>357607.52</v>
      </c>
    </row>
    <row r="506" spans="1:7" x14ac:dyDescent="0.35">
      <c r="A506" s="82" t="s">
        <v>113</v>
      </c>
      <c r="B506" s="63"/>
      <c r="C506" s="47"/>
      <c r="D506" s="47">
        <v>125376</v>
      </c>
      <c r="E506" s="47"/>
      <c r="F506" s="47"/>
      <c r="G506" s="50">
        <v>125376</v>
      </c>
    </row>
    <row r="507" spans="1:7" x14ac:dyDescent="0.35">
      <c r="A507" s="82" t="s">
        <v>78</v>
      </c>
      <c r="B507" s="63"/>
      <c r="C507" s="47">
        <v>84672</v>
      </c>
      <c r="D507" s="47"/>
      <c r="E507" s="47"/>
      <c r="F507" s="47"/>
      <c r="G507" s="50">
        <v>84672</v>
      </c>
    </row>
    <row r="508" spans="1:7" x14ac:dyDescent="0.35">
      <c r="A508" s="82" t="s">
        <v>126</v>
      </c>
      <c r="B508" s="63"/>
      <c r="C508" s="47">
        <v>45782.399999999994</v>
      </c>
      <c r="D508" s="47"/>
      <c r="E508" s="47"/>
      <c r="F508" s="47"/>
      <c r="G508" s="50">
        <v>45782.399999999994</v>
      </c>
    </row>
    <row r="509" spans="1:7" x14ac:dyDescent="0.35">
      <c r="A509" s="82" t="s">
        <v>177</v>
      </c>
      <c r="B509" s="63">
        <v>19978.28</v>
      </c>
      <c r="C509" s="47"/>
      <c r="D509" s="47"/>
      <c r="E509" s="47"/>
      <c r="F509" s="47"/>
      <c r="G509" s="50">
        <v>19978.28</v>
      </c>
    </row>
    <row r="510" spans="1:7" x14ac:dyDescent="0.35">
      <c r="A510" s="82" t="s">
        <v>49</v>
      </c>
      <c r="B510" s="63">
        <v>72792.959999999992</v>
      </c>
      <c r="C510" s="47"/>
      <c r="D510" s="47"/>
      <c r="E510" s="47"/>
      <c r="F510" s="47"/>
      <c r="G510" s="50">
        <v>72792.959999999992</v>
      </c>
    </row>
    <row r="511" spans="1:7" ht="15" thickBot="1" x14ac:dyDescent="0.4">
      <c r="A511" s="82" t="s">
        <v>91</v>
      </c>
      <c r="B511" s="63"/>
      <c r="C511" s="47"/>
      <c r="D511" s="47">
        <v>9005.880000000001</v>
      </c>
      <c r="E511" s="47"/>
      <c r="F511" s="47"/>
      <c r="G511" s="50">
        <v>9005.880000000001</v>
      </c>
    </row>
    <row r="512" spans="1:7" x14ac:dyDescent="0.35">
      <c r="A512" s="65" t="s">
        <v>55</v>
      </c>
      <c r="B512" s="63">
        <v>126682</v>
      </c>
      <c r="C512" s="47">
        <v>20369.8</v>
      </c>
      <c r="D512" s="47">
        <v>164895.21</v>
      </c>
      <c r="E512" s="47">
        <v>42204.800000000003</v>
      </c>
      <c r="F512" s="47"/>
      <c r="G512" s="50">
        <v>354151.81</v>
      </c>
    </row>
    <row r="513" spans="1:7" x14ac:dyDescent="0.35">
      <c r="A513" s="82" t="s">
        <v>113</v>
      </c>
      <c r="B513" s="63">
        <v>126682</v>
      </c>
      <c r="C513" s="47"/>
      <c r="D513" s="47"/>
      <c r="E513" s="47"/>
      <c r="F513" s="47"/>
      <c r="G513" s="50">
        <v>126682</v>
      </c>
    </row>
    <row r="514" spans="1:7" x14ac:dyDescent="0.35">
      <c r="A514" s="82" t="s">
        <v>64</v>
      </c>
      <c r="B514" s="63"/>
      <c r="C514" s="47">
        <v>20369.8</v>
      </c>
      <c r="D514" s="47"/>
      <c r="E514" s="47">
        <v>21236.6</v>
      </c>
      <c r="F514" s="47"/>
      <c r="G514" s="50">
        <v>41606.399999999994</v>
      </c>
    </row>
    <row r="515" spans="1:7" x14ac:dyDescent="0.35">
      <c r="A515" s="82" t="s">
        <v>107</v>
      </c>
      <c r="B515" s="63"/>
      <c r="C515" s="47"/>
      <c r="D515" s="47"/>
      <c r="E515" s="47">
        <v>20968.2</v>
      </c>
      <c r="F515" s="47"/>
      <c r="G515" s="50">
        <v>20968.2</v>
      </c>
    </row>
    <row r="516" spans="1:7" x14ac:dyDescent="0.35">
      <c r="A516" s="82" t="s">
        <v>148</v>
      </c>
      <c r="B516" s="63"/>
      <c r="C516" s="47"/>
      <c r="D516" s="47">
        <v>68295.600000000006</v>
      </c>
      <c r="E516" s="47"/>
      <c r="F516" s="47"/>
      <c r="G516" s="50">
        <v>68295.600000000006</v>
      </c>
    </row>
    <row r="517" spans="1:7" x14ac:dyDescent="0.35">
      <c r="A517" s="82" t="s">
        <v>58</v>
      </c>
      <c r="B517" s="63"/>
      <c r="C517" s="47"/>
      <c r="D517" s="47">
        <v>70756.649999999994</v>
      </c>
      <c r="E517" s="47"/>
      <c r="F517" s="47"/>
      <c r="G517" s="50">
        <v>70756.649999999994</v>
      </c>
    </row>
    <row r="518" spans="1:7" ht="15" thickBot="1" x14ac:dyDescent="0.4">
      <c r="A518" s="82" t="s">
        <v>91</v>
      </c>
      <c r="B518" s="63"/>
      <c r="C518" s="47"/>
      <c r="D518" s="47">
        <v>25842.959999999999</v>
      </c>
      <c r="E518" s="47"/>
      <c r="F518" s="47"/>
      <c r="G518" s="50">
        <v>25842.959999999999</v>
      </c>
    </row>
    <row r="519" spans="1:7" x14ac:dyDescent="0.35">
      <c r="A519" s="65" t="s">
        <v>258</v>
      </c>
      <c r="B519" s="63">
        <v>229763.85</v>
      </c>
      <c r="C519" s="47">
        <v>88155</v>
      </c>
      <c r="D519" s="47"/>
      <c r="E519" s="47">
        <v>33832.31</v>
      </c>
      <c r="F519" s="47"/>
      <c r="G519" s="50">
        <v>351751.16</v>
      </c>
    </row>
    <row r="520" spans="1:7" x14ac:dyDescent="0.35">
      <c r="A520" s="82" t="s">
        <v>113</v>
      </c>
      <c r="B520" s="63"/>
      <c r="C520" s="47">
        <v>88155</v>
      </c>
      <c r="D520" s="47"/>
      <c r="E520" s="47"/>
      <c r="F520" s="47"/>
      <c r="G520" s="50">
        <v>88155</v>
      </c>
    </row>
    <row r="521" spans="1:7" x14ac:dyDescent="0.35">
      <c r="A521" s="82" t="s">
        <v>101</v>
      </c>
      <c r="B521" s="63"/>
      <c r="C521" s="47"/>
      <c r="D521" s="47"/>
      <c r="E521" s="47">
        <v>31761.359999999997</v>
      </c>
      <c r="F521" s="47"/>
      <c r="G521" s="50">
        <v>31761.359999999997</v>
      </c>
    </row>
    <row r="522" spans="1:7" x14ac:dyDescent="0.35">
      <c r="A522" s="82" t="s">
        <v>148</v>
      </c>
      <c r="B522" s="63">
        <v>155372.49</v>
      </c>
      <c r="C522" s="47"/>
      <c r="D522" s="47"/>
      <c r="E522" s="47"/>
      <c r="F522" s="47"/>
      <c r="G522" s="50">
        <v>155372.49</v>
      </c>
    </row>
    <row r="523" spans="1:7" x14ac:dyDescent="0.35">
      <c r="A523" s="82" t="s">
        <v>122</v>
      </c>
      <c r="B523" s="63">
        <v>71258.880000000005</v>
      </c>
      <c r="C523" s="47"/>
      <c r="D523" s="47"/>
      <c r="E523" s="47"/>
      <c r="F523" s="47"/>
      <c r="G523" s="50">
        <v>71258.880000000005</v>
      </c>
    </row>
    <row r="524" spans="1:7" x14ac:dyDescent="0.35">
      <c r="A524" s="82" t="s">
        <v>96</v>
      </c>
      <c r="B524" s="63"/>
      <c r="C524" s="47"/>
      <c r="D524" s="47"/>
      <c r="E524" s="47">
        <v>2070.9499999999998</v>
      </c>
      <c r="F524" s="47"/>
      <c r="G524" s="50">
        <v>2070.9499999999998</v>
      </c>
    </row>
    <row r="525" spans="1:7" ht="15" thickBot="1" x14ac:dyDescent="0.4">
      <c r="A525" s="82" t="s">
        <v>91</v>
      </c>
      <c r="B525" s="63">
        <v>3132.48</v>
      </c>
      <c r="C525" s="47"/>
      <c r="D525" s="47"/>
      <c r="E525" s="47"/>
      <c r="F525" s="47"/>
      <c r="G525" s="50">
        <v>3132.48</v>
      </c>
    </row>
    <row r="526" spans="1:7" x14ac:dyDescent="0.35">
      <c r="A526" s="65" t="s">
        <v>273</v>
      </c>
      <c r="B526" s="63">
        <v>351406.97</v>
      </c>
      <c r="C526" s="47"/>
      <c r="D526" s="47"/>
      <c r="E526" s="47"/>
      <c r="F526" s="47"/>
      <c r="G526" s="50">
        <v>351406.97</v>
      </c>
    </row>
    <row r="527" spans="1:7" x14ac:dyDescent="0.35">
      <c r="A527" s="82" t="s">
        <v>73</v>
      </c>
      <c r="B527" s="63">
        <v>105004.9</v>
      </c>
      <c r="C527" s="47"/>
      <c r="D527" s="47"/>
      <c r="E527" s="47"/>
      <c r="F527" s="47"/>
      <c r="G527" s="50">
        <v>105004.9</v>
      </c>
    </row>
    <row r="528" spans="1:7" x14ac:dyDescent="0.35">
      <c r="A528" s="82" t="s">
        <v>117</v>
      </c>
      <c r="B528" s="63">
        <v>164097.43</v>
      </c>
      <c r="C528" s="47"/>
      <c r="D528" s="47"/>
      <c r="E528" s="47"/>
      <c r="F528" s="47"/>
      <c r="G528" s="50">
        <v>164097.43</v>
      </c>
    </row>
    <row r="529" spans="1:7" ht="15" thickBot="1" x14ac:dyDescent="0.4">
      <c r="A529" s="82" t="s">
        <v>169</v>
      </c>
      <c r="B529" s="63">
        <v>82304.639999999985</v>
      </c>
      <c r="C529" s="47"/>
      <c r="D529" s="47"/>
      <c r="E529" s="47"/>
      <c r="F529" s="47"/>
      <c r="G529" s="50">
        <v>82304.639999999985</v>
      </c>
    </row>
    <row r="530" spans="1:7" x14ac:dyDescent="0.35">
      <c r="A530" s="65" t="s">
        <v>163</v>
      </c>
      <c r="B530" s="63"/>
      <c r="C530" s="47"/>
      <c r="D530" s="47">
        <v>14683.500000000002</v>
      </c>
      <c r="E530" s="47">
        <v>335447.7</v>
      </c>
      <c r="F530" s="47"/>
      <c r="G530" s="50">
        <v>350131.20000000001</v>
      </c>
    </row>
    <row r="531" spans="1:7" x14ac:dyDescent="0.35">
      <c r="A531" s="82" t="s">
        <v>64</v>
      </c>
      <c r="B531" s="63"/>
      <c r="C531" s="47"/>
      <c r="D531" s="47"/>
      <c r="E531" s="47">
        <v>144105.5</v>
      </c>
      <c r="F531" s="47"/>
      <c r="G531" s="50">
        <v>144105.5</v>
      </c>
    </row>
    <row r="532" spans="1:7" x14ac:dyDescent="0.35">
      <c r="A532" s="82" t="s">
        <v>122</v>
      </c>
      <c r="B532" s="63"/>
      <c r="C532" s="47"/>
      <c r="D532" s="47"/>
      <c r="E532" s="47">
        <v>83289.600000000006</v>
      </c>
      <c r="F532" s="47"/>
      <c r="G532" s="50">
        <v>83289.600000000006</v>
      </c>
    </row>
    <row r="533" spans="1:7" x14ac:dyDescent="0.35">
      <c r="A533" s="82" t="s">
        <v>41</v>
      </c>
      <c r="B533" s="63"/>
      <c r="C533" s="47"/>
      <c r="D533" s="47"/>
      <c r="E533" s="47">
        <v>34158.199999999997</v>
      </c>
      <c r="F533" s="47"/>
      <c r="G533" s="50">
        <v>34158.199999999997</v>
      </c>
    </row>
    <row r="534" spans="1:7" x14ac:dyDescent="0.35">
      <c r="A534" s="82" t="s">
        <v>126</v>
      </c>
      <c r="B534" s="63"/>
      <c r="C534" s="47"/>
      <c r="D534" s="47"/>
      <c r="E534" s="47">
        <v>73894.400000000009</v>
      </c>
      <c r="F534" s="47"/>
      <c r="G534" s="50">
        <v>73894.400000000009</v>
      </c>
    </row>
    <row r="535" spans="1:7" ht="15" thickBot="1" x14ac:dyDescent="0.4">
      <c r="A535" s="82" t="s">
        <v>91</v>
      </c>
      <c r="B535" s="63"/>
      <c r="C535" s="47"/>
      <c r="D535" s="47">
        <v>14683.500000000002</v>
      </c>
      <c r="E535" s="47"/>
      <c r="F535" s="47"/>
      <c r="G535" s="50">
        <v>14683.500000000002</v>
      </c>
    </row>
    <row r="536" spans="1:7" x14ac:dyDescent="0.35">
      <c r="A536" s="65" t="s">
        <v>136</v>
      </c>
      <c r="B536" s="63">
        <v>88575.66</v>
      </c>
      <c r="C536" s="47">
        <v>259886.7</v>
      </c>
      <c r="D536" s="47"/>
      <c r="E536" s="47"/>
      <c r="F536" s="47"/>
      <c r="G536" s="50">
        <v>348462.36</v>
      </c>
    </row>
    <row r="537" spans="1:7" x14ac:dyDescent="0.35">
      <c r="A537" s="82" t="s">
        <v>117</v>
      </c>
      <c r="B537" s="63"/>
      <c r="C537" s="47">
        <v>95205.6</v>
      </c>
      <c r="D537" s="47"/>
      <c r="E537" s="47"/>
      <c r="F537" s="47"/>
      <c r="G537" s="50">
        <v>95205.6</v>
      </c>
    </row>
    <row r="538" spans="1:7" x14ac:dyDescent="0.35">
      <c r="A538" s="82" t="s">
        <v>58</v>
      </c>
      <c r="B538" s="63">
        <v>62732.700000000004</v>
      </c>
      <c r="C538" s="47"/>
      <c r="D538" s="47"/>
      <c r="E538" s="47"/>
      <c r="F538" s="47"/>
      <c r="G538" s="50">
        <v>62732.700000000004</v>
      </c>
    </row>
    <row r="539" spans="1:7" x14ac:dyDescent="0.35">
      <c r="A539" s="82" t="s">
        <v>126</v>
      </c>
      <c r="B539" s="63"/>
      <c r="C539" s="47">
        <v>135901.44</v>
      </c>
      <c r="D539" s="47"/>
      <c r="E539" s="47"/>
      <c r="F539" s="47"/>
      <c r="G539" s="50">
        <v>135901.44</v>
      </c>
    </row>
    <row r="540" spans="1:7" ht="15" thickBot="1" x14ac:dyDescent="0.4">
      <c r="A540" s="82" t="s">
        <v>91</v>
      </c>
      <c r="B540" s="63">
        <v>25842.959999999999</v>
      </c>
      <c r="C540" s="47">
        <v>28779.659999999996</v>
      </c>
      <c r="D540" s="47"/>
      <c r="E540" s="47"/>
      <c r="F540" s="47"/>
      <c r="G540" s="50">
        <v>54622.619999999995</v>
      </c>
    </row>
    <row r="541" spans="1:7" x14ac:dyDescent="0.35">
      <c r="A541" s="65" t="s">
        <v>145</v>
      </c>
      <c r="B541" s="63">
        <v>74697.599999999991</v>
      </c>
      <c r="C541" s="47">
        <v>182777.76</v>
      </c>
      <c r="D541" s="47">
        <v>47995.5</v>
      </c>
      <c r="E541" s="47">
        <v>40665.599999999999</v>
      </c>
      <c r="F541" s="47"/>
      <c r="G541" s="50">
        <v>346136.45999999996</v>
      </c>
    </row>
    <row r="542" spans="1:7" x14ac:dyDescent="0.35">
      <c r="A542" s="82" t="s">
        <v>113</v>
      </c>
      <c r="B542" s="63"/>
      <c r="C542" s="47"/>
      <c r="D542" s="47">
        <v>47995.5</v>
      </c>
      <c r="E542" s="47"/>
      <c r="F542" s="47"/>
      <c r="G542" s="50">
        <v>47995.5</v>
      </c>
    </row>
    <row r="543" spans="1:7" x14ac:dyDescent="0.35">
      <c r="A543" s="82" t="s">
        <v>73</v>
      </c>
      <c r="B543" s="63"/>
      <c r="C543" s="47">
        <v>182777.76</v>
      </c>
      <c r="D543" s="47"/>
      <c r="E543" s="47"/>
      <c r="F543" s="47"/>
      <c r="G543" s="50">
        <v>182777.76</v>
      </c>
    </row>
    <row r="544" spans="1:7" x14ac:dyDescent="0.35">
      <c r="A544" s="82" t="s">
        <v>107</v>
      </c>
      <c r="B544" s="63"/>
      <c r="C544" s="47"/>
      <c r="D544" s="47"/>
      <c r="E544" s="47">
        <v>40665.599999999999</v>
      </c>
      <c r="F544" s="47"/>
      <c r="G544" s="50">
        <v>40665.599999999999</v>
      </c>
    </row>
    <row r="545" spans="1:7" ht="15" thickBot="1" x14ac:dyDescent="0.4">
      <c r="A545" s="82" t="s">
        <v>126</v>
      </c>
      <c r="B545" s="63">
        <v>74697.599999999991</v>
      </c>
      <c r="C545" s="47"/>
      <c r="D545" s="47"/>
      <c r="E545" s="47"/>
      <c r="F545" s="47"/>
      <c r="G545" s="50">
        <v>74697.599999999991</v>
      </c>
    </row>
    <row r="546" spans="1:7" x14ac:dyDescent="0.35">
      <c r="A546" s="65" t="s">
        <v>143</v>
      </c>
      <c r="B546" s="63"/>
      <c r="C546" s="47">
        <v>249167.93999999997</v>
      </c>
      <c r="D546" s="47"/>
      <c r="E546" s="47">
        <v>95605.680000000008</v>
      </c>
      <c r="F546" s="47"/>
      <c r="G546" s="50">
        <v>344773.62</v>
      </c>
    </row>
    <row r="547" spans="1:7" x14ac:dyDescent="0.35">
      <c r="A547" s="82" t="s">
        <v>101</v>
      </c>
      <c r="B547" s="63"/>
      <c r="C547" s="47"/>
      <c r="D547" s="47"/>
      <c r="E547" s="47">
        <v>32444.399999999998</v>
      </c>
      <c r="F547" s="47"/>
      <c r="G547" s="50">
        <v>32444.399999999998</v>
      </c>
    </row>
    <row r="548" spans="1:7" x14ac:dyDescent="0.35">
      <c r="A548" s="82" t="s">
        <v>148</v>
      </c>
      <c r="B548" s="63"/>
      <c r="C548" s="47">
        <v>160494.65999999997</v>
      </c>
      <c r="D548" s="47"/>
      <c r="E548" s="47"/>
      <c r="F548" s="47"/>
      <c r="G548" s="50">
        <v>160494.65999999997</v>
      </c>
    </row>
    <row r="549" spans="1:7" x14ac:dyDescent="0.35">
      <c r="A549" s="82" t="s">
        <v>122</v>
      </c>
      <c r="B549" s="63"/>
      <c r="C549" s="47"/>
      <c r="D549" s="47"/>
      <c r="E549" s="47">
        <v>63161.280000000006</v>
      </c>
      <c r="F549" s="47"/>
      <c r="G549" s="50">
        <v>63161.280000000006</v>
      </c>
    </row>
    <row r="550" spans="1:7" ht="15" thickBot="1" x14ac:dyDescent="0.4">
      <c r="A550" s="82" t="s">
        <v>126</v>
      </c>
      <c r="B550" s="63"/>
      <c r="C550" s="47">
        <v>88673.279999999999</v>
      </c>
      <c r="D550" s="47"/>
      <c r="E550" s="47"/>
      <c r="F550" s="47"/>
      <c r="G550" s="50">
        <v>88673.279999999999</v>
      </c>
    </row>
    <row r="551" spans="1:7" x14ac:dyDescent="0.35">
      <c r="A551" s="65" t="s">
        <v>219</v>
      </c>
      <c r="B551" s="63">
        <v>72068.639999999999</v>
      </c>
      <c r="C551" s="47">
        <v>111664.91</v>
      </c>
      <c r="D551" s="47"/>
      <c r="E551" s="47">
        <v>159930.54</v>
      </c>
      <c r="F551" s="47"/>
      <c r="G551" s="50">
        <v>343664.09</v>
      </c>
    </row>
    <row r="552" spans="1:7" x14ac:dyDescent="0.35">
      <c r="A552" s="82" t="s">
        <v>73</v>
      </c>
      <c r="B552" s="63"/>
      <c r="C552" s="47"/>
      <c r="D552" s="47"/>
      <c r="E552" s="47">
        <v>159930.54</v>
      </c>
      <c r="F552" s="47"/>
      <c r="G552" s="50">
        <v>159930.54</v>
      </c>
    </row>
    <row r="553" spans="1:7" x14ac:dyDescent="0.35">
      <c r="A553" s="82" t="s">
        <v>148</v>
      </c>
      <c r="B553" s="63"/>
      <c r="C553" s="47">
        <v>37183.159999999996</v>
      </c>
      <c r="D553" s="47"/>
      <c r="E553" s="47"/>
      <c r="F553" s="47"/>
      <c r="G553" s="50">
        <v>37183.159999999996</v>
      </c>
    </row>
    <row r="554" spans="1:7" x14ac:dyDescent="0.35">
      <c r="A554" s="82" t="s">
        <v>122</v>
      </c>
      <c r="B554" s="63">
        <v>72068.639999999999</v>
      </c>
      <c r="C554" s="47"/>
      <c r="D554" s="47"/>
      <c r="E554" s="47"/>
      <c r="F554" s="47"/>
      <c r="G554" s="50">
        <v>72068.639999999999</v>
      </c>
    </row>
    <row r="555" spans="1:7" x14ac:dyDescent="0.35">
      <c r="A555" s="82" t="s">
        <v>78</v>
      </c>
      <c r="B555" s="63"/>
      <c r="C555" s="47">
        <v>56227.5</v>
      </c>
      <c r="D555" s="47"/>
      <c r="E555" s="47"/>
      <c r="F555" s="47"/>
      <c r="G555" s="50">
        <v>56227.5</v>
      </c>
    </row>
    <row r="556" spans="1:7" ht="15" thickBot="1" x14ac:dyDescent="0.4">
      <c r="A556" s="82" t="s">
        <v>96</v>
      </c>
      <c r="B556" s="63"/>
      <c r="C556" s="47">
        <v>18254.25</v>
      </c>
      <c r="D556" s="47"/>
      <c r="E556" s="47"/>
      <c r="F556" s="47"/>
      <c r="G556" s="50">
        <v>18254.25</v>
      </c>
    </row>
    <row r="557" spans="1:7" x14ac:dyDescent="0.35">
      <c r="A557" s="65" t="s">
        <v>266</v>
      </c>
      <c r="B557" s="63"/>
      <c r="C557" s="47">
        <v>72574.16</v>
      </c>
      <c r="D557" s="47">
        <v>181513.78</v>
      </c>
      <c r="E557" s="47">
        <v>84867.199999999997</v>
      </c>
      <c r="F557" s="47"/>
      <c r="G557" s="50">
        <v>338955.14</v>
      </c>
    </row>
    <row r="558" spans="1:7" x14ac:dyDescent="0.35">
      <c r="A558" s="82" t="s">
        <v>159</v>
      </c>
      <c r="B558" s="63"/>
      <c r="C558" s="47"/>
      <c r="D558" s="47">
        <v>163706.9</v>
      </c>
      <c r="E558" s="47">
        <v>84867.199999999997</v>
      </c>
      <c r="F558" s="47"/>
      <c r="G558" s="50">
        <v>248574.09999999998</v>
      </c>
    </row>
    <row r="559" spans="1:7" x14ac:dyDescent="0.35">
      <c r="A559" s="82" t="s">
        <v>177</v>
      </c>
      <c r="B559" s="63"/>
      <c r="C559" s="47">
        <v>72574.16</v>
      </c>
      <c r="D559" s="47"/>
      <c r="E559" s="47"/>
      <c r="F559" s="47"/>
      <c r="G559" s="50">
        <v>72574.16</v>
      </c>
    </row>
    <row r="560" spans="1:7" ht="15" thickBot="1" x14ac:dyDescent="0.4">
      <c r="A560" s="82" t="s">
        <v>49</v>
      </c>
      <c r="B560" s="63"/>
      <c r="C560" s="47"/>
      <c r="D560" s="47">
        <v>17806.88</v>
      </c>
      <c r="E560" s="47"/>
      <c r="F560" s="47"/>
      <c r="G560" s="50">
        <v>17806.88</v>
      </c>
    </row>
    <row r="561" spans="1:7" x14ac:dyDescent="0.35">
      <c r="A561" s="65" t="s">
        <v>198</v>
      </c>
      <c r="B561" s="63">
        <v>111000.01</v>
      </c>
      <c r="C561" s="47">
        <v>59159.100000000006</v>
      </c>
      <c r="D561" s="47">
        <v>60680.619999999995</v>
      </c>
      <c r="E561" s="47">
        <v>107882.26999999999</v>
      </c>
      <c r="F561" s="47"/>
      <c r="G561" s="50">
        <v>338722</v>
      </c>
    </row>
    <row r="562" spans="1:7" x14ac:dyDescent="0.35">
      <c r="A562" s="82" t="s">
        <v>64</v>
      </c>
      <c r="B562" s="63"/>
      <c r="C562" s="47">
        <v>59159.100000000006</v>
      </c>
      <c r="D562" s="47"/>
      <c r="E562" s="47"/>
      <c r="F562" s="47"/>
      <c r="G562" s="50">
        <v>59159.100000000006</v>
      </c>
    </row>
    <row r="563" spans="1:7" x14ac:dyDescent="0.35">
      <c r="A563" s="82" t="s">
        <v>148</v>
      </c>
      <c r="B563" s="63">
        <v>92009.349999999991</v>
      </c>
      <c r="C563" s="47"/>
      <c r="D563" s="47"/>
      <c r="E563" s="47"/>
      <c r="F563" s="47"/>
      <c r="G563" s="50">
        <v>92009.349999999991</v>
      </c>
    </row>
    <row r="564" spans="1:7" x14ac:dyDescent="0.35">
      <c r="A564" s="82" t="s">
        <v>169</v>
      </c>
      <c r="B564" s="63"/>
      <c r="C564" s="47"/>
      <c r="D564" s="47">
        <v>60680.619999999995</v>
      </c>
      <c r="E564" s="47"/>
      <c r="F564" s="47"/>
      <c r="G564" s="50">
        <v>60680.619999999995</v>
      </c>
    </row>
    <row r="565" spans="1:7" x14ac:dyDescent="0.35">
      <c r="A565" s="82" t="s">
        <v>138</v>
      </c>
      <c r="B565" s="63"/>
      <c r="C565" s="47"/>
      <c r="D565" s="47"/>
      <c r="E565" s="47">
        <v>66982.319999999992</v>
      </c>
      <c r="F565" s="47"/>
      <c r="G565" s="50">
        <v>66982.319999999992</v>
      </c>
    </row>
    <row r="566" spans="1:7" x14ac:dyDescent="0.35">
      <c r="A566" s="82" t="s">
        <v>41</v>
      </c>
      <c r="B566" s="63"/>
      <c r="C566" s="47"/>
      <c r="D566" s="47"/>
      <c r="E566" s="47">
        <v>40899.950000000004</v>
      </c>
      <c r="F566" s="47"/>
      <c r="G566" s="50">
        <v>40899.950000000004</v>
      </c>
    </row>
    <row r="567" spans="1:7" ht="15" thickBot="1" x14ac:dyDescent="0.4">
      <c r="A567" s="82" t="s">
        <v>91</v>
      </c>
      <c r="B567" s="63">
        <v>18990.66</v>
      </c>
      <c r="C567" s="47"/>
      <c r="D567" s="47"/>
      <c r="E567" s="47"/>
      <c r="F567" s="47"/>
      <c r="G567" s="50">
        <v>18990.66</v>
      </c>
    </row>
    <row r="568" spans="1:7" x14ac:dyDescent="0.35">
      <c r="A568" s="65" t="s">
        <v>264</v>
      </c>
      <c r="B568" s="63">
        <v>113885.75999999999</v>
      </c>
      <c r="C568" s="47"/>
      <c r="D568" s="47">
        <v>108190.91999999998</v>
      </c>
      <c r="E568" s="47">
        <v>116099.09999999999</v>
      </c>
      <c r="F568" s="47"/>
      <c r="G568" s="50">
        <v>338175.77999999997</v>
      </c>
    </row>
    <row r="569" spans="1:7" x14ac:dyDescent="0.35">
      <c r="A569" s="82" t="s">
        <v>113</v>
      </c>
      <c r="B569" s="63"/>
      <c r="C569" s="47"/>
      <c r="D569" s="47">
        <v>60728.999999999993</v>
      </c>
      <c r="E569" s="47"/>
      <c r="F569" s="47"/>
      <c r="G569" s="50">
        <v>60728.999999999993</v>
      </c>
    </row>
    <row r="570" spans="1:7" x14ac:dyDescent="0.35">
      <c r="A570" s="82" t="s">
        <v>85</v>
      </c>
      <c r="B570" s="63"/>
      <c r="C570" s="47"/>
      <c r="D570" s="47"/>
      <c r="E570" s="47">
        <v>5820.3</v>
      </c>
      <c r="F570" s="47"/>
      <c r="G570" s="50">
        <v>5820.3</v>
      </c>
    </row>
    <row r="571" spans="1:7" x14ac:dyDescent="0.35">
      <c r="A571" s="82" t="s">
        <v>58</v>
      </c>
      <c r="B571" s="63"/>
      <c r="C571" s="47"/>
      <c r="D571" s="47"/>
      <c r="E571" s="47">
        <v>93369.599999999991</v>
      </c>
      <c r="F571" s="47"/>
      <c r="G571" s="50">
        <v>93369.599999999991</v>
      </c>
    </row>
    <row r="572" spans="1:7" x14ac:dyDescent="0.35">
      <c r="A572" s="82" t="s">
        <v>41</v>
      </c>
      <c r="B572" s="63"/>
      <c r="C572" s="47"/>
      <c r="D572" s="47">
        <v>47461.919999999998</v>
      </c>
      <c r="E572" s="47"/>
      <c r="F572" s="47"/>
      <c r="G572" s="50">
        <v>47461.919999999998</v>
      </c>
    </row>
    <row r="573" spans="1:7" x14ac:dyDescent="0.35">
      <c r="A573" s="82" t="s">
        <v>49</v>
      </c>
      <c r="B573" s="63">
        <v>113885.75999999999</v>
      </c>
      <c r="C573" s="47"/>
      <c r="D573" s="47"/>
      <c r="E573" s="47"/>
      <c r="F573" s="47"/>
      <c r="G573" s="50">
        <v>113885.75999999999</v>
      </c>
    </row>
    <row r="574" spans="1:7" ht="15" thickBot="1" x14ac:dyDescent="0.4">
      <c r="A574" s="82" t="s">
        <v>96</v>
      </c>
      <c r="B574" s="63"/>
      <c r="C574" s="47"/>
      <c r="D574" s="47"/>
      <c r="E574" s="47">
        <v>16909.2</v>
      </c>
      <c r="F574" s="47"/>
      <c r="G574" s="50">
        <v>16909.2</v>
      </c>
    </row>
    <row r="575" spans="1:7" x14ac:dyDescent="0.35">
      <c r="A575" s="65" t="s">
        <v>214</v>
      </c>
      <c r="B575" s="63">
        <v>123501.20999999999</v>
      </c>
      <c r="C575" s="47">
        <v>93823</v>
      </c>
      <c r="D575" s="47">
        <v>47661.84</v>
      </c>
      <c r="E575" s="47">
        <v>71717.400000000009</v>
      </c>
      <c r="F575" s="47"/>
      <c r="G575" s="50">
        <v>336703.44999999995</v>
      </c>
    </row>
    <row r="576" spans="1:7" x14ac:dyDescent="0.35">
      <c r="A576" s="82" t="s">
        <v>85</v>
      </c>
      <c r="B576" s="63"/>
      <c r="C576" s="47"/>
      <c r="D576" s="47"/>
      <c r="E576" s="47">
        <v>11908.2</v>
      </c>
      <c r="F576" s="47"/>
      <c r="G576" s="50">
        <v>11908.2</v>
      </c>
    </row>
    <row r="577" spans="1:7" x14ac:dyDescent="0.35">
      <c r="A577" s="82" t="s">
        <v>64</v>
      </c>
      <c r="B577" s="63"/>
      <c r="C577" s="47">
        <v>37272.400000000001</v>
      </c>
      <c r="D577" s="47"/>
      <c r="E577" s="47">
        <v>59809.200000000004</v>
      </c>
      <c r="F577" s="47"/>
      <c r="G577" s="50">
        <v>97081.600000000006</v>
      </c>
    </row>
    <row r="578" spans="1:7" x14ac:dyDescent="0.35">
      <c r="A578" s="82" t="s">
        <v>107</v>
      </c>
      <c r="B578" s="63"/>
      <c r="C578" s="47">
        <v>56550.600000000006</v>
      </c>
      <c r="D578" s="47"/>
      <c r="E578" s="47"/>
      <c r="F578" s="47"/>
      <c r="G578" s="50">
        <v>56550.600000000006</v>
      </c>
    </row>
    <row r="579" spans="1:7" x14ac:dyDescent="0.35">
      <c r="A579" s="82" t="s">
        <v>148</v>
      </c>
      <c r="B579" s="63">
        <v>123501.20999999999</v>
      </c>
      <c r="C579" s="47"/>
      <c r="D579" s="47"/>
      <c r="E579" s="47"/>
      <c r="F579" s="47"/>
      <c r="G579" s="50">
        <v>123501.20999999999</v>
      </c>
    </row>
    <row r="580" spans="1:7" x14ac:dyDescent="0.35">
      <c r="A580" s="82" t="s">
        <v>177</v>
      </c>
      <c r="B580" s="63"/>
      <c r="C580" s="47"/>
      <c r="D580" s="47">
        <v>39548.839999999997</v>
      </c>
      <c r="E580" s="47"/>
      <c r="F580" s="47"/>
      <c r="G580" s="50">
        <v>39548.839999999997</v>
      </c>
    </row>
    <row r="581" spans="1:7" ht="15" thickBot="1" x14ac:dyDescent="0.4">
      <c r="A581" s="82" t="s">
        <v>96</v>
      </c>
      <c r="B581" s="63"/>
      <c r="C581" s="47"/>
      <c r="D581" s="47">
        <v>8113</v>
      </c>
      <c r="E581" s="47"/>
      <c r="F581" s="47"/>
      <c r="G581" s="50">
        <v>8113</v>
      </c>
    </row>
    <row r="582" spans="1:7" x14ac:dyDescent="0.35">
      <c r="A582" s="65" t="s">
        <v>90</v>
      </c>
      <c r="B582" s="63"/>
      <c r="C582" s="47">
        <v>209477.12</v>
      </c>
      <c r="D582" s="47">
        <v>84079.599999999991</v>
      </c>
      <c r="E582" s="47">
        <v>40450.5</v>
      </c>
      <c r="F582" s="47"/>
      <c r="G582" s="50">
        <v>334007.21999999997</v>
      </c>
    </row>
    <row r="583" spans="1:7" x14ac:dyDescent="0.35">
      <c r="A583" s="82" t="s">
        <v>64</v>
      </c>
      <c r="B583" s="63"/>
      <c r="C583" s="47"/>
      <c r="D583" s="47">
        <v>84079.599999999991</v>
      </c>
      <c r="E583" s="47"/>
      <c r="F583" s="47"/>
      <c r="G583" s="50">
        <v>84079.599999999991</v>
      </c>
    </row>
    <row r="584" spans="1:7" x14ac:dyDescent="0.35">
      <c r="A584" s="82" t="s">
        <v>41</v>
      </c>
      <c r="B584" s="63"/>
      <c r="C584" s="47"/>
      <c r="D584" s="47"/>
      <c r="E584" s="47">
        <v>40450.5</v>
      </c>
      <c r="F584" s="47"/>
      <c r="G584" s="50">
        <v>40450.5</v>
      </c>
    </row>
    <row r="585" spans="1:7" x14ac:dyDescent="0.35">
      <c r="A585" s="82" t="s">
        <v>126</v>
      </c>
      <c r="B585" s="63"/>
      <c r="C585" s="47">
        <v>135901.44</v>
      </c>
      <c r="D585" s="47"/>
      <c r="E585" s="47"/>
      <c r="F585" s="47"/>
      <c r="G585" s="50">
        <v>135901.44</v>
      </c>
    </row>
    <row r="586" spans="1:7" ht="15" thickBot="1" x14ac:dyDescent="0.4">
      <c r="A586" s="82" t="s">
        <v>49</v>
      </c>
      <c r="B586" s="63"/>
      <c r="C586" s="47">
        <v>73575.679999999993</v>
      </c>
      <c r="D586" s="47"/>
      <c r="E586" s="47"/>
      <c r="F586" s="47"/>
      <c r="G586" s="50">
        <v>73575.679999999993</v>
      </c>
    </row>
    <row r="587" spans="1:7" x14ac:dyDescent="0.35">
      <c r="A587" s="65" t="s">
        <v>216</v>
      </c>
      <c r="B587" s="63"/>
      <c r="C587" s="47">
        <v>48540.600000000006</v>
      </c>
      <c r="D587" s="47"/>
      <c r="E587" s="47">
        <v>281336.88</v>
      </c>
      <c r="F587" s="47"/>
      <c r="G587" s="50">
        <v>329877.48</v>
      </c>
    </row>
    <row r="588" spans="1:7" x14ac:dyDescent="0.35">
      <c r="A588" s="82" t="s">
        <v>58</v>
      </c>
      <c r="B588" s="63"/>
      <c r="C588" s="47"/>
      <c r="D588" s="47"/>
      <c r="E588" s="47">
        <v>106986</v>
      </c>
      <c r="F588" s="47"/>
      <c r="G588" s="50">
        <v>106986</v>
      </c>
    </row>
    <row r="589" spans="1:7" x14ac:dyDescent="0.35">
      <c r="A589" s="82" t="s">
        <v>41</v>
      </c>
      <c r="B589" s="63"/>
      <c r="C589" s="47">
        <v>48540.600000000006</v>
      </c>
      <c r="D589" s="47"/>
      <c r="E589" s="47"/>
      <c r="F589" s="47"/>
      <c r="G589" s="50">
        <v>48540.600000000006</v>
      </c>
    </row>
    <row r="590" spans="1:7" ht="15" thickBot="1" x14ac:dyDescent="0.4">
      <c r="A590" s="82" t="s">
        <v>49</v>
      </c>
      <c r="B590" s="63"/>
      <c r="C590" s="47"/>
      <c r="D590" s="47"/>
      <c r="E590" s="47">
        <v>174350.88</v>
      </c>
      <c r="F590" s="47"/>
      <c r="G590" s="50">
        <v>174350.88</v>
      </c>
    </row>
    <row r="591" spans="1:7" x14ac:dyDescent="0.35">
      <c r="A591" s="65" t="s">
        <v>190</v>
      </c>
      <c r="B591" s="63"/>
      <c r="C591" s="47">
        <v>93700.800000000003</v>
      </c>
      <c r="D591" s="47">
        <v>208855.41000000003</v>
      </c>
      <c r="E591" s="47">
        <v>24539.97</v>
      </c>
      <c r="F591" s="47"/>
      <c r="G591" s="50">
        <v>327096.18000000005</v>
      </c>
    </row>
    <row r="592" spans="1:7" x14ac:dyDescent="0.35">
      <c r="A592" s="82" t="s">
        <v>73</v>
      </c>
      <c r="B592" s="63"/>
      <c r="C592" s="47"/>
      <c r="D592" s="47">
        <v>184854.78000000003</v>
      </c>
      <c r="E592" s="47"/>
      <c r="F592" s="47"/>
      <c r="G592" s="50">
        <v>184854.78000000003</v>
      </c>
    </row>
    <row r="593" spans="1:7" x14ac:dyDescent="0.35">
      <c r="A593" s="82" t="s">
        <v>122</v>
      </c>
      <c r="B593" s="63"/>
      <c r="C593" s="47">
        <v>93700.800000000003</v>
      </c>
      <c r="D593" s="47"/>
      <c r="E593" s="47"/>
      <c r="F593" s="47"/>
      <c r="G593" s="50">
        <v>93700.800000000003</v>
      </c>
    </row>
    <row r="594" spans="1:7" ht="15" thickBot="1" x14ac:dyDescent="0.4">
      <c r="A594" s="82" t="s">
        <v>41</v>
      </c>
      <c r="B594" s="63"/>
      <c r="C594" s="47"/>
      <c r="D594" s="47">
        <v>24000.63</v>
      </c>
      <c r="E594" s="47">
        <v>24539.97</v>
      </c>
      <c r="F594" s="47"/>
      <c r="G594" s="50">
        <v>48540.600000000006</v>
      </c>
    </row>
    <row r="595" spans="1:7" x14ac:dyDescent="0.35">
      <c r="A595" s="65" t="s">
        <v>77</v>
      </c>
      <c r="B595" s="63">
        <v>78017.94</v>
      </c>
      <c r="C595" s="47">
        <v>58873.5</v>
      </c>
      <c r="D595" s="47">
        <v>164779.56</v>
      </c>
      <c r="E595" s="47">
        <v>24309.340000000004</v>
      </c>
      <c r="F595" s="47"/>
      <c r="G595" s="50">
        <v>325980.34000000003</v>
      </c>
    </row>
    <row r="596" spans="1:7" x14ac:dyDescent="0.35">
      <c r="A596" s="82" t="s">
        <v>101</v>
      </c>
      <c r="B596" s="63"/>
      <c r="C596" s="47"/>
      <c r="D596" s="47"/>
      <c r="E596" s="47">
        <v>7769.58</v>
      </c>
      <c r="F596" s="47"/>
      <c r="G596" s="50">
        <v>7769.58</v>
      </c>
    </row>
    <row r="597" spans="1:7" x14ac:dyDescent="0.35">
      <c r="A597" s="82" t="s">
        <v>169</v>
      </c>
      <c r="B597" s="63">
        <v>78017.94</v>
      </c>
      <c r="C597" s="47"/>
      <c r="D597" s="47"/>
      <c r="E597" s="47"/>
      <c r="F597" s="47"/>
      <c r="G597" s="50">
        <v>78017.94</v>
      </c>
    </row>
    <row r="598" spans="1:7" x14ac:dyDescent="0.35">
      <c r="A598" s="82" t="s">
        <v>138</v>
      </c>
      <c r="B598" s="63"/>
      <c r="C598" s="47"/>
      <c r="D598" s="47">
        <v>130123.36000000002</v>
      </c>
      <c r="E598" s="47"/>
      <c r="F598" s="47"/>
      <c r="G598" s="50">
        <v>130123.36000000002</v>
      </c>
    </row>
    <row r="599" spans="1:7" x14ac:dyDescent="0.35">
      <c r="A599" s="82" t="s">
        <v>78</v>
      </c>
      <c r="B599" s="63"/>
      <c r="C599" s="47">
        <v>58873.5</v>
      </c>
      <c r="D599" s="47"/>
      <c r="E599" s="47"/>
      <c r="F599" s="47"/>
      <c r="G599" s="50">
        <v>58873.5</v>
      </c>
    </row>
    <row r="600" spans="1:7" x14ac:dyDescent="0.35">
      <c r="A600" s="82" t="s">
        <v>41</v>
      </c>
      <c r="B600" s="63"/>
      <c r="C600" s="47"/>
      <c r="D600" s="47"/>
      <c r="E600" s="47">
        <v>16539.760000000002</v>
      </c>
      <c r="F600" s="47"/>
      <c r="G600" s="50">
        <v>16539.760000000002</v>
      </c>
    </row>
    <row r="601" spans="1:7" ht="15" thickBot="1" x14ac:dyDescent="0.4">
      <c r="A601" s="82" t="s">
        <v>177</v>
      </c>
      <c r="B601" s="63"/>
      <c r="C601" s="47"/>
      <c r="D601" s="47">
        <v>34656.199999999997</v>
      </c>
      <c r="E601" s="47"/>
      <c r="F601" s="47"/>
      <c r="G601" s="50">
        <v>34656.199999999997</v>
      </c>
    </row>
    <row r="602" spans="1:7" x14ac:dyDescent="0.35">
      <c r="A602" s="65" t="s">
        <v>305</v>
      </c>
      <c r="B602" s="63">
        <v>197338.19999999998</v>
      </c>
      <c r="C602" s="47">
        <v>121280.59999999999</v>
      </c>
      <c r="D602" s="47"/>
      <c r="E602" s="47"/>
      <c r="F602" s="47"/>
      <c r="G602" s="50">
        <v>318618.8</v>
      </c>
    </row>
    <row r="603" spans="1:7" x14ac:dyDescent="0.35">
      <c r="A603" s="82" t="s">
        <v>107</v>
      </c>
      <c r="B603" s="63">
        <v>46596</v>
      </c>
      <c r="C603" s="47"/>
      <c r="D603" s="47"/>
      <c r="E603" s="47"/>
      <c r="F603" s="47"/>
      <c r="G603" s="50">
        <v>46596</v>
      </c>
    </row>
    <row r="604" spans="1:7" x14ac:dyDescent="0.35">
      <c r="A604" s="82" t="s">
        <v>117</v>
      </c>
      <c r="B604" s="63">
        <v>150742.19999999998</v>
      </c>
      <c r="C604" s="47"/>
      <c r="D604" s="47"/>
      <c r="E604" s="47"/>
      <c r="F604" s="47"/>
      <c r="G604" s="50">
        <v>150742.19999999998</v>
      </c>
    </row>
    <row r="605" spans="1:7" x14ac:dyDescent="0.35">
      <c r="A605" s="82" t="s">
        <v>138</v>
      </c>
      <c r="B605" s="63"/>
      <c r="C605" s="47">
        <v>79826.599999999991</v>
      </c>
      <c r="D605" s="47"/>
      <c r="E605" s="47"/>
      <c r="F605" s="47"/>
      <c r="G605" s="50">
        <v>79826.599999999991</v>
      </c>
    </row>
    <row r="606" spans="1:7" ht="15" thickBot="1" x14ac:dyDescent="0.4">
      <c r="A606" s="82" t="s">
        <v>78</v>
      </c>
      <c r="B606" s="63"/>
      <c r="C606" s="47">
        <v>41454</v>
      </c>
      <c r="D606" s="47"/>
      <c r="E606" s="47"/>
      <c r="F606" s="47"/>
      <c r="G606" s="50">
        <v>41454</v>
      </c>
    </row>
    <row r="607" spans="1:7" x14ac:dyDescent="0.35">
      <c r="A607" s="65" t="s">
        <v>195</v>
      </c>
      <c r="B607" s="63"/>
      <c r="C607" s="47">
        <v>149780.4</v>
      </c>
      <c r="D607" s="47">
        <v>141684.47999999998</v>
      </c>
      <c r="E607" s="47">
        <v>25549.29</v>
      </c>
      <c r="F607" s="47"/>
      <c r="G607" s="50">
        <v>317014.17</v>
      </c>
    </row>
    <row r="608" spans="1:7" x14ac:dyDescent="0.35">
      <c r="A608" s="82" t="s">
        <v>58</v>
      </c>
      <c r="B608" s="63"/>
      <c r="C608" s="47">
        <v>149780.4</v>
      </c>
      <c r="D608" s="47"/>
      <c r="E608" s="47"/>
      <c r="F608" s="47"/>
      <c r="G608" s="50">
        <v>149780.4</v>
      </c>
    </row>
    <row r="609" spans="1:7" x14ac:dyDescent="0.35">
      <c r="A609" s="82" t="s">
        <v>126</v>
      </c>
      <c r="B609" s="63"/>
      <c r="C609" s="47"/>
      <c r="D609" s="47">
        <v>141684.47999999998</v>
      </c>
      <c r="E609" s="47"/>
      <c r="F609" s="47"/>
      <c r="G609" s="50">
        <v>141684.47999999998</v>
      </c>
    </row>
    <row r="610" spans="1:7" ht="15" thickBot="1" x14ac:dyDescent="0.4">
      <c r="A610" s="82" t="s">
        <v>91</v>
      </c>
      <c r="B610" s="63"/>
      <c r="C610" s="47"/>
      <c r="D610" s="47"/>
      <c r="E610" s="47">
        <v>25549.29</v>
      </c>
      <c r="F610" s="47"/>
      <c r="G610" s="50">
        <v>25549.29</v>
      </c>
    </row>
    <row r="611" spans="1:7" x14ac:dyDescent="0.35">
      <c r="A611" s="65" t="s">
        <v>154</v>
      </c>
      <c r="B611" s="63">
        <v>70197.5</v>
      </c>
      <c r="C611" s="47">
        <v>8359.7699999999986</v>
      </c>
      <c r="D611" s="47">
        <v>134627.84</v>
      </c>
      <c r="E611" s="47">
        <v>103686.54</v>
      </c>
      <c r="F611" s="47"/>
      <c r="G611" s="50">
        <v>316871.64999999997</v>
      </c>
    </row>
    <row r="612" spans="1:7" x14ac:dyDescent="0.35">
      <c r="A612" s="82" t="s">
        <v>113</v>
      </c>
      <c r="B612" s="63">
        <v>70197.5</v>
      </c>
      <c r="C612" s="47"/>
      <c r="D612" s="47"/>
      <c r="E612" s="47"/>
      <c r="F612" s="47"/>
      <c r="G612" s="50">
        <v>70197.5</v>
      </c>
    </row>
    <row r="613" spans="1:7" x14ac:dyDescent="0.35">
      <c r="A613" s="82" t="s">
        <v>122</v>
      </c>
      <c r="B613" s="63"/>
      <c r="C613" s="47"/>
      <c r="D613" s="47"/>
      <c r="E613" s="47">
        <v>70449.119999999995</v>
      </c>
      <c r="F613" s="47"/>
      <c r="G613" s="50">
        <v>70449.119999999995</v>
      </c>
    </row>
    <row r="614" spans="1:7" x14ac:dyDescent="0.35">
      <c r="A614" s="82" t="s">
        <v>41</v>
      </c>
      <c r="B614" s="63"/>
      <c r="C614" s="47">
        <v>8359.7699999999986</v>
      </c>
      <c r="D614" s="47"/>
      <c r="E614" s="47"/>
      <c r="F614" s="47"/>
      <c r="G614" s="50">
        <v>8359.7699999999986</v>
      </c>
    </row>
    <row r="615" spans="1:7" x14ac:dyDescent="0.35">
      <c r="A615" s="82" t="s">
        <v>126</v>
      </c>
      <c r="B615" s="63"/>
      <c r="C615" s="47"/>
      <c r="D615" s="47"/>
      <c r="E615" s="47">
        <v>15421.439999999999</v>
      </c>
      <c r="F615" s="47"/>
      <c r="G615" s="50">
        <v>15421.439999999999</v>
      </c>
    </row>
    <row r="616" spans="1:7" x14ac:dyDescent="0.35">
      <c r="A616" s="82" t="s">
        <v>49</v>
      </c>
      <c r="B616" s="63"/>
      <c r="C616" s="47"/>
      <c r="D616" s="47">
        <v>134627.84</v>
      </c>
      <c r="E616" s="47"/>
      <c r="F616" s="47"/>
      <c r="G616" s="50">
        <v>134627.84</v>
      </c>
    </row>
    <row r="617" spans="1:7" ht="15" thickBot="1" x14ac:dyDescent="0.4">
      <c r="A617" s="82" t="s">
        <v>91</v>
      </c>
      <c r="B617" s="63"/>
      <c r="C617" s="47"/>
      <c r="D617" s="47"/>
      <c r="E617" s="47">
        <v>17815.98</v>
      </c>
      <c r="F617" s="47"/>
      <c r="G617" s="50">
        <v>17815.98</v>
      </c>
    </row>
    <row r="618" spans="1:7" x14ac:dyDescent="0.35">
      <c r="A618" s="65" t="s">
        <v>182</v>
      </c>
      <c r="B618" s="63">
        <v>152381.38</v>
      </c>
      <c r="C618" s="47"/>
      <c r="D618" s="47">
        <v>159424.68</v>
      </c>
      <c r="E618" s="47"/>
      <c r="F618" s="47"/>
      <c r="G618" s="50">
        <v>311806.06</v>
      </c>
    </row>
    <row r="619" spans="1:7" x14ac:dyDescent="0.35">
      <c r="A619" s="82" t="s">
        <v>113</v>
      </c>
      <c r="B619" s="63">
        <v>126682</v>
      </c>
      <c r="C619" s="47"/>
      <c r="D619" s="47"/>
      <c r="E619" s="47"/>
      <c r="F619" s="47"/>
      <c r="G619" s="50">
        <v>126682</v>
      </c>
    </row>
    <row r="620" spans="1:7" x14ac:dyDescent="0.35">
      <c r="A620" s="82" t="s">
        <v>101</v>
      </c>
      <c r="B620" s="63">
        <v>25699.38</v>
      </c>
      <c r="C620" s="47"/>
      <c r="D620" s="47"/>
      <c r="E620" s="47"/>
      <c r="F620" s="47"/>
      <c r="G620" s="50">
        <v>25699.38</v>
      </c>
    </row>
    <row r="621" spans="1:7" x14ac:dyDescent="0.35">
      <c r="A621" s="82" t="s">
        <v>107</v>
      </c>
      <c r="B621" s="63"/>
      <c r="C621" s="47"/>
      <c r="D621" s="47">
        <v>54009</v>
      </c>
      <c r="E621" s="47"/>
      <c r="F621" s="47"/>
      <c r="G621" s="50">
        <v>54009</v>
      </c>
    </row>
    <row r="622" spans="1:7" x14ac:dyDescent="0.35">
      <c r="A622" s="82" t="s">
        <v>122</v>
      </c>
      <c r="B622" s="63"/>
      <c r="C622" s="47"/>
      <c r="D622" s="47">
        <v>61079.040000000001</v>
      </c>
      <c r="E622" s="47"/>
      <c r="F622" s="47"/>
      <c r="G622" s="50">
        <v>61079.040000000001</v>
      </c>
    </row>
    <row r="623" spans="1:7" ht="15" thickBot="1" x14ac:dyDescent="0.4">
      <c r="A623" s="82" t="s">
        <v>126</v>
      </c>
      <c r="B623" s="63"/>
      <c r="C623" s="47"/>
      <c r="D623" s="47">
        <v>44336.639999999999</v>
      </c>
      <c r="E623" s="47"/>
      <c r="F623" s="47"/>
      <c r="G623" s="50">
        <v>44336.639999999999</v>
      </c>
    </row>
    <row r="624" spans="1:7" x14ac:dyDescent="0.35">
      <c r="A624" s="65" t="s">
        <v>261</v>
      </c>
      <c r="B624" s="63"/>
      <c r="C624" s="47">
        <v>174636</v>
      </c>
      <c r="D624" s="47">
        <v>126903.40000000001</v>
      </c>
      <c r="E624" s="47">
        <v>8283.7999999999993</v>
      </c>
      <c r="F624" s="47"/>
      <c r="G624" s="50">
        <v>309823.2</v>
      </c>
    </row>
    <row r="625" spans="1:7" x14ac:dyDescent="0.35">
      <c r="A625" s="82" t="s">
        <v>78</v>
      </c>
      <c r="B625" s="63"/>
      <c r="C625" s="47">
        <v>174636</v>
      </c>
      <c r="D625" s="47">
        <v>85554</v>
      </c>
      <c r="E625" s="47"/>
      <c r="F625" s="47"/>
      <c r="G625" s="50">
        <v>260190</v>
      </c>
    </row>
    <row r="626" spans="1:7" x14ac:dyDescent="0.35">
      <c r="A626" s="82" t="s">
        <v>41</v>
      </c>
      <c r="B626" s="63"/>
      <c r="C626" s="47"/>
      <c r="D626" s="47">
        <v>41349.400000000009</v>
      </c>
      <c r="E626" s="47"/>
      <c r="F626" s="47"/>
      <c r="G626" s="50">
        <v>41349.400000000009</v>
      </c>
    </row>
    <row r="627" spans="1:7" ht="15" thickBot="1" x14ac:dyDescent="0.4">
      <c r="A627" s="82" t="s">
        <v>96</v>
      </c>
      <c r="B627" s="63"/>
      <c r="C627" s="47"/>
      <c r="D627" s="47"/>
      <c r="E627" s="47">
        <v>8283.7999999999993</v>
      </c>
      <c r="F627" s="47"/>
      <c r="G627" s="50">
        <v>8283.7999999999993</v>
      </c>
    </row>
    <row r="628" spans="1:7" x14ac:dyDescent="0.35">
      <c r="A628" s="65" t="s">
        <v>180</v>
      </c>
      <c r="B628" s="63">
        <v>105498.03</v>
      </c>
      <c r="C628" s="47">
        <v>200874.27999999997</v>
      </c>
      <c r="D628" s="47"/>
      <c r="E628" s="47"/>
      <c r="F628" s="47"/>
      <c r="G628" s="50">
        <v>306372.30999999994</v>
      </c>
    </row>
    <row r="629" spans="1:7" x14ac:dyDescent="0.35">
      <c r="A629" s="82" t="s">
        <v>159</v>
      </c>
      <c r="B629" s="63"/>
      <c r="C629" s="47">
        <v>22904.5</v>
      </c>
      <c r="D629" s="47"/>
      <c r="E629" s="47"/>
      <c r="F629" s="47"/>
      <c r="G629" s="50">
        <v>22904.5</v>
      </c>
    </row>
    <row r="630" spans="1:7" x14ac:dyDescent="0.35">
      <c r="A630" s="82" t="s">
        <v>148</v>
      </c>
      <c r="B630" s="63">
        <v>56343.87</v>
      </c>
      <c r="C630" s="47"/>
      <c r="D630" s="47"/>
      <c r="E630" s="47"/>
      <c r="F630" s="47"/>
      <c r="G630" s="50">
        <v>56343.87</v>
      </c>
    </row>
    <row r="631" spans="1:7" x14ac:dyDescent="0.35">
      <c r="A631" s="82" t="s">
        <v>169</v>
      </c>
      <c r="B631" s="63">
        <v>49154.16</v>
      </c>
      <c r="C631" s="47"/>
      <c r="D631" s="47"/>
      <c r="E631" s="47"/>
      <c r="F631" s="47"/>
      <c r="G631" s="50">
        <v>49154.16</v>
      </c>
    </row>
    <row r="632" spans="1:7" ht="15" thickBot="1" x14ac:dyDescent="0.4">
      <c r="A632" s="82" t="s">
        <v>177</v>
      </c>
      <c r="B632" s="63"/>
      <c r="C632" s="47">
        <v>177969.77999999997</v>
      </c>
      <c r="D632" s="47"/>
      <c r="E632" s="47"/>
      <c r="F632" s="47"/>
      <c r="G632" s="50">
        <v>177969.77999999997</v>
      </c>
    </row>
    <row r="633" spans="1:7" x14ac:dyDescent="0.35">
      <c r="A633" s="65" t="s">
        <v>228</v>
      </c>
      <c r="B633" s="63">
        <v>125010.4</v>
      </c>
      <c r="C633" s="47"/>
      <c r="D633" s="47"/>
      <c r="E633" s="47">
        <v>179512.93</v>
      </c>
      <c r="F633" s="47"/>
      <c r="G633" s="50">
        <v>304523.33</v>
      </c>
    </row>
    <row r="634" spans="1:7" x14ac:dyDescent="0.35">
      <c r="A634" s="82" t="s">
        <v>159</v>
      </c>
      <c r="B634" s="63">
        <v>94511.2</v>
      </c>
      <c r="C634" s="47"/>
      <c r="D634" s="47"/>
      <c r="E634" s="47"/>
      <c r="F634" s="47"/>
      <c r="G634" s="50">
        <v>94511.2</v>
      </c>
    </row>
    <row r="635" spans="1:7" x14ac:dyDescent="0.35">
      <c r="A635" s="82" t="s">
        <v>107</v>
      </c>
      <c r="B635" s="63">
        <v>30499.199999999997</v>
      </c>
      <c r="C635" s="47"/>
      <c r="D635" s="47"/>
      <c r="E635" s="47"/>
      <c r="F635" s="47"/>
      <c r="G635" s="50">
        <v>30499.199999999997</v>
      </c>
    </row>
    <row r="636" spans="1:7" x14ac:dyDescent="0.35">
      <c r="A636" s="82" t="s">
        <v>148</v>
      </c>
      <c r="B636" s="63"/>
      <c r="C636" s="47"/>
      <c r="D636" s="47"/>
      <c r="E636" s="47">
        <v>86318.05</v>
      </c>
      <c r="F636" s="47"/>
      <c r="G636" s="50">
        <v>86318.05</v>
      </c>
    </row>
    <row r="637" spans="1:7" x14ac:dyDescent="0.35">
      <c r="A637" s="82" t="s">
        <v>122</v>
      </c>
      <c r="B637" s="63"/>
      <c r="C637" s="47"/>
      <c r="D637" s="47"/>
      <c r="E637" s="47">
        <v>65243.520000000004</v>
      </c>
      <c r="F637" s="47"/>
      <c r="G637" s="50">
        <v>65243.520000000004</v>
      </c>
    </row>
    <row r="638" spans="1:7" ht="15" thickBot="1" x14ac:dyDescent="0.4">
      <c r="A638" s="82" t="s">
        <v>126</v>
      </c>
      <c r="B638" s="63"/>
      <c r="C638" s="47"/>
      <c r="D638" s="47"/>
      <c r="E638" s="47">
        <v>27951.360000000001</v>
      </c>
      <c r="F638" s="47"/>
      <c r="G638" s="50">
        <v>27951.360000000001</v>
      </c>
    </row>
    <row r="639" spans="1:7" x14ac:dyDescent="0.35">
      <c r="A639" s="65" t="s">
        <v>299</v>
      </c>
      <c r="B639" s="63">
        <v>128331</v>
      </c>
      <c r="C639" s="47"/>
      <c r="D639" s="47">
        <v>174631.62</v>
      </c>
      <c r="E639" s="47"/>
      <c r="F639" s="47"/>
      <c r="G639" s="50">
        <v>302962.62</v>
      </c>
    </row>
    <row r="640" spans="1:7" x14ac:dyDescent="0.35">
      <c r="A640" s="82" t="s">
        <v>117</v>
      </c>
      <c r="B640" s="63"/>
      <c r="C640" s="47"/>
      <c r="D640" s="47">
        <v>76957.86</v>
      </c>
      <c r="E640" s="47"/>
      <c r="F640" s="47"/>
      <c r="G640" s="50">
        <v>76957.86</v>
      </c>
    </row>
    <row r="641" spans="1:7" x14ac:dyDescent="0.35">
      <c r="A641" s="82" t="s">
        <v>78</v>
      </c>
      <c r="B641" s="63">
        <v>128331</v>
      </c>
      <c r="C641" s="47"/>
      <c r="D641" s="47"/>
      <c r="E641" s="47"/>
      <c r="F641" s="47"/>
      <c r="G641" s="50">
        <v>128331</v>
      </c>
    </row>
    <row r="642" spans="1:7" x14ac:dyDescent="0.35">
      <c r="A642" s="82" t="s">
        <v>126</v>
      </c>
      <c r="B642" s="63"/>
      <c r="C642" s="47"/>
      <c r="D642" s="47">
        <v>43854.720000000001</v>
      </c>
      <c r="E642" s="47"/>
      <c r="F642" s="47"/>
      <c r="G642" s="50">
        <v>43854.720000000001</v>
      </c>
    </row>
    <row r="643" spans="1:7" ht="15" thickBot="1" x14ac:dyDescent="0.4">
      <c r="A643" s="82" t="s">
        <v>177</v>
      </c>
      <c r="B643" s="63"/>
      <c r="C643" s="47"/>
      <c r="D643" s="47">
        <v>53819.040000000001</v>
      </c>
      <c r="E643" s="47"/>
      <c r="F643" s="47"/>
      <c r="G643" s="50">
        <v>53819.040000000001</v>
      </c>
    </row>
    <row r="644" spans="1:7" x14ac:dyDescent="0.35">
      <c r="A644" s="65" t="s">
        <v>279</v>
      </c>
      <c r="B644" s="63">
        <v>20586.5</v>
      </c>
      <c r="C644" s="47">
        <v>130995.51999999999</v>
      </c>
      <c r="D644" s="47">
        <v>61043.199999999997</v>
      </c>
      <c r="E644" s="47">
        <v>57261.599999999999</v>
      </c>
      <c r="F644" s="47">
        <v>32785.919999999998</v>
      </c>
      <c r="G644" s="50">
        <v>302672.74</v>
      </c>
    </row>
    <row r="645" spans="1:7" x14ac:dyDescent="0.35">
      <c r="A645" s="82" t="s">
        <v>64</v>
      </c>
      <c r="B645" s="63">
        <v>20586.5</v>
      </c>
      <c r="C645" s="47"/>
      <c r="D645" s="47"/>
      <c r="E645" s="47"/>
      <c r="F645" s="47"/>
      <c r="G645" s="50">
        <v>20586.5</v>
      </c>
    </row>
    <row r="646" spans="1:7" x14ac:dyDescent="0.35">
      <c r="A646" s="82" t="s">
        <v>101</v>
      </c>
      <c r="B646" s="63"/>
      <c r="C646" s="47">
        <v>36884.159999999996</v>
      </c>
      <c r="D646" s="47"/>
      <c r="E646" s="47"/>
      <c r="F646" s="47">
        <v>32785.919999999998</v>
      </c>
      <c r="G646" s="50">
        <v>69670.079999999987</v>
      </c>
    </row>
    <row r="647" spans="1:7" x14ac:dyDescent="0.35">
      <c r="A647" s="82" t="s">
        <v>122</v>
      </c>
      <c r="B647" s="63"/>
      <c r="C647" s="47"/>
      <c r="D647" s="47"/>
      <c r="E647" s="47">
        <v>57261.599999999999</v>
      </c>
      <c r="F647" s="47"/>
      <c r="G647" s="50">
        <v>57261.599999999999</v>
      </c>
    </row>
    <row r="648" spans="1:7" x14ac:dyDescent="0.35">
      <c r="A648" s="82" t="s">
        <v>138</v>
      </c>
      <c r="B648" s="63"/>
      <c r="C648" s="47">
        <v>94111.360000000001</v>
      </c>
      <c r="D648" s="47"/>
      <c r="E648" s="47"/>
      <c r="F648" s="47"/>
      <c r="G648" s="50">
        <v>94111.360000000001</v>
      </c>
    </row>
    <row r="649" spans="1:7" ht="15" thickBot="1" x14ac:dyDescent="0.4">
      <c r="A649" s="82" t="s">
        <v>126</v>
      </c>
      <c r="B649" s="63"/>
      <c r="C649" s="47"/>
      <c r="D649" s="47">
        <v>61043.199999999997</v>
      </c>
      <c r="E649" s="47"/>
      <c r="F649" s="47"/>
      <c r="G649" s="50">
        <v>61043.199999999997</v>
      </c>
    </row>
    <row r="650" spans="1:7" x14ac:dyDescent="0.35">
      <c r="A650" s="65" t="s">
        <v>292</v>
      </c>
      <c r="B650" s="63"/>
      <c r="C650" s="47">
        <v>133957.44</v>
      </c>
      <c r="D650" s="47">
        <v>55774.739999999991</v>
      </c>
      <c r="E650" s="47">
        <v>111805.44</v>
      </c>
      <c r="F650" s="47"/>
      <c r="G650" s="50">
        <v>301537.62</v>
      </c>
    </row>
    <row r="651" spans="1:7" x14ac:dyDescent="0.35">
      <c r="A651" s="82" t="s">
        <v>148</v>
      </c>
      <c r="B651" s="63"/>
      <c r="C651" s="47"/>
      <c r="D651" s="47">
        <v>55774.739999999991</v>
      </c>
      <c r="E651" s="47"/>
      <c r="F651" s="47"/>
      <c r="G651" s="50">
        <v>55774.739999999991</v>
      </c>
    </row>
    <row r="652" spans="1:7" x14ac:dyDescent="0.35">
      <c r="A652" s="82" t="s">
        <v>122</v>
      </c>
      <c r="B652" s="63"/>
      <c r="C652" s="47">
        <v>133957.44</v>
      </c>
      <c r="D652" s="47"/>
      <c r="E652" s="47"/>
      <c r="F652" s="47"/>
      <c r="G652" s="50">
        <v>133957.44</v>
      </c>
    </row>
    <row r="653" spans="1:7" ht="15" thickBot="1" x14ac:dyDescent="0.4">
      <c r="A653" s="82" t="s">
        <v>126</v>
      </c>
      <c r="B653" s="63"/>
      <c r="C653" s="47"/>
      <c r="D653" s="47"/>
      <c r="E653" s="47">
        <v>111805.44</v>
      </c>
      <c r="F653" s="47"/>
      <c r="G653" s="50">
        <v>111805.44</v>
      </c>
    </row>
    <row r="654" spans="1:7" x14ac:dyDescent="0.35">
      <c r="A654" s="65" t="s">
        <v>320</v>
      </c>
      <c r="B654" s="63">
        <v>91051.5</v>
      </c>
      <c r="C654" s="47"/>
      <c r="D654" s="47">
        <v>206799.36000000002</v>
      </c>
      <c r="E654" s="47"/>
      <c r="F654" s="47"/>
      <c r="G654" s="50">
        <v>297850.86000000004</v>
      </c>
    </row>
    <row r="655" spans="1:7" x14ac:dyDescent="0.35">
      <c r="A655" s="82" t="s">
        <v>64</v>
      </c>
      <c r="B655" s="63"/>
      <c r="C655" s="47"/>
      <c r="D655" s="47">
        <v>187228.80000000002</v>
      </c>
      <c r="E655" s="47"/>
      <c r="F655" s="47"/>
      <c r="G655" s="50">
        <v>187228.80000000002</v>
      </c>
    </row>
    <row r="656" spans="1:7" x14ac:dyDescent="0.35">
      <c r="A656" s="82" t="s">
        <v>107</v>
      </c>
      <c r="B656" s="63">
        <v>51361.5</v>
      </c>
      <c r="C656" s="47"/>
      <c r="D656" s="47"/>
      <c r="E656" s="47"/>
      <c r="F656" s="47"/>
      <c r="G656" s="50">
        <v>51361.5</v>
      </c>
    </row>
    <row r="657" spans="1:7" x14ac:dyDescent="0.35">
      <c r="A657" s="82" t="s">
        <v>78</v>
      </c>
      <c r="B657" s="63">
        <v>39690</v>
      </c>
      <c r="C657" s="47"/>
      <c r="D657" s="47"/>
      <c r="E657" s="47"/>
      <c r="F657" s="47"/>
      <c r="G657" s="50">
        <v>39690</v>
      </c>
    </row>
    <row r="658" spans="1:7" ht="15" thickBot="1" x14ac:dyDescent="0.4">
      <c r="A658" s="82" t="s">
        <v>177</v>
      </c>
      <c r="B658" s="63"/>
      <c r="C658" s="47"/>
      <c r="D658" s="47">
        <v>19570.559999999998</v>
      </c>
      <c r="E658" s="47"/>
      <c r="F658" s="47"/>
      <c r="G658" s="50">
        <v>19570.559999999998</v>
      </c>
    </row>
    <row r="659" spans="1:7" x14ac:dyDescent="0.35">
      <c r="A659" s="65" t="s">
        <v>322</v>
      </c>
      <c r="B659" s="63">
        <v>40095.850000000006</v>
      </c>
      <c r="C659" s="47">
        <v>67838.849999999991</v>
      </c>
      <c r="D659" s="47">
        <v>189352.3</v>
      </c>
      <c r="E659" s="47"/>
      <c r="F659" s="47"/>
      <c r="G659" s="50">
        <v>297287</v>
      </c>
    </row>
    <row r="660" spans="1:7" x14ac:dyDescent="0.35">
      <c r="A660" s="82" t="s">
        <v>58</v>
      </c>
      <c r="B660" s="63"/>
      <c r="C660" s="47">
        <v>67838.849999999991</v>
      </c>
      <c r="D660" s="47"/>
      <c r="E660" s="47"/>
      <c r="F660" s="47"/>
      <c r="G660" s="50">
        <v>67838.849999999991</v>
      </c>
    </row>
    <row r="661" spans="1:7" x14ac:dyDescent="0.35">
      <c r="A661" s="82" t="s">
        <v>169</v>
      </c>
      <c r="B661" s="63"/>
      <c r="C661" s="47"/>
      <c r="D661" s="47">
        <v>18099.399999999998</v>
      </c>
      <c r="E661" s="47"/>
      <c r="F661" s="47"/>
      <c r="G661" s="50">
        <v>18099.399999999998</v>
      </c>
    </row>
    <row r="662" spans="1:7" x14ac:dyDescent="0.35">
      <c r="A662" s="82" t="s">
        <v>78</v>
      </c>
      <c r="B662" s="63"/>
      <c r="C662" s="47"/>
      <c r="D662" s="47">
        <v>152806.5</v>
      </c>
      <c r="E662" s="47"/>
      <c r="F662" s="47"/>
      <c r="G662" s="50">
        <v>152806.5</v>
      </c>
    </row>
    <row r="663" spans="1:7" x14ac:dyDescent="0.35">
      <c r="A663" s="82" t="s">
        <v>41</v>
      </c>
      <c r="B663" s="63">
        <v>24270.300000000003</v>
      </c>
      <c r="C663" s="47"/>
      <c r="D663" s="47"/>
      <c r="E663" s="47"/>
      <c r="F663" s="47"/>
      <c r="G663" s="50">
        <v>24270.300000000003</v>
      </c>
    </row>
    <row r="664" spans="1:7" x14ac:dyDescent="0.35">
      <c r="A664" s="82" t="s">
        <v>96</v>
      </c>
      <c r="B664" s="63"/>
      <c r="C664" s="47"/>
      <c r="D664" s="47">
        <v>18446.399999999998</v>
      </c>
      <c r="E664" s="47"/>
      <c r="F664" s="47"/>
      <c r="G664" s="50">
        <v>18446.399999999998</v>
      </c>
    </row>
    <row r="665" spans="1:7" ht="15" thickBot="1" x14ac:dyDescent="0.4">
      <c r="A665" s="82" t="s">
        <v>91</v>
      </c>
      <c r="B665" s="63">
        <v>15825.550000000001</v>
      </c>
      <c r="C665" s="47"/>
      <c r="D665" s="47"/>
      <c r="E665" s="47"/>
      <c r="F665" s="47"/>
      <c r="G665" s="50">
        <v>15825.550000000001</v>
      </c>
    </row>
    <row r="666" spans="1:7" x14ac:dyDescent="0.35">
      <c r="A666" s="65" t="s">
        <v>246</v>
      </c>
      <c r="B666" s="63">
        <v>91249.2</v>
      </c>
      <c r="C666" s="47">
        <v>177024.44</v>
      </c>
      <c r="D666" s="47">
        <v>28593.920000000002</v>
      </c>
      <c r="E666" s="47"/>
      <c r="F666" s="47"/>
      <c r="G666" s="50">
        <v>296867.55999999994</v>
      </c>
    </row>
    <row r="667" spans="1:7" x14ac:dyDescent="0.35">
      <c r="A667" s="82" t="s">
        <v>107</v>
      </c>
      <c r="B667" s="63">
        <v>45537</v>
      </c>
      <c r="C667" s="47"/>
      <c r="D667" s="47"/>
      <c r="E667" s="47"/>
      <c r="F667" s="47"/>
      <c r="G667" s="50">
        <v>45537</v>
      </c>
    </row>
    <row r="668" spans="1:7" x14ac:dyDescent="0.35">
      <c r="A668" s="82" t="s">
        <v>117</v>
      </c>
      <c r="B668" s="63"/>
      <c r="C668" s="47">
        <v>48131.72</v>
      </c>
      <c r="D668" s="47"/>
      <c r="E668" s="47"/>
      <c r="F668" s="47"/>
      <c r="G668" s="50">
        <v>48131.72</v>
      </c>
    </row>
    <row r="669" spans="1:7" x14ac:dyDescent="0.35">
      <c r="A669" s="82" t="s">
        <v>58</v>
      </c>
      <c r="B669" s="63">
        <v>45712.2</v>
      </c>
      <c r="C669" s="47"/>
      <c r="D669" s="47"/>
      <c r="E669" s="47"/>
      <c r="F669" s="47"/>
      <c r="G669" s="50">
        <v>45712.2</v>
      </c>
    </row>
    <row r="670" spans="1:7" x14ac:dyDescent="0.35">
      <c r="A670" s="82" t="s">
        <v>169</v>
      </c>
      <c r="B670" s="63"/>
      <c r="C670" s="47">
        <v>35436.720000000001</v>
      </c>
      <c r="D670" s="47"/>
      <c r="E670" s="47"/>
      <c r="F670" s="47"/>
      <c r="G670" s="50">
        <v>35436.720000000001</v>
      </c>
    </row>
    <row r="671" spans="1:7" x14ac:dyDescent="0.35">
      <c r="A671" s="82" t="s">
        <v>126</v>
      </c>
      <c r="B671" s="63"/>
      <c r="C671" s="47"/>
      <c r="D671" s="47">
        <v>28593.920000000002</v>
      </c>
      <c r="E671" s="47"/>
      <c r="F671" s="47"/>
      <c r="G671" s="50">
        <v>28593.920000000002</v>
      </c>
    </row>
    <row r="672" spans="1:7" x14ac:dyDescent="0.35">
      <c r="A672" s="82" t="s">
        <v>177</v>
      </c>
      <c r="B672" s="63"/>
      <c r="C672" s="47">
        <v>89698.4</v>
      </c>
      <c r="D672" s="47"/>
      <c r="E672" s="47"/>
      <c r="F672" s="47"/>
      <c r="G672" s="50">
        <v>89698.4</v>
      </c>
    </row>
    <row r="673" spans="1:7" ht="15" thickBot="1" x14ac:dyDescent="0.4">
      <c r="A673" s="82" t="s">
        <v>96</v>
      </c>
      <c r="B673" s="63"/>
      <c r="C673" s="47">
        <v>3757.6</v>
      </c>
      <c r="D673" s="47"/>
      <c r="E673" s="47"/>
      <c r="F673" s="47"/>
      <c r="G673" s="50">
        <v>3757.6</v>
      </c>
    </row>
    <row r="674" spans="1:7" x14ac:dyDescent="0.35">
      <c r="A674" s="65" t="s">
        <v>207</v>
      </c>
      <c r="B674" s="63">
        <v>51379.199999999997</v>
      </c>
      <c r="C674" s="47">
        <v>237695.86</v>
      </c>
      <c r="D674" s="47">
        <v>4055.5499999999997</v>
      </c>
      <c r="E674" s="47"/>
      <c r="F674" s="47"/>
      <c r="G674" s="50">
        <v>293130.61</v>
      </c>
    </row>
    <row r="675" spans="1:7" x14ac:dyDescent="0.35">
      <c r="A675" s="82" t="s">
        <v>85</v>
      </c>
      <c r="B675" s="63">
        <v>51379.199999999997</v>
      </c>
      <c r="C675" s="47"/>
      <c r="D675" s="47"/>
      <c r="E675" s="47"/>
      <c r="F675" s="47"/>
      <c r="G675" s="50">
        <v>51379.199999999997</v>
      </c>
    </row>
    <row r="676" spans="1:7" x14ac:dyDescent="0.35">
      <c r="A676" s="82" t="s">
        <v>101</v>
      </c>
      <c r="B676" s="63"/>
      <c r="C676" s="47"/>
      <c r="D676" s="47">
        <v>4055.5499999999997</v>
      </c>
      <c r="E676" s="47"/>
      <c r="F676" s="47"/>
      <c r="G676" s="50">
        <v>4055.5499999999997</v>
      </c>
    </row>
    <row r="677" spans="1:7" x14ac:dyDescent="0.35">
      <c r="A677" s="82" t="s">
        <v>107</v>
      </c>
      <c r="B677" s="63"/>
      <c r="C677" s="47">
        <v>90544.5</v>
      </c>
      <c r="D677" s="47"/>
      <c r="E677" s="47"/>
      <c r="F677" s="47"/>
      <c r="G677" s="50">
        <v>90544.5</v>
      </c>
    </row>
    <row r="678" spans="1:7" ht="15" thickBot="1" x14ac:dyDescent="0.4">
      <c r="A678" s="82" t="s">
        <v>49</v>
      </c>
      <c r="B678" s="63"/>
      <c r="C678" s="47">
        <v>147151.35999999999</v>
      </c>
      <c r="D678" s="47"/>
      <c r="E678" s="47"/>
      <c r="F678" s="47"/>
      <c r="G678" s="50">
        <v>147151.35999999999</v>
      </c>
    </row>
    <row r="679" spans="1:7" x14ac:dyDescent="0.35">
      <c r="A679" s="65" t="s">
        <v>135</v>
      </c>
      <c r="B679" s="63">
        <v>81744.959999999992</v>
      </c>
      <c r="C679" s="47">
        <v>63737.32</v>
      </c>
      <c r="D679" s="47">
        <v>135698.63999999998</v>
      </c>
      <c r="E679" s="47">
        <v>11400.900000000001</v>
      </c>
      <c r="F679" s="47"/>
      <c r="G679" s="50">
        <v>292581.81999999995</v>
      </c>
    </row>
    <row r="680" spans="1:7" x14ac:dyDescent="0.35">
      <c r="A680" s="82" t="s">
        <v>73</v>
      </c>
      <c r="B680" s="63"/>
      <c r="C680" s="47"/>
      <c r="D680" s="47">
        <v>135698.63999999998</v>
      </c>
      <c r="E680" s="47"/>
      <c r="F680" s="47"/>
      <c r="G680" s="50">
        <v>135698.63999999998</v>
      </c>
    </row>
    <row r="681" spans="1:7" x14ac:dyDescent="0.35">
      <c r="A681" s="82" t="s">
        <v>122</v>
      </c>
      <c r="B681" s="63"/>
      <c r="C681" s="47">
        <v>61773.120000000003</v>
      </c>
      <c r="D681" s="47"/>
      <c r="E681" s="47"/>
      <c r="F681" s="47"/>
      <c r="G681" s="50">
        <v>61773.120000000003</v>
      </c>
    </row>
    <row r="682" spans="1:7" x14ac:dyDescent="0.35">
      <c r="A682" s="82" t="s">
        <v>138</v>
      </c>
      <c r="B682" s="63">
        <v>20886.96</v>
      </c>
      <c r="C682" s="47"/>
      <c r="D682" s="47"/>
      <c r="E682" s="47"/>
      <c r="F682" s="47"/>
      <c r="G682" s="50">
        <v>20886.96</v>
      </c>
    </row>
    <row r="683" spans="1:7" x14ac:dyDescent="0.35">
      <c r="A683" s="82" t="s">
        <v>78</v>
      </c>
      <c r="B683" s="63">
        <v>60858</v>
      </c>
      <c r="C683" s="47"/>
      <c r="D683" s="47"/>
      <c r="E683" s="47"/>
      <c r="F683" s="47"/>
      <c r="G683" s="50">
        <v>60858</v>
      </c>
    </row>
    <row r="684" spans="1:7" ht="15" thickBot="1" x14ac:dyDescent="0.4">
      <c r="A684" s="82" t="s">
        <v>96</v>
      </c>
      <c r="B684" s="63"/>
      <c r="C684" s="47">
        <v>1964.2</v>
      </c>
      <c r="D684" s="47"/>
      <c r="E684" s="47">
        <v>11400.900000000001</v>
      </c>
      <c r="F684" s="47"/>
      <c r="G684" s="50">
        <v>13365.100000000002</v>
      </c>
    </row>
    <row r="685" spans="1:7" x14ac:dyDescent="0.35">
      <c r="A685" s="65" t="s">
        <v>315</v>
      </c>
      <c r="B685" s="63">
        <v>139290.18</v>
      </c>
      <c r="C685" s="47"/>
      <c r="D685" s="47">
        <v>152950.01999999999</v>
      </c>
      <c r="E685" s="47"/>
      <c r="F685" s="47"/>
      <c r="G685" s="50">
        <v>292240.2</v>
      </c>
    </row>
    <row r="686" spans="1:7" x14ac:dyDescent="0.35">
      <c r="A686" s="82" t="s">
        <v>117</v>
      </c>
      <c r="B686" s="63">
        <v>23801.4</v>
      </c>
      <c r="C686" s="47"/>
      <c r="D686" s="47">
        <v>50776.32</v>
      </c>
      <c r="E686" s="47"/>
      <c r="F686" s="47"/>
      <c r="G686" s="50">
        <v>74577.72</v>
      </c>
    </row>
    <row r="687" spans="1:7" x14ac:dyDescent="0.35">
      <c r="A687" s="82" t="s">
        <v>169</v>
      </c>
      <c r="B687" s="63">
        <v>44295.9</v>
      </c>
      <c r="C687" s="47"/>
      <c r="D687" s="47"/>
      <c r="E687" s="47"/>
      <c r="F687" s="47"/>
      <c r="G687" s="50">
        <v>44295.9</v>
      </c>
    </row>
    <row r="688" spans="1:7" x14ac:dyDescent="0.35">
      <c r="A688" s="82" t="s">
        <v>122</v>
      </c>
      <c r="B688" s="63"/>
      <c r="C688" s="47"/>
      <c r="D688" s="47">
        <v>39331.199999999997</v>
      </c>
      <c r="E688" s="47"/>
      <c r="F688" s="47"/>
      <c r="G688" s="50">
        <v>39331.199999999997</v>
      </c>
    </row>
    <row r="689" spans="1:7" x14ac:dyDescent="0.35">
      <c r="A689" s="82" t="s">
        <v>78</v>
      </c>
      <c r="B689" s="63"/>
      <c r="C689" s="47"/>
      <c r="D689" s="47">
        <v>62842.5</v>
      </c>
      <c r="E689" s="47"/>
      <c r="F689" s="47"/>
      <c r="G689" s="50">
        <v>62842.5</v>
      </c>
    </row>
    <row r="690" spans="1:7" ht="15" thickBot="1" x14ac:dyDescent="0.4">
      <c r="A690" s="82" t="s">
        <v>41</v>
      </c>
      <c r="B690" s="63">
        <v>71192.88</v>
      </c>
      <c r="C690" s="47"/>
      <c r="D690" s="47"/>
      <c r="E690" s="47"/>
      <c r="F690" s="47"/>
      <c r="G690" s="50">
        <v>71192.88</v>
      </c>
    </row>
    <row r="691" spans="1:7" x14ac:dyDescent="0.35">
      <c r="A691" s="65" t="s">
        <v>254</v>
      </c>
      <c r="B691" s="63"/>
      <c r="C691" s="47">
        <v>130399.13</v>
      </c>
      <c r="D691" s="47">
        <v>61618.260000000009</v>
      </c>
      <c r="E691" s="47">
        <v>99891.4</v>
      </c>
      <c r="F691" s="47"/>
      <c r="G691" s="50">
        <v>291908.79000000004</v>
      </c>
    </row>
    <row r="692" spans="1:7" x14ac:dyDescent="0.35">
      <c r="A692" s="82" t="s">
        <v>113</v>
      </c>
      <c r="B692" s="63"/>
      <c r="C692" s="47">
        <v>15508.75</v>
      </c>
      <c r="D692" s="47"/>
      <c r="E692" s="47"/>
      <c r="F692" s="47"/>
      <c r="G692" s="50">
        <v>15508.75</v>
      </c>
    </row>
    <row r="693" spans="1:7" x14ac:dyDescent="0.35">
      <c r="A693" s="82" t="s">
        <v>73</v>
      </c>
      <c r="B693" s="63"/>
      <c r="C693" s="47"/>
      <c r="D693" s="47">
        <v>61618.260000000009</v>
      </c>
      <c r="E693" s="47"/>
      <c r="F693" s="47"/>
      <c r="G693" s="50">
        <v>61618.260000000009</v>
      </c>
    </row>
    <row r="694" spans="1:7" x14ac:dyDescent="0.35">
      <c r="A694" s="82" t="s">
        <v>78</v>
      </c>
      <c r="B694" s="63"/>
      <c r="C694" s="47">
        <v>109147.5</v>
      </c>
      <c r="D694" s="47"/>
      <c r="E694" s="47"/>
      <c r="F694" s="47"/>
      <c r="G694" s="50">
        <v>109147.5</v>
      </c>
    </row>
    <row r="695" spans="1:7" x14ac:dyDescent="0.35">
      <c r="A695" s="82" t="s">
        <v>177</v>
      </c>
      <c r="B695" s="63"/>
      <c r="C695" s="47"/>
      <c r="D695" s="47"/>
      <c r="E695" s="47">
        <v>99891.4</v>
      </c>
      <c r="F695" s="47"/>
      <c r="G695" s="50">
        <v>99891.4</v>
      </c>
    </row>
    <row r="696" spans="1:7" ht="15" thickBot="1" x14ac:dyDescent="0.4">
      <c r="A696" s="82" t="s">
        <v>91</v>
      </c>
      <c r="B696" s="63"/>
      <c r="C696" s="47">
        <v>5742.88</v>
      </c>
      <c r="D696" s="47"/>
      <c r="E696" s="47"/>
      <c r="F696" s="47"/>
      <c r="G696" s="50">
        <v>5742.88</v>
      </c>
    </row>
    <row r="697" spans="1:7" x14ac:dyDescent="0.35">
      <c r="A697" s="65" t="s">
        <v>70</v>
      </c>
      <c r="B697" s="63"/>
      <c r="C697" s="47"/>
      <c r="D697" s="47">
        <v>153184.5</v>
      </c>
      <c r="E697" s="47">
        <v>138178.88</v>
      </c>
      <c r="F697" s="47"/>
      <c r="G697" s="50">
        <v>291363.38</v>
      </c>
    </row>
    <row r="698" spans="1:7" x14ac:dyDescent="0.35">
      <c r="A698" s="82" t="s">
        <v>58</v>
      </c>
      <c r="B698" s="63"/>
      <c r="C698" s="47"/>
      <c r="D698" s="47">
        <v>153184.5</v>
      </c>
      <c r="E698" s="47"/>
      <c r="F698" s="47"/>
      <c r="G698" s="50">
        <v>153184.5</v>
      </c>
    </row>
    <row r="699" spans="1:7" x14ac:dyDescent="0.35">
      <c r="A699" s="82" t="s">
        <v>169</v>
      </c>
      <c r="B699" s="63"/>
      <c r="C699" s="47"/>
      <c r="D699" s="47"/>
      <c r="E699" s="47">
        <v>69349.279999999999</v>
      </c>
      <c r="F699" s="47"/>
      <c r="G699" s="50">
        <v>69349.279999999999</v>
      </c>
    </row>
    <row r="700" spans="1:7" ht="15" thickBot="1" x14ac:dyDescent="0.4">
      <c r="A700" s="82" t="s">
        <v>122</v>
      </c>
      <c r="B700" s="63"/>
      <c r="C700" s="47"/>
      <c r="D700" s="47"/>
      <c r="E700" s="47">
        <v>68829.599999999991</v>
      </c>
      <c r="F700" s="47"/>
      <c r="G700" s="50">
        <v>68829.599999999991</v>
      </c>
    </row>
    <row r="701" spans="1:7" x14ac:dyDescent="0.35">
      <c r="A701" s="65" t="s">
        <v>280</v>
      </c>
      <c r="B701" s="63">
        <v>104794.92</v>
      </c>
      <c r="C701" s="47">
        <v>36892.17</v>
      </c>
      <c r="D701" s="47">
        <v>32446.5</v>
      </c>
      <c r="E701" s="47">
        <v>116861.68</v>
      </c>
      <c r="F701" s="47"/>
      <c r="G701" s="50">
        <v>290995.26999999996</v>
      </c>
    </row>
    <row r="702" spans="1:7" x14ac:dyDescent="0.35">
      <c r="A702" s="82" t="s">
        <v>85</v>
      </c>
      <c r="B702" s="63"/>
      <c r="C702" s="47"/>
      <c r="D702" s="47">
        <v>32446.5</v>
      </c>
      <c r="E702" s="47">
        <v>50308.799999999996</v>
      </c>
      <c r="F702" s="47"/>
      <c r="G702" s="50">
        <v>82755.299999999988</v>
      </c>
    </row>
    <row r="703" spans="1:7" x14ac:dyDescent="0.35">
      <c r="A703" s="82" t="s">
        <v>73</v>
      </c>
      <c r="B703" s="63"/>
      <c r="C703" s="47"/>
      <c r="D703" s="47"/>
      <c r="E703" s="47">
        <v>42925.079999999994</v>
      </c>
      <c r="F703" s="47"/>
      <c r="G703" s="50">
        <v>42925.079999999994</v>
      </c>
    </row>
    <row r="704" spans="1:7" x14ac:dyDescent="0.35">
      <c r="A704" s="82" t="s">
        <v>159</v>
      </c>
      <c r="B704" s="63"/>
      <c r="C704" s="47"/>
      <c r="D704" s="47"/>
      <c r="E704" s="47">
        <v>23627.8</v>
      </c>
      <c r="F704" s="47"/>
      <c r="G704" s="50">
        <v>23627.8</v>
      </c>
    </row>
    <row r="705" spans="1:7" x14ac:dyDescent="0.35">
      <c r="A705" s="82" t="s">
        <v>117</v>
      </c>
      <c r="B705" s="63"/>
      <c r="C705" s="47">
        <v>36892.17</v>
      </c>
      <c r="D705" s="47"/>
      <c r="E705" s="47"/>
      <c r="F705" s="47"/>
      <c r="G705" s="50">
        <v>36892.17</v>
      </c>
    </row>
    <row r="706" spans="1:7" ht="15" thickBot="1" x14ac:dyDescent="0.4">
      <c r="A706" s="82" t="s">
        <v>138</v>
      </c>
      <c r="B706" s="63">
        <v>104794.92</v>
      </c>
      <c r="C706" s="47"/>
      <c r="D706" s="47"/>
      <c r="E706" s="47"/>
      <c r="F706" s="47"/>
      <c r="G706" s="50">
        <v>104794.92</v>
      </c>
    </row>
    <row r="707" spans="1:7" x14ac:dyDescent="0.35">
      <c r="A707" s="65" t="s">
        <v>240</v>
      </c>
      <c r="B707" s="63">
        <v>10411.200000000001</v>
      </c>
      <c r="C707" s="47">
        <v>150160.44999999998</v>
      </c>
      <c r="D707" s="47">
        <v>102482.4</v>
      </c>
      <c r="E707" s="47">
        <v>26224.799999999999</v>
      </c>
      <c r="F707" s="47"/>
      <c r="G707" s="50">
        <v>289278.84999999998</v>
      </c>
    </row>
    <row r="708" spans="1:7" x14ac:dyDescent="0.35">
      <c r="A708" s="82" t="s">
        <v>85</v>
      </c>
      <c r="B708" s="63"/>
      <c r="C708" s="47">
        <v>5753.4</v>
      </c>
      <c r="D708" s="47"/>
      <c r="E708" s="47">
        <v>26224.799999999999</v>
      </c>
      <c r="F708" s="47"/>
      <c r="G708" s="50">
        <v>31978.199999999997</v>
      </c>
    </row>
    <row r="709" spans="1:7" x14ac:dyDescent="0.35">
      <c r="A709" s="82" t="s">
        <v>73</v>
      </c>
      <c r="B709" s="63"/>
      <c r="C709" s="47">
        <v>20308.64</v>
      </c>
      <c r="D709" s="47"/>
      <c r="E709" s="47"/>
      <c r="F709" s="47"/>
      <c r="G709" s="50">
        <v>20308.64</v>
      </c>
    </row>
    <row r="710" spans="1:7" x14ac:dyDescent="0.35">
      <c r="A710" s="82" t="s">
        <v>107</v>
      </c>
      <c r="B710" s="63"/>
      <c r="C710" s="47"/>
      <c r="D710" s="47">
        <v>19697.399999999998</v>
      </c>
      <c r="E710" s="47"/>
      <c r="F710" s="47"/>
      <c r="G710" s="50">
        <v>19697.399999999998</v>
      </c>
    </row>
    <row r="711" spans="1:7" x14ac:dyDescent="0.35">
      <c r="A711" s="82" t="s">
        <v>148</v>
      </c>
      <c r="B711" s="63"/>
      <c r="C711" s="47">
        <v>112877.45</v>
      </c>
      <c r="D711" s="47"/>
      <c r="E711" s="47"/>
      <c r="F711" s="47"/>
      <c r="G711" s="50">
        <v>112877.45</v>
      </c>
    </row>
    <row r="712" spans="1:7" x14ac:dyDescent="0.35">
      <c r="A712" s="82" t="s">
        <v>58</v>
      </c>
      <c r="B712" s="63"/>
      <c r="C712" s="47"/>
      <c r="D712" s="47">
        <v>41821.800000000003</v>
      </c>
      <c r="E712" s="47"/>
      <c r="F712" s="47"/>
      <c r="G712" s="50">
        <v>41821.800000000003</v>
      </c>
    </row>
    <row r="713" spans="1:7" x14ac:dyDescent="0.35">
      <c r="A713" s="82" t="s">
        <v>122</v>
      </c>
      <c r="B713" s="63">
        <v>10411.200000000001</v>
      </c>
      <c r="C713" s="47">
        <v>11220.96</v>
      </c>
      <c r="D713" s="47"/>
      <c r="E713" s="47"/>
      <c r="F713" s="47"/>
      <c r="G713" s="50">
        <v>21632.16</v>
      </c>
    </row>
    <row r="714" spans="1:7" ht="15" thickBot="1" x14ac:dyDescent="0.4">
      <c r="A714" s="82" t="s">
        <v>126</v>
      </c>
      <c r="B714" s="63"/>
      <c r="C714" s="47"/>
      <c r="D714" s="47">
        <v>40963.199999999997</v>
      </c>
      <c r="E714" s="47"/>
      <c r="F714" s="47"/>
      <c r="G714" s="50">
        <v>40963.199999999997</v>
      </c>
    </row>
    <row r="715" spans="1:7" x14ac:dyDescent="0.35">
      <c r="A715" s="65" t="s">
        <v>120</v>
      </c>
      <c r="B715" s="63">
        <v>102408.26000000001</v>
      </c>
      <c r="C715" s="47">
        <v>52984.799999999996</v>
      </c>
      <c r="D715" s="47">
        <v>84508.160000000003</v>
      </c>
      <c r="E715" s="47">
        <v>49163.32</v>
      </c>
      <c r="F715" s="47"/>
      <c r="G715" s="50">
        <v>289064.53999999998</v>
      </c>
    </row>
    <row r="716" spans="1:7" x14ac:dyDescent="0.35">
      <c r="A716" s="82" t="s">
        <v>85</v>
      </c>
      <c r="B716" s="63"/>
      <c r="C716" s="47">
        <v>52984.799999999996</v>
      </c>
      <c r="D716" s="47"/>
      <c r="E716" s="47"/>
      <c r="F716" s="47"/>
      <c r="G716" s="50">
        <v>52984.799999999996</v>
      </c>
    </row>
    <row r="717" spans="1:7" x14ac:dyDescent="0.35">
      <c r="A717" s="82" t="s">
        <v>58</v>
      </c>
      <c r="B717" s="63">
        <v>71486.100000000006</v>
      </c>
      <c r="C717" s="47"/>
      <c r="D717" s="47"/>
      <c r="E717" s="47"/>
      <c r="F717" s="47"/>
      <c r="G717" s="50">
        <v>71486.100000000006</v>
      </c>
    </row>
    <row r="718" spans="1:7" x14ac:dyDescent="0.35">
      <c r="A718" s="82" t="s">
        <v>138</v>
      </c>
      <c r="B718" s="63"/>
      <c r="C718" s="47"/>
      <c r="D718" s="47">
        <v>84508.160000000003</v>
      </c>
      <c r="E718" s="47"/>
      <c r="F718" s="47"/>
      <c r="G718" s="50">
        <v>84508.160000000003</v>
      </c>
    </row>
    <row r="719" spans="1:7" x14ac:dyDescent="0.35">
      <c r="A719" s="82" t="s">
        <v>78</v>
      </c>
      <c r="B719" s="63"/>
      <c r="C719" s="47"/>
      <c r="D719" s="47"/>
      <c r="E719" s="47">
        <v>18963</v>
      </c>
      <c r="F719" s="47"/>
      <c r="G719" s="50">
        <v>18963</v>
      </c>
    </row>
    <row r="720" spans="1:7" x14ac:dyDescent="0.35">
      <c r="A720" s="82" t="s">
        <v>41</v>
      </c>
      <c r="B720" s="63">
        <v>30922.16</v>
      </c>
      <c r="C720" s="47"/>
      <c r="D720" s="47"/>
      <c r="E720" s="47"/>
      <c r="F720" s="47"/>
      <c r="G720" s="50">
        <v>30922.16</v>
      </c>
    </row>
    <row r="721" spans="1:7" ht="15" thickBot="1" x14ac:dyDescent="0.4">
      <c r="A721" s="82" t="s">
        <v>126</v>
      </c>
      <c r="B721" s="63"/>
      <c r="C721" s="47"/>
      <c r="D721" s="47"/>
      <c r="E721" s="47">
        <v>30200.32</v>
      </c>
      <c r="F721" s="47"/>
      <c r="G721" s="50">
        <v>30200.32</v>
      </c>
    </row>
    <row r="722" spans="1:7" x14ac:dyDescent="0.35">
      <c r="A722" s="65" t="s">
        <v>269</v>
      </c>
      <c r="B722" s="63"/>
      <c r="C722" s="47">
        <v>102508.14</v>
      </c>
      <c r="D722" s="47">
        <v>89521.140000000014</v>
      </c>
      <c r="E722" s="47">
        <v>94032</v>
      </c>
      <c r="F722" s="47"/>
      <c r="G722" s="50">
        <v>286061.27999999997</v>
      </c>
    </row>
    <row r="723" spans="1:7" x14ac:dyDescent="0.35">
      <c r="A723" s="82" t="s">
        <v>113</v>
      </c>
      <c r="B723" s="63"/>
      <c r="C723" s="47"/>
      <c r="D723" s="47"/>
      <c r="E723" s="47">
        <v>94032</v>
      </c>
      <c r="F723" s="47"/>
      <c r="G723" s="50">
        <v>94032</v>
      </c>
    </row>
    <row r="724" spans="1:7" x14ac:dyDescent="0.35">
      <c r="A724" s="82" t="s">
        <v>85</v>
      </c>
      <c r="B724" s="63"/>
      <c r="C724" s="47">
        <v>30439.500000000004</v>
      </c>
      <c r="D724" s="47"/>
      <c r="E724" s="47"/>
      <c r="F724" s="47"/>
      <c r="G724" s="50">
        <v>30439.500000000004</v>
      </c>
    </row>
    <row r="725" spans="1:7" x14ac:dyDescent="0.35">
      <c r="A725" s="82" t="s">
        <v>117</v>
      </c>
      <c r="B725" s="63"/>
      <c r="C725" s="47"/>
      <c r="D725" s="47">
        <v>35702.100000000006</v>
      </c>
      <c r="E725" s="47"/>
      <c r="F725" s="47"/>
      <c r="G725" s="50">
        <v>35702.100000000006</v>
      </c>
    </row>
    <row r="726" spans="1:7" x14ac:dyDescent="0.35">
      <c r="A726" s="82" t="s">
        <v>122</v>
      </c>
      <c r="B726" s="63"/>
      <c r="C726" s="47">
        <v>72068.639999999999</v>
      </c>
      <c r="D726" s="47"/>
      <c r="E726" s="47"/>
      <c r="F726" s="47"/>
      <c r="G726" s="50">
        <v>72068.639999999999</v>
      </c>
    </row>
    <row r="727" spans="1:7" ht="15" thickBot="1" x14ac:dyDescent="0.4">
      <c r="A727" s="82" t="s">
        <v>177</v>
      </c>
      <c r="B727" s="63"/>
      <c r="C727" s="47"/>
      <c r="D727" s="47">
        <v>53819.040000000001</v>
      </c>
      <c r="E727" s="47"/>
      <c r="F727" s="47"/>
      <c r="G727" s="50">
        <v>53819.040000000001</v>
      </c>
    </row>
    <row r="728" spans="1:7" x14ac:dyDescent="0.35">
      <c r="A728" s="65" t="s">
        <v>147</v>
      </c>
      <c r="B728" s="63">
        <v>134577.91999999998</v>
      </c>
      <c r="C728" s="47"/>
      <c r="D728" s="47">
        <v>105133</v>
      </c>
      <c r="E728" s="47">
        <v>44739.6</v>
      </c>
      <c r="F728" s="47"/>
      <c r="G728" s="50">
        <v>284450.52</v>
      </c>
    </row>
    <row r="729" spans="1:7" x14ac:dyDescent="0.35">
      <c r="A729" s="82" t="s">
        <v>113</v>
      </c>
      <c r="B729" s="63"/>
      <c r="C729" s="47"/>
      <c r="D729" s="47">
        <v>105133</v>
      </c>
      <c r="E729" s="47"/>
      <c r="F729" s="47"/>
      <c r="G729" s="50">
        <v>105133</v>
      </c>
    </row>
    <row r="730" spans="1:7" x14ac:dyDescent="0.35">
      <c r="A730" s="82" t="s">
        <v>117</v>
      </c>
      <c r="B730" s="63">
        <v>98379.12</v>
      </c>
      <c r="C730" s="47"/>
      <c r="D730" s="47"/>
      <c r="E730" s="47"/>
      <c r="F730" s="47"/>
      <c r="G730" s="50">
        <v>98379.12</v>
      </c>
    </row>
    <row r="731" spans="1:7" x14ac:dyDescent="0.35">
      <c r="A731" s="82" t="s">
        <v>58</v>
      </c>
      <c r="B731" s="63"/>
      <c r="C731" s="47"/>
      <c r="D731" s="47"/>
      <c r="E731" s="47">
        <v>44739.6</v>
      </c>
      <c r="F731" s="47"/>
      <c r="G731" s="50">
        <v>44739.6</v>
      </c>
    </row>
    <row r="732" spans="1:7" ht="15" thickBot="1" x14ac:dyDescent="0.4">
      <c r="A732" s="82" t="s">
        <v>169</v>
      </c>
      <c r="B732" s="63">
        <v>36198.799999999996</v>
      </c>
      <c r="C732" s="47"/>
      <c r="D732" s="47"/>
      <c r="E732" s="47"/>
      <c r="F732" s="47"/>
      <c r="G732" s="50">
        <v>36198.799999999996</v>
      </c>
    </row>
    <row r="733" spans="1:7" x14ac:dyDescent="0.35">
      <c r="A733" s="65" t="s">
        <v>243</v>
      </c>
      <c r="B733" s="63">
        <v>227968.68</v>
      </c>
      <c r="C733" s="47">
        <v>55441.319999999992</v>
      </c>
      <c r="D733" s="47"/>
      <c r="E733" s="47"/>
      <c r="F733" s="47"/>
      <c r="G733" s="50">
        <v>283410</v>
      </c>
    </row>
    <row r="734" spans="1:7" x14ac:dyDescent="0.35">
      <c r="A734" s="82" t="s">
        <v>117</v>
      </c>
      <c r="B734" s="63">
        <v>71404.200000000012</v>
      </c>
      <c r="C734" s="47"/>
      <c r="D734" s="47"/>
      <c r="E734" s="47"/>
      <c r="F734" s="47"/>
      <c r="G734" s="50">
        <v>71404.200000000012</v>
      </c>
    </row>
    <row r="735" spans="1:7" x14ac:dyDescent="0.35">
      <c r="A735" s="82" t="s">
        <v>169</v>
      </c>
      <c r="B735" s="63"/>
      <c r="C735" s="47">
        <v>55441.319999999992</v>
      </c>
      <c r="D735" s="47"/>
      <c r="E735" s="47"/>
      <c r="F735" s="47"/>
      <c r="G735" s="50">
        <v>55441.319999999992</v>
      </c>
    </row>
    <row r="736" spans="1:7" ht="15" thickBot="1" x14ac:dyDescent="0.4">
      <c r="A736" s="82" t="s">
        <v>177</v>
      </c>
      <c r="B736" s="63">
        <v>156564.47999999998</v>
      </c>
      <c r="C736" s="47"/>
      <c r="D736" s="47"/>
      <c r="E736" s="47"/>
      <c r="F736" s="47"/>
      <c r="G736" s="50">
        <v>156564.47999999998</v>
      </c>
    </row>
    <row r="737" spans="1:7" x14ac:dyDescent="0.35">
      <c r="A737" s="65" t="s">
        <v>183</v>
      </c>
      <c r="B737" s="63">
        <v>16563.72</v>
      </c>
      <c r="C737" s="47">
        <v>229438.59999999998</v>
      </c>
      <c r="D737" s="47">
        <v>36839</v>
      </c>
      <c r="E737" s="47"/>
      <c r="F737" s="47"/>
      <c r="G737" s="50">
        <v>282841.31999999995</v>
      </c>
    </row>
    <row r="738" spans="1:7" x14ac:dyDescent="0.35">
      <c r="A738" s="82" t="s">
        <v>64</v>
      </c>
      <c r="B738" s="63"/>
      <c r="C738" s="47"/>
      <c r="D738" s="47">
        <v>36839</v>
      </c>
      <c r="E738" s="47"/>
      <c r="F738" s="47"/>
      <c r="G738" s="50">
        <v>36839</v>
      </c>
    </row>
    <row r="739" spans="1:7" x14ac:dyDescent="0.35">
      <c r="A739" s="82" t="s">
        <v>101</v>
      </c>
      <c r="B739" s="63">
        <v>16563.72</v>
      </c>
      <c r="C739" s="47"/>
      <c r="D739" s="47"/>
      <c r="E739" s="47"/>
      <c r="F739" s="47"/>
      <c r="G739" s="50">
        <v>16563.72</v>
      </c>
    </row>
    <row r="740" spans="1:7" x14ac:dyDescent="0.35">
      <c r="A740" s="82" t="s">
        <v>159</v>
      </c>
      <c r="B740" s="63"/>
      <c r="C740" s="47">
        <v>134533.79999999999</v>
      </c>
      <c r="D740" s="47"/>
      <c r="E740" s="47"/>
      <c r="F740" s="47"/>
      <c r="G740" s="50">
        <v>134533.79999999999</v>
      </c>
    </row>
    <row r="741" spans="1:7" ht="15" thickBot="1" x14ac:dyDescent="0.4">
      <c r="A741" s="82" t="s">
        <v>49</v>
      </c>
      <c r="B741" s="63"/>
      <c r="C741" s="47">
        <v>94904.799999999988</v>
      </c>
      <c r="D741" s="47"/>
      <c r="E741" s="47"/>
      <c r="F741" s="47"/>
      <c r="G741" s="50">
        <v>94904.799999999988</v>
      </c>
    </row>
    <row r="742" spans="1:7" x14ac:dyDescent="0.35">
      <c r="A742" s="65" t="s">
        <v>324</v>
      </c>
      <c r="B742" s="63">
        <v>8899.11</v>
      </c>
      <c r="C742" s="47">
        <v>80097.02</v>
      </c>
      <c r="D742" s="47"/>
      <c r="E742" s="47">
        <v>193657.8</v>
      </c>
      <c r="F742" s="47"/>
      <c r="G742" s="50">
        <v>282653.93</v>
      </c>
    </row>
    <row r="743" spans="1:7" x14ac:dyDescent="0.35">
      <c r="A743" s="82" t="s">
        <v>85</v>
      </c>
      <c r="B743" s="63"/>
      <c r="C743" s="47">
        <v>58403.700000000004</v>
      </c>
      <c r="D743" s="47"/>
      <c r="E743" s="47"/>
      <c r="F743" s="47"/>
      <c r="G743" s="50">
        <v>58403.700000000004</v>
      </c>
    </row>
    <row r="744" spans="1:7" x14ac:dyDescent="0.35">
      <c r="A744" s="82" t="s">
        <v>73</v>
      </c>
      <c r="B744" s="63"/>
      <c r="C744" s="47">
        <v>21693.32</v>
      </c>
      <c r="D744" s="47"/>
      <c r="E744" s="47"/>
      <c r="F744" s="47"/>
      <c r="G744" s="50">
        <v>21693.32</v>
      </c>
    </row>
    <row r="745" spans="1:7" x14ac:dyDescent="0.35">
      <c r="A745" s="82" t="s">
        <v>159</v>
      </c>
      <c r="B745" s="63"/>
      <c r="C745" s="47"/>
      <c r="D745" s="47"/>
      <c r="E745" s="47">
        <v>141766.79999999999</v>
      </c>
      <c r="F745" s="47"/>
      <c r="G745" s="50">
        <v>141766.79999999999</v>
      </c>
    </row>
    <row r="746" spans="1:7" x14ac:dyDescent="0.35">
      <c r="A746" s="82" t="s">
        <v>107</v>
      </c>
      <c r="B746" s="63"/>
      <c r="C746" s="47"/>
      <c r="D746" s="47"/>
      <c r="E746" s="47">
        <v>51890.999999999993</v>
      </c>
      <c r="F746" s="47"/>
      <c r="G746" s="50">
        <v>51890.999999999993</v>
      </c>
    </row>
    <row r="747" spans="1:7" ht="15" thickBot="1" x14ac:dyDescent="0.4">
      <c r="A747" s="82" t="s">
        <v>41</v>
      </c>
      <c r="B747" s="63">
        <v>8899.11</v>
      </c>
      <c r="C747" s="47"/>
      <c r="D747" s="47"/>
      <c r="E747" s="47"/>
      <c r="F747" s="47"/>
      <c r="G747" s="50">
        <v>8899.11</v>
      </c>
    </row>
    <row r="748" spans="1:7" x14ac:dyDescent="0.35">
      <c r="A748" s="65" t="s">
        <v>234</v>
      </c>
      <c r="B748" s="63"/>
      <c r="C748" s="47">
        <v>61053.56</v>
      </c>
      <c r="D748" s="47"/>
      <c r="E748" s="47">
        <v>221326.92</v>
      </c>
      <c r="F748" s="47"/>
      <c r="G748" s="50">
        <v>282380.48</v>
      </c>
    </row>
    <row r="749" spans="1:7" x14ac:dyDescent="0.35">
      <c r="A749" s="82" t="s">
        <v>113</v>
      </c>
      <c r="B749" s="63"/>
      <c r="C749" s="47"/>
      <c r="D749" s="47"/>
      <c r="E749" s="47">
        <v>86196</v>
      </c>
      <c r="F749" s="47"/>
      <c r="G749" s="50">
        <v>86196</v>
      </c>
    </row>
    <row r="750" spans="1:7" x14ac:dyDescent="0.35">
      <c r="A750" s="82" t="s">
        <v>122</v>
      </c>
      <c r="B750" s="63"/>
      <c r="C750" s="47"/>
      <c r="D750" s="47"/>
      <c r="E750" s="47">
        <v>53791.199999999997</v>
      </c>
      <c r="F750" s="47"/>
      <c r="G750" s="50">
        <v>53791.199999999997</v>
      </c>
    </row>
    <row r="751" spans="1:7" x14ac:dyDescent="0.35">
      <c r="A751" s="82" t="s">
        <v>78</v>
      </c>
      <c r="B751" s="63"/>
      <c r="C751" s="47"/>
      <c r="D751" s="47"/>
      <c r="E751" s="47">
        <v>37485</v>
      </c>
      <c r="F751" s="47"/>
      <c r="G751" s="50">
        <v>37485</v>
      </c>
    </row>
    <row r="752" spans="1:7" x14ac:dyDescent="0.35">
      <c r="A752" s="82" t="s">
        <v>126</v>
      </c>
      <c r="B752" s="63"/>
      <c r="C752" s="47"/>
      <c r="D752" s="47"/>
      <c r="E752" s="47">
        <v>43854.720000000001</v>
      </c>
      <c r="F752" s="47"/>
      <c r="G752" s="50">
        <v>43854.720000000001</v>
      </c>
    </row>
    <row r="753" spans="1:7" x14ac:dyDescent="0.35">
      <c r="A753" s="82" t="s">
        <v>177</v>
      </c>
      <c r="B753" s="63"/>
      <c r="C753" s="47">
        <v>35471.64</v>
      </c>
      <c r="D753" s="47"/>
      <c r="E753" s="47"/>
      <c r="F753" s="47"/>
      <c r="G753" s="50">
        <v>35471.64</v>
      </c>
    </row>
    <row r="754" spans="1:7" ht="15" thickBot="1" x14ac:dyDescent="0.4">
      <c r="A754" s="82" t="s">
        <v>91</v>
      </c>
      <c r="B754" s="63"/>
      <c r="C754" s="47">
        <v>25581.919999999998</v>
      </c>
      <c r="D754" s="47"/>
      <c r="E754" s="47"/>
      <c r="F754" s="47"/>
      <c r="G754" s="50">
        <v>25581.919999999998</v>
      </c>
    </row>
    <row r="755" spans="1:7" x14ac:dyDescent="0.35">
      <c r="A755" s="65" t="s">
        <v>314</v>
      </c>
      <c r="B755" s="63">
        <v>67492.56</v>
      </c>
      <c r="C755" s="47"/>
      <c r="D755" s="47">
        <v>190251.07</v>
      </c>
      <c r="E755" s="47">
        <v>23536.94</v>
      </c>
      <c r="F755" s="47"/>
      <c r="G755" s="50">
        <v>281280.57</v>
      </c>
    </row>
    <row r="756" spans="1:7" x14ac:dyDescent="0.35">
      <c r="A756" s="82" t="s">
        <v>113</v>
      </c>
      <c r="B756" s="63"/>
      <c r="C756" s="47"/>
      <c r="D756" s="47">
        <v>41628.75</v>
      </c>
      <c r="E756" s="47"/>
      <c r="F756" s="47"/>
      <c r="G756" s="50">
        <v>41628.75</v>
      </c>
    </row>
    <row r="757" spans="1:7" x14ac:dyDescent="0.35">
      <c r="A757" s="82" t="s">
        <v>73</v>
      </c>
      <c r="B757" s="63"/>
      <c r="C757" s="47"/>
      <c r="D757" s="47">
        <v>148622.32</v>
      </c>
      <c r="E757" s="47"/>
      <c r="F757" s="47"/>
      <c r="G757" s="50">
        <v>148622.32</v>
      </c>
    </row>
    <row r="758" spans="1:7" x14ac:dyDescent="0.35">
      <c r="A758" s="82" t="s">
        <v>117</v>
      </c>
      <c r="B758" s="63"/>
      <c r="C758" s="47"/>
      <c r="D758" s="47"/>
      <c r="E758" s="47">
        <v>23536.94</v>
      </c>
      <c r="F758" s="47"/>
      <c r="G758" s="50">
        <v>23536.94</v>
      </c>
    </row>
    <row r="759" spans="1:7" x14ac:dyDescent="0.35">
      <c r="A759" s="82" t="s">
        <v>58</v>
      </c>
      <c r="B759" s="63">
        <v>21397.200000000001</v>
      </c>
      <c r="C759" s="47"/>
      <c r="D759" s="47"/>
      <c r="E759" s="47"/>
      <c r="F759" s="47"/>
      <c r="G759" s="50">
        <v>21397.200000000001</v>
      </c>
    </row>
    <row r="760" spans="1:7" ht="15" thickBot="1" x14ac:dyDescent="0.4">
      <c r="A760" s="82" t="s">
        <v>138</v>
      </c>
      <c r="B760" s="63">
        <v>46095.360000000001</v>
      </c>
      <c r="C760" s="47"/>
      <c r="D760" s="47"/>
      <c r="E760" s="47"/>
      <c r="F760" s="47"/>
      <c r="G760" s="50">
        <v>46095.360000000001</v>
      </c>
    </row>
    <row r="761" spans="1:7" x14ac:dyDescent="0.35">
      <c r="A761" s="65" t="s">
        <v>248</v>
      </c>
      <c r="B761" s="63">
        <v>114246.72</v>
      </c>
      <c r="C761" s="47">
        <v>154069.07999999999</v>
      </c>
      <c r="D761" s="47"/>
      <c r="E761" s="47">
        <v>11485.76</v>
      </c>
      <c r="F761" s="47"/>
      <c r="G761" s="50">
        <v>279801.56</v>
      </c>
    </row>
    <row r="762" spans="1:7" x14ac:dyDescent="0.35">
      <c r="A762" s="82" t="s">
        <v>64</v>
      </c>
      <c r="B762" s="63"/>
      <c r="C762" s="47">
        <v>120918.59999999999</v>
      </c>
      <c r="D762" s="47"/>
      <c r="E762" s="47"/>
      <c r="F762" s="47"/>
      <c r="G762" s="50">
        <v>120918.59999999999</v>
      </c>
    </row>
    <row r="763" spans="1:7" x14ac:dyDescent="0.35">
      <c r="A763" s="82" t="s">
        <v>117</v>
      </c>
      <c r="B763" s="63">
        <v>114246.72</v>
      </c>
      <c r="C763" s="47"/>
      <c r="D763" s="47"/>
      <c r="E763" s="47"/>
      <c r="F763" s="47"/>
      <c r="G763" s="50">
        <v>114246.72</v>
      </c>
    </row>
    <row r="764" spans="1:7" x14ac:dyDescent="0.35">
      <c r="A764" s="82" t="s">
        <v>169</v>
      </c>
      <c r="B764" s="63"/>
      <c r="C764" s="47">
        <v>33150.480000000003</v>
      </c>
      <c r="D764" s="47"/>
      <c r="E764" s="47"/>
      <c r="F764" s="47"/>
      <c r="G764" s="50">
        <v>33150.480000000003</v>
      </c>
    </row>
    <row r="765" spans="1:7" ht="15" thickBot="1" x14ac:dyDescent="0.4">
      <c r="A765" s="82" t="s">
        <v>91</v>
      </c>
      <c r="B765" s="63"/>
      <c r="C765" s="47"/>
      <c r="D765" s="47"/>
      <c r="E765" s="47">
        <v>11485.76</v>
      </c>
      <c r="F765" s="47"/>
      <c r="G765" s="50">
        <v>11485.76</v>
      </c>
    </row>
    <row r="766" spans="1:7" x14ac:dyDescent="0.35">
      <c r="A766" s="65" t="s">
        <v>249</v>
      </c>
      <c r="B766" s="63"/>
      <c r="C766" s="47">
        <v>78360</v>
      </c>
      <c r="D766" s="47">
        <v>127427.6</v>
      </c>
      <c r="E766" s="47">
        <v>73706.399999999994</v>
      </c>
      <c r="F766" s="47"/>
      <c r="G766" s="50">
        <v>279494</v>
      </c>
    </row>
    <row r="767" spans="1:7" x14ac:dyDescent="0.35">
      <c r="A767" s="82" t="s">
        <v>113</v>
      </c>
      <c r="B767" s="63"/>
      <c r="C767" s="47">
        <v>78360</v>
      </c>
      <c r="D767" s="47"/>
      <c r="E767" s="47"/>
      <c r="F767" s="47"/>
      <c r="G767" s="50">
        <v>78360</v>
      </c>
    </row>
    <row r="768" spans="1:7" x14ac:dyDescent="0.35">
      <c r="A768" s="82" t="s">
        <v>107</v>
      </c>
      <c r="B768" s="63"/>
      <c r="C768" s="47"/>
      <c r="D768" s="47"/>
      <c r="E768" s="47">
        <v>73706.399999999994</v>
      </c>
      <c r="F768" s="47"/>
      <c r="G768" s="50">
        <v>73706.399999999994</v>
      </c>
    </row>
    <row r="769" spans="1:7" x14ac:dyDescent="0.35">
      <c r="A769" s="82" t="s">
        <v>138</v>
      </c>
      <c r="B769" s="63"/>
      <c r="C769" s="47"/>
      <c r="D769" s="47">
        <v>92190.720000000001</v>
      </c>
      <c r="E769" s="47"/>
      <c r="F769" s="47"/>
      <c r="G769" s="50">
        <v>92190.720000000001</v>
      </c>
    </row>
    <row r="770" spans="1:7" ht="15" thickBot="1" x14ac:dyDescent="0.4">
      <c r="A770" s="82" t="s">
        <v>41</v>
      </c>
      <c r="B770" s="63"/>
      <c r="C770" s="47"/>
      <c r="D770" s="47">
        <v>35236.879999999997</v>
      </c>
      <c r="E770" s="47"/>
      <c r="F770" s="47"/>
      <c r="G770" s="50">
        <v>35236.879999999997</v>
      </c>
    </row>
    <row r="771" spans="1:7" x14ac:dyDescent="0.35">
      <c r="A771" s="65" t="s">
        <v>104</v>
      </c>
      <c r="B771" s="63"/>
      <c r="C771" s="47">
        <v>79373.31</v>
      </c>
      <c r="D771" s="47">
        <v>134355.94</v>
      </c>
      <c r="E771" s="47">
        <v>55042.200000000004</v>
      </c>
      <c r="F771" s="47"/>
      <c r="G771" s="50">
        <v>268771.45</v>
      </c>
    </row>
    <row r="772" spans="1:7" x14ac:dyDescent="0.35">
      <c r="A772" s="82" t="s">
        <v>85</v>
      </c>
      <c r="B772" s="63"/>
      <c r="C772" s="47">
        <v>5753.4</v>
      </c>
      <c r="D772" s="47"/>
      <c r="E772" s="47"/>
      <c r="F772" s="47"/>
      <c r="G772" s="50">
        <v>5753.4</v>
      </c>
    </row>
    <row r="773" spans="1:7" x14ac:dyDescent="0.35">
      <c r="A773" s="82" t="s">
        <v>169</v>
      </c>
      <c r="B773" s="63"/>
      <c r="C773" s="47"/>
      <c r="D773" s="47">
        <v>59346.979999999996</v>
      </c>
      <c r="E773" s="47"/>
      <c r="F773" s="47"/>
      <c r="G773" s="50">
        <v>59346.979999999996</v>
      </c>
    </row>
    <row r="774" spans="1:7" x14ac:dyDescent="0.35">
      <c r="A774" s="82" t="s">
        <v>122</v>
      </c>
      <c r="B774" s="63"/>
      <c r="C774" s="47"/>
      <c r="D774" s="47">
        <v>32274.720000000001</v>
      </c>
      <c r="E774" s="47"/>
      <c r="F774" s="47"/>
      <c r="G774" s="50">
        <v>32274.720000000001</v>
      </c>
    </row>
    <row r="775" spans="1:7" x14ac:dyDescent="0.35">
      <c r="A775" s="82" t="s">
        <v>138</v>
      </c>
      <c r="B775" s="63"/>
      <c r="C775" s="47"/>
      <c r="D775" s="47">
        <v>42734.239999999998</v>
      </c>
      <c r="E775" s="47"/>
      <c r="F775" s="47"/>
      <c r="G775" s="50">
        <v>42734.239999999998</v>
      </c>
    </row>
    <row r="776" spans="1:7" x14ac:dyDescent="0.35">
      <c r="A776" s="82" t="s">
        <v>41</v>
      </c>
      <c r="B776" s="63"/>
      <c r="C776" s="47">
        <v>73619.91</v>
      </c>
      <c r="D776" s="47"/>
      <c r="E776" s="47"/>
      <c r="F776" s="47"/>
      <c r="G776" s="50">
        <v>73619.91</v>
      </c>
    </row>
    <row r="777" spans="1:7" ht="15" thickBot="1" x14ac:dyDescent="0.4">
      <c r="A777" s="82" t="s">
        <v>177</v>
      </c>
      <c r="B777" s="63"/>
      <c r="C777" s="47"/>
      <c r="D777" s="47"/>
      <c r="E777" s="47">
        <v>55042.200000000004</v>
      </c>
      <c r="F777" s="47"/>
      <c r="G777" s="50">
        <v>55042.200000000004</v>
      </c>
    </row>
    <row r="778" spans="1:7" x14ac:dyDescent="0.35">
      <c r="A778" s="65" t="s">
        <v>137</v>
      </c>
      <c r="B778" s="63">
        <v>11908.2</v>
      </c>
      <c r="C778" s="47">
        <v>73462.5</v>
      </c>
      <c r="D778" s="47">
        <v>76542.3</v>
      </c>
      <c r="E778" s="47">
        <v>106158.80000000002</v>
      </c>
      <c r="F778" s="47"/>
      <c r="G778" s="50">
        <v>268071.80000000005</v>
      </c>
    </row>
    <row r="779" spans="1:7" x14ac:dyDescent="0.35">
      <c r="A779" s="82" t="s">
        <v>113</v>
      </c>
      <c r="B779" s="63"/>
      <c r="C779" s="47">
        <v>73462.5</v>
      </c>
      <c r="D779" s="47"/>
      <c r="E779" s="47"/>
      <c r="F779" s="47"/>
      <c r="G779" s="50">
        <v>73462.5</v>
      </c>
    </row>
    <row r="780" spans="1:7" x14ac:dyDescent="0.35">
      <c r="A780" s="82" t="s">
        <v>85</v>
      </c>
      <c r="B780" s="63">
        <v>11908.2</v>
      </c>
      <c r="C780" s="47"/>
      <c r="D780" s="47"/>
      <c r="E780" s="47"/>
      <c r="F780" s="47"/>
      <c r="G780" s="50">
        <v>11908.2</v>
      </c>
    </row>
    <row r="781" spans="1:7" x14ac:dyDescent="0.35">
      <c r="A781" s="82" t="s">
        <v>73</v>
      </c>
      <c r="B781" s="63"/>
      <c r="C781" s="47"/>
      <c r="D781" s="47">
        <v>21924.1</v>
      </c>
      <c r="E781" s="47">
        <v>106158.80000000002</v>
      </c>
      <c r="F781" s="47"/>
      <c r="G781" s="50">
        <v>128082.90000000002</v>
      </c>
    </row>
    <row r="782" spans="1:7" ht="15" thickBot="1" x14ac:dyDescent="0.4">
      <c r="A782" s="82" t="s">
        <v>138</v>
      </c>
      <c r="B782" s="63"/>
      <c r="C782" s="47"/>
      <c r="D782" s="47">
        <v>54618.200000000004</v>
      </c>
      <c r="E782" s="47"/>
      <c r="F782" s="47"/>
      <c r="G782" s="50">
        <v>54618.200000000004</v>
      </c>
    </row>
    <row r="783" spans="1:7" x14ac:dyDescent="0.35">
      <c r="A783" s="65" t="s">
        <v>311</v>
      </c>
      <c r="B783" s="63"/>
      <c r="C783" s="47"/>
      <c r="D783" s="47">
        <v>138929.56</v>
      </c>
      <c r="E783" s="47">
        <v>124886.25</v>
      </c>
      <c r="F783" s="47"/>
      <c r="G783" s="50">
        <v>263815.81</v>
      </c>
    </row>
    <row r="784" spans="1:7" x14ac:dyDescent="0.35">
      <c r="A784" s="82" t="s">
        <v>113</v>
      </c>
      <c r="B784" s="63"/>
      <c r="C784" s="47"/>
      <c r="D784" s="47"/>
      <c r="E784" s="47">
        <v>124886.25</v>
      </c>
      <c r="F784" s="47"/>
      <c r="G784" s="50">
        <v>124886.25</v>
      </c>
    </row>
    <row r="785" spans="1:7" ht="15" thickBot="1" x14ac:dyDescent="0.4">
      <c r="A785" s="82" t="s">
        <v>73</v>
      </c>
      <c r="B785" s="63"/>
      <c r="C785" s="47"/>
      <c r="D785" s="47">
        <v>138929.56</v>
      </c>
      <c r="E785" s="47"/>
      <c r="F785" s="47"/>
      <c r="G785" s="50">
        <v>138929.56</v>
      </c>
    </row>
    <row r="786" spans="1:7" x14ac:dyDescent="0.35">
      <c r="A786" s="65" t="s">
        <v>270</v>
      </c>
      <c r="B786" s="63">
        <v>25422</v>
      </c>
      <c r="C786" s="47"/>
      <c r="D786" s="47"/>
      <c r="E786" s="47">
        <v>238078.5</v>
      </c>
      <c r="F786" s="47"/>
      <c r="G786" s="50">
        <v>263500.5</v>
      </c>
    </row>
    <row r="787" spans="1:7" x14ac:dyDescent="0.35">
      <c r="A787" s="82" t="s">
        <v>85</v>
      </c>
      <c r="B787" s="63">
        <v>25422</v>
      </c>
      <c r="C787" s="47"/>
      <c r="D787" s="47"/>
      <c r="E787" s="47"/>
      <c r="F787" s="47"/>
      <c r="G787" s="50">
        <v>25422</v>
      </c>
    </row>
    <row r="788" spans="1:7" x14ac:dyDescent="0.35">
      <c r="A788" s="82" t="s">
        <v>107</v>
      </c>
      <c r="B788" s="63"/>
      <c r="C788" s="47"/>
      <c r="D788" s="47"/>
      <c r="E788" s="47">
        <v>63010.5</v>
      </c>
      <c r="F788" s="47"/>
      <c r="G788" s="50">
        <v>63010.5</v>
      </c>
    </row>
    <row r="789" spans="1:7" ht="15" thickBot="1" x14ac:dyDescent="0.4">
      <c r="A789" s="82" t="s">
        <v>58</v>
      </c>
      <c r="B789" s="63"/>
      <c r="C789" s="47"/>
      <c r="D789" s="47"/>
      <c r="E789" s="47">
        <v>175068</v>
      </c>
      <c r="F789" s="47"/>
      <c r="G789" s="50">
        <v>175068</v>
      </c>
    </row>
    <row r="790" spans="1:7" x14ac:dyDescent="0.35">
      <c r="A790" s="65" t="s">
        <v>283</v>
      </c>
      <c r="B790" s="63">
        <v>84927.040000000008</v>
      </c>
      <c r="C790" s="47"/>
      <c r="D790" s="47"/>
      <c r="E790" s="47">
        <v>176693.76000000001</v>
      </c>
      <c r="F790" s="47"/>
      <c r="G790" s="50">
        <v>261620.8</v>
      </c>
    </row>
    <row r="791" spans="1:7" x14ac:dyDescent="0.35">
      <c r="A791" s="82" t="s">
        <v>73</v>
      </c>
      <c r="B791" s="63">
        <v>84927.040000000008</v>
      </c>
      <c r="C791" s="47"/>
      <c r="D791" s="47"/>
      <c r="E791" s="47"/>
      <c r="F791" s="47"/>
      <c r="G791" s="50">
        <v>84927.040000000008</v>
      </c>
    </row>
    <row r="792" spans="1:7" x14ac:dyDescent="0.35">
      <c r="A792" s="82" t="s">
        <v>117</v>
      </c>
      <c r="B792" s="63"/>
      <c r="C792" s="47"/>
      <c r="D792" s="47"/>
      <c r="E792" s="47">
        <v>101552.64</v>
      </c>
      <c r="F792" s="47"/>
      <c r="G792" s="50">
        <v>101552.64</v>
      </c>
    </row>
    <row r="793" spans="1:7" ht="15" thickBot="1" x14ac:dyDescent="0.4">
      <c r="A793" s="82" t="s">
        <v>49</v>
      </c>
      <c r="B793" s="63"/>
      <c r="C793" s="47"/>
      <c r="D793" s="47"/>
      <c r="E793" s="47">
        <v>75141.119999999995</v>
      </c>
      <c r="F793" s="47"/>
      <c r="G793" s="50">
        <v>75141.119999999995</v>
      </c>
    </row>
    <row r="794" spans="1:7" x14ac:dyDescent="0.35">
      <c r="A794" s="65" t="s">
        <v>222</v>
      </c>
      <c r="B794" s="63"/>
      <c r="C794" s="47"/>
      <c r="D794" s="47">
        <v>95475.6</v>
      </c>
      <c r="E794" s="47">
        <v>162625.43</v>
      </c>
      <c r="F794" s="47"/>
      <c r="G794" s="50">
        <v>258101.03</v>
      </c>
    </row>
    <row r="795" spans="1:7" x14ac:dyDescent="0.35">
      <c r="A795" s="82" t="s">
        <v>159</v>
      </c>
      <c r="B795" s="63"/>
      <c r="C795" s="47"/>
      <c r="D795" s="47">
        <v>95475.6</v>
      </c>
      <c r="E795" s="47"/>
      <c r="F795" s="47"/>
      <c r="G795" s="50">
        <v>95475.6</v>
      </c>
    </row>
    <row r="796" spans="1:7" x14ac:dyDescent="0.35">
      <c r="A796" s="82" t="s">
        <v>41</v>
      </c>
      <c r="B796" s="63"/>
      <c r="C796" s="47"/>
      <c r="D796" s="47"/>
      <c r="E796" s="47">
        <v>24000.63</v>
      </c>
      <c r="F796" s="47"/>
      <c r="G796" s="50">
        <v>24000.63</v>
      </c>
    </row>
    <row r="797" spans="1:7" ht="15" thickBot="1" x14ac:dyDescent="0.4">
      <c r="A797" s="82" t="s">
        <v>177</v>
      </c>
      <c r="B797" s="63"/>
      <c r="C797" s="47"/>
      <c r="D797" s="47"/>
      <c r="E797" s="47">
        <v>138624.79999999999</v>
      </c>
      <c r="F797" s="47"/>
      <c r="G797" s="50">
        <v>138624.79999999999</v>
      </c>
    </row>
    <row r="798" spans="1:7" x14ac:dyDescent="0.35">
      <c r="A798" s="65" t="s">
        <v>167</v>
      </c>
      <c r="B798" s="63">
        <v>185278.5</v>
      </c>
      <c r="C798" s="47">
        <v>22540.32</v>
      </c>
      <c r="D798" s="47"/>
      <c r="E798" s="47">
        <v>48797.7</v>
      </c>
      <c r="F798" s="47"/>
      <c r="G798" s="50">
        <v>256616.52000000002</v>
      </c>
    </row>
    <row r="799" spans="1:7" x14ac:dyDescent="0.35">
      <c r="A799" s="82" t="s">
        <v>64</v>
      </c>
      <c r="B799" s="63">
        <v>185278.5</v>
      </c>
      <c r="C799" s="47"/>
      <c r="D799" s="47"/>
      <c r="E799" s="47"/>
      <c r="F799" s="47"/>
      <c r="G799" s="50">
        <v>185278.5</v>
      </c>
    </row>
    <row r="800" spans="1:7" x14ac:dyDescent="0.35">
      <c r="A800" s="82" t="s">
        <v>101</v>
      </c>
      <c r="B800" s="63"/>
      <c r="C800" s="47">
        <v>22540.32</v>
      </c>
      <c r="D800" s="47"/>
      <c r="E800" s="47"/>
      <c r="F800" s="47"/>
      <c r="G800" s="50">
        <v>22540.32</v>
      </c>
    </row>
    <row r="801" spans="1:7" x14ac:dyDescent="0.35">
      <c r="A801" s="82" t="s">
        <v>78</v>
      </c>
      <c r="B801" s="63"/>
      <c r="C801" s="47"/>
      <c r="D801" s="47"/>
      <c r="E801" s="47">
        <v>42777</v>
      </c>
      <c r="F801" s="47"/>
      <c r="G801" s="50">
        <v>42777</v>
      </c>
    </row>
    <row r="802" spans="1:7" ht="15" thickBot="1" x14ac:dyDescent="0.4">
      <c r="A802" s="82" t="s">
        <v>96</v>
      </c>
      <c r="B802" s="63"/>
      <c r="C802" s="47"/>
      <c r="D802" s="47"/>
      <c r="E802" s="47">
        <v>6020.7</v>
      </c>
      <c r="F802" s="47"/>
      <c r="G802" s="50">
        <v>6020.7</v>
      </c>
    </row>
    <row r="803" spans="1:7" x14ac:dyDescent="0.35">
      <c r="A803" s="65" t="s">
        <v>321</v>
      </c>
      <c r="B803" s="63">
        <v>43032.959999999999</v>
      </c>
      <c r="C803" s="47">
        <v>28292.22</v>
      </c>
      <c r="D803" s="47">
        <v>7684.2</v>
      </c>
      <c r="E803" s="47">
        <v>169734.39999999999</v>
      </c>
      <c r="F803" s="47"/>
      <c r="G803" s="50">
        <v>248743.78</v>
      </c>
    </row>
    <row r="804" spans="1:7" x14ac:dyDescent="0.35">
      <c r="A804" s="82" t="s">
        <v>101</v>
      </c>
      <c r="B804" s="63"/>
      <c r="C804" s="47"/>
      <c r="D804" s="47">
        <v>7684.2</v>
      </c>
      <c r="E804" s="47"/>
      <c r="F804" s="47"/>
      <c r="G804" s="50">
        <v>7684.2</v>
      </c>
    </row>
    <row r="805" spans="1:7" x14ac:dyDescent="0.35">
      <c r="A805" s="82" t="s">
        <v>159</v>
      </c>
      <c r="B805" s="63"/>
      <c r="C805" s="47"/>
      <c r="D805" s="47"/>
      <c r="E805" s="47">
        <v>169734.39999999999</v>
      </c>
      <c r="F805" s="47"/>
      <c r="G805" s="50">
        <v>169734.39999999999</v>
      </c>
    </row>
    <row r="806" spans="1:7" x14ac:dyDescent="0.35">
      <c r="A806" s="82" t="s">
        <v>169</v>
      </c>
      <c r="B806" s="63"/>
      <c r="C806" s="47">
        <v>28292.22</v>
      </c>
      <c r="D806" s="47"/>
      <c r="E806" s="47"/>
      <c r="F806" s="47"/>
      <c r="G806" s="50">
        <v>28292.22</v>
      </c>
    </row>
    <row r="807" spans="1:7" ht="15" thickBot="1" x14ac:dyDescent="0.4">
      <c r="A807" s="82" t="s">
        <v>122</v>
      </c>
      <c r="B807" s="63">
        <v>43032.959999999999</v>
      </c>
      <c r="C807" s="47"/>
      <c r="D807" s="47"/>
      <c r="E807" s="47"/>
      <c r="F807" s="47"/>
      <c r="G807" s="50">
        <v>43032.959999999999</v>
      </c>
    </row>
    <row r="808" spans="1:7" x14ac:dyDescent="0.35">
      <c r="A808" s="65" t="s">
        <v>106</v>
      </c>
      <c r="B808" s="63">
        <v>94741.920000000013</v>
      </c>
      <c r="C808" s="47"/>
      <c r="D808" s="47"/>
      <c r="E808" s="47">
        <v>152654.82</v>
      </c>
      <c r="F808" s="47"/>
      <c r="G808" s="50">
        <v>247396.74000000002</v>
      </c>
    </row>
    <row r="809" spans="1:7" x14ac:dyDescent="0.35">
      <c r="A809" s="82" t="s">
        <v>148</v>
      </c>
      <c r="B809" s="63"/>
      <c r="C809" s="47"/>
      <c r="D809" s="47"/>
      <c r="E809" s="47">
        <v>96752.1</v>
      </c>
      <c r="F809" s="47"/>
      <c r="G809" s="50">
        <v>96752.1</v>
      </c>
    </row>
    <row r="810" spans="1:7" x14ac:dyDescent="0.35">
      <c r="A810" s="82" t="s">
        <v>122</v>
      </c>
      <c r="B810" s="63">
        <v>94741.920000000013</v>
      </c>
      <c r="C810" s="47"/>
      <c r="D810" s="47"/>
      <c r="E810" s="47"/>
      <c r="F810" s="47"/>
      <c r="G810" s="50">
        <v>94741.920000000013</v>
      </c>
    </row>
    <row r="811" spans="1:7" ht="15" thickBot="1" x14ac:dyDescent="0.4">
      <c r="A811" s="82" t="s">
        <v>126</v>
      </c>
      <c r="B811" s="63"/>
      <c r="C811" s="47"/>
      <c r="D811" s="47"/>
      <c r="E811" s="47">
        <v>55902.720000000001</v>
      </c>
      <c r="F811" s="47"/>
      <c r="G811" s="50">
        <v>55902.720000000001</v>
      </c>
    </row>
    <row r="812" spans="1:7" x14ac:dyDescent="0.35">
      <c r="A812" s="65" t="s">
        <v>230</v>
      </c>
      <c r="B812" s="63">
        <v>18591.579999999998</v>
      </c>
      <c r="C812" s="47">
        <v>74588.58</v>
      </c>
      <c r="D812" s="47">
        <v>141654.59</v>
      </c>
      <c r="E812" s="47">
        <v>9495.33</v>
      </c>
      <c r="F812" s="47"/>
      <c r="G812" s="50">
        <v>244330.08</v>
      </c>
    </row>
    <row r="813" spans="1:7" x14ac:dyDescent="0.35">
      <c r="A813" s="82" t="s">
        <v>101</v>
      </c>
      <c r="B813" s="63"/>
      <c r="C813" s="47"/>
      <c r="D813" s="47">
        <v>27278.909999999996</v>
      </c>
      <c r="E813" s="47"/>
      <c r="F813" s="47"/>
      <c r="G813" s="50">
        <v>27278.909999999996</v>
      </c>
    </row>
    <row r="814" spans="1:7" x14ac:dyDescent="0.35">
      <c r="A814" s="82" t="s">
        <v>148</v>
      </c>
      <c r="B814" s="63">
        <v>18591.579999999998</v>
      </c>
      <c r="C814" s="47"/>
      <c r="D814" s="47"/>
      <c r="E814" s="47"/>
      <c r="F814" s="47"/>
      <c r="G814" s="50">
        <v>18591.579999999998</v>
      </c>
    </row>
    <row r="815" spans="1:7" x14ac:dyDescent="0.35">
      <c r="A815" s="82" t="s">
        <v>169</v>
      </c>
      <c r="B815" s="63"/>
      <c r="C815" s="47">
        <v>74588.58</v>
      </c>
      <c r="D815" s="47"/>
      <c r="E815" s="47"/>
      <c r="F815" s="47"/>
      <c r="G815" s="50">
        <v>74588.58</v>
      </c>
    </row>
    <row r="816" spans="1:7" x14ac:dyDescent="0.35">
      <c r="A816" s="82" t="s">
        <v>126</v>
      </c>
      <c r="B816" s="63"/>
      <c r="C816" s="47"/>
      <c r="D816" s="47">
        <v>114375.68000000001</v>
      </c>
      <c r="E816" s="47"/>
      <c r="F816" s="47"/>
      <c r="G816" s="50">
        <v>114375.68000000001</v>
      </c>
    </row>
    <row r="817" spans="1:7" ht="15" thickBot="1" x14ac:dyDescent="0.4">
      <c r="A817" s="82" t="s">
        <v>91</v>
      </c>
      <c r="B817" s="63"/>
      <c r="C817" s="47"/>
      <c r="D817" s="47"/>
      <c r="E817" s="47">
        <v>9495.33</v>
      </c>
      <c r="F817" s="47"/>
      <c r="G817" s="50">
        <v>9495.33</v>
      </c>
    </row>
    <row r="818" spans="1:7" x14ac:dyDescent="0.35">
      <c r="A818" s="65" t="s">
        <v>156</v>
      </c>
      <c r="B818" s="63">
        <v>129294</v>
      </c>
      <c r="C818" s="47">
        <v>20918.099999999999</v>
      </c>
      <c r="D818" s="47">
        <v>46746.239999999998</v>
      </c>
      <c r="E818" s="47">
        <v>43596.65</v>
      </c>
      <c r="F818" s="47"/>
      <c r="G818" s="50">
        <v>240554.99</v>
      </c>
    </row>
    <row r="819" spans="1:7" x14ac:dyDescent="0.35">
      <c r="A819" s="82" t="s">
        <v>113</v>
      </c>
      <c r="B819" s="63">
        <v>129294</v>
      </c>
      <c r="C819" s="47"/>
      <c r="D819" s="47"/>
      <c r="E819" s="47"/>
      <c r="F819" s="47"/>
      <c r="G819" s="50">
        <v>129294</v>
      </c>
    </row>
    <row r="820" spans="1:7" x14ac:dyDescent="0.35">
      <c r="A820" s="82" t="s">
        <v>101</v>
      </c>
      <c r="B820" s="63"/>
      <c r="C820" s="47">
        <v>20918.099999999999</v>
      </c>
      <c r="D820" s="47"/>
      <c r="E820" s="47"/>
      <c r="F820" s="47"/>
      <c r="G820" s="50">
        <v>20918.099999999999</v>
      </c>
    </row>
    <row r="821" spans="1:7" x14ac:dyDescent="0.35">
      <c r="A821" s="82" t="s">
        <v>41</v>
      </c>
      <c r="B821" s="63"/>
      <c r="C821" s="47"/>
      <c r="D821" s="47"/>
      <c r="E821" s="47">
        <v>43596.65</v>
      </c>
      <c r="F821" s="47"/>
      <c r="G821" s="50">
        <v>43596.65</v>
      </c>
    </row>
    <row r="822" spans="1:7" ht="15" thickBot="1" x14ac:dyDescent="0.4">
      <c r="A822" s="82" t="s">
        <v>126</v>
      </c>
      <c r="B822" s="63"/>
      <c r="C822" s="47"/>
      <c r="D822" s="47">
        <v>46746.239999999998</v>
      </c>
      <c r="E822" s="47"/>
      <c r="F822" s="47"/>
      <c r="G822" s="50">
        <v>46746.239999999998</v>
      </c>
    </row>
    <row r="823" spans="1:7" x14ac:dyDescent="0.35">
      <c r="A823" s="65" t="s">
        <v>129</v>
      </c>
      <c r="B823" s="63">
        <v>85369.5</v>
      </c>
      <c r="C823" s="47"/>
      <c r="D823" s="47">
        <v>153468</v>
      </c>
      <c r="E823" s="47"/>
      <c r="F823" s="47"/>
      <c r="G823" s="50">
        <v>238837.5</v>
      </c>
    </row>
    <row r="824" spans="1:7" x14ac:dyDescent="0.35">
      <c r="A824" s="82" t="s">
        <v>148</v>
      </c>
      <c r="B824" s="63">
        <v>85369.5</v>
      </c>
      <c r="C824" s="47"/>
      <c r="D824" s="47"/>
      <c r="E824" s="47"/>
      <c r="F824" s="47"/>
      <c r="G824" s="50">
        <v>85369.5</v>
      </c>
    </row>
    <row r="825" spans="1:7" ht="15" thickBot="1" x14ac:dyDescent="0.4">
      <c r="A825" s="82" t="s">
        <v>78</v>
      </c>
      <c r="B825" s="63"/>
      <c r="C825" s="47"/>
      <c r="D825" s="47">
        <v>153468</v>
      </c>
      <c r="E825" s="47"/>
      <c r="F825" s="47"/>
      <c r="G825" s="50">
        <v>153468</v>
      </c>
    </row>
    <row r="826" spans="1:7" x14ac:dyDescent="0.35">
      <c r="A826" s="65" t="s">
        <v>236</v>
      </c>
      <c r="B826" s="63">
        <v>49348</v>
      </c>
      <c r="C826" s="47">
        <v>86609.62999999999</v>
      </c>
      <c r="D826" s="47">
        <v>3001.96</v>
      </c>
      <c r="E826" s="47">
        <v>97196.959999999992</v>
      </c>
      <c r="F826" s="47"/>
      <c r="G826" s="50">
        <v>236156.54999999996</v>
      </c>
    </row>
    <row r="827" spans="1:7" x14ac:dyDescent="0.35">
      <c r="A827" s="82" t="s">
        <v>159</v>
      </c>
      <c r="B827" s="63">
        <v>23627.8</v>
      </c>
      <c r="C827" s="47"/>
      <c r="D827" s="47"/>
      <c r="E827" s="47"/>
      <c r="F827" s="47"/>
      <c r="G827" s="50">
        <v>23627.8</v>
      </c>
    </row>
    <row r="828" spans="1:7" x14ac:dyDescent="0.35">
      <c r="A828" s="82" t="s">
        <v>148</v>
      </c>
      <c r="B828" s="63"/>
      <c r="C828" s="47">
        <v>73607.48</v>
      </c>
      <c r="D828" s="47"/>
      <c r="E828" s="47">
        <v>37183.159999999996</v>
      </c>
      <c r="F828" s="47"/>
      <c r="G828" s="50">
        <v>110790.63999999998</v>
      </c>
    </row>
    <row r="829" spans="1:7" x14ac:dyDescent="0.35">
      <c r="A829" s="82" t="s">
        <v>169</v>
      </c>
      <c r="B829" s="63">
        <v>25720.199999999997</v>
      </c>
      <c r="C829" s="47"/>
      <c r="D829" s="47"/>
      <c r="E829" s="47">
        <v>60013.799999999996</v>
      </c>
      <c r="F829" s="47"/>
      <c r="G829" s="50">
        <v>85734</v>
      </c>
    </row>
    <row r="830" spans="1:7" x14ac:dyDescent="0.35">
      <c r="A830" s="82" t="s">
        <v>96</v>
      </c>
      <c r="B830" s="63"/>
      <c r="C830" s="47">
        <v>13002.15</v>
      </c>
      <c r="D830" s="47"/>
      <c r="E830" s="47"/>
      <c r="F830" s="47"/>
      <c r="G830" s="50">
        <v>13002.15</v>
      </c>
    </row>
    <row r="831" spans="1:7" ht="15" thickBot="1" x14ac:dyDescent="0.4">
      <c r="A831" s="82" t="s">
        <v>91</v>
      </c>
      <c r="B831" s="63"/>
      <c r="C831" s="47"/>
      <c r="D831" s="47">
        <v>3001.96</v>
      </c>
      <c r="E831" s="47"/>
      <c r="F831" s="47"/>
      <c r="G831" s="50">
        <v>3001.96</v>
      </c>
    </row>
    <row r="832" spans="1:7" x14ac:dyDescent="0.35">
      <c r="A832" s="65" t="s">
        <v>290</v>
      </c>
      <c r="B832" s="63">
        <v>118375.95</v>
      </c>
      <c r="C832" s="47"/>
      <c r="D832" s="47">
        <v>114285.51000000001</v>
      </c>
      <c r="E832" s="47"/>
      <c r="F832" s="47"/>
      <c r="G832" s="50">
        <v>232661.46</v>
      </c>
    </row>
    <row r="833" spans="1:7" x14ac:dyDescent="0.35">
      <c r="A833" s="82" t="s">
        <v>107</v>
      </c>
      <c r="B833" s="63"/>
      <c r="C833" s="47"/>
      <c r="D833" s="47">
        <v>40665.599999999999</v>
      </c>
      <c r="E833" s="47"/>
      <c r="F833" s="47"/>
      <c r="G833" s="50">
        <v>40665.599999999999</v>
      </c>
    </row>
    <row r="834" spans="1:7" x14ac:dyDescent="0.35">
      <c r="A834" s="82" t="s">
        <v>117</v>
      </c>
      <c r="B834" s="63">
        <v>61486.95</v>
      </c>
      <c r="C834" s="47"/>
      <c r="D834" s="47"/>
      <c r="E834" s="47"/>
      <c r="F834" s="47"/>
      <c r="G834" s="50">
        <v>61486.95</v>
      </c>
    </row>
    <row r="835" spans="1:7" x14ac:dyDescent="0.35">
      <c r="A835" s="82" t="s">
        <v>78</v>
      </c>
      <c r="B835" s="63">
        <v>56889</v>
      </c>
      <c r="C835" s="47"/>
      <c r="D835" s="47"/>
      <c r="E835" s="47"/>
      <c r="F835" s="47"/>
      <c r="G835" s="50">
        <v>56889</v>
      </c>
    </row>
    <row r="836" spans="1:7" ht="15" thickBot="1" x14ac:dyDescent="0.4">
      <c r="A836" s="82" t="s">
        <v>41</v>
      </c>
      <c r="B836" s="63"/>
      <c r="C836" s="47"/>
      <c r="D836" s="47">
        <v>73619.91</v>
      </c>
      <c r="E836" s="47"/>
      <c r="F836" s="47"/>
      <c r="G836" s="50">
        <v>73619.91</v>
      </c>
    </row>
    <row r="837" spans="1:7" x14ac:dyDescent="0.35">
      <c r="A837" s="65" t="s">
        <v>152</v>
      </c>
      <c r="B837" s="63">
        <v>25917.079999999998</v>
      </c>
      <c r="C837" s="47">
        <v>142160.47999999998</v>
      </c>
      <c r="D837" s="47">
        <v>63470.400000000001</v>
      </c>
      <c r="E837" s="47"/>
      <c r="F837" s="47"/>
      <c r="G837" s="50">
        <v>231547.95999999996</v>
      </c>
    </row>
    <row r="838" spans="1:7" x14ac:dyDescent="0.35">
      <c r="A838" s="82" t="s">
        <v>73</v>
      </c>
      <c r="B838" s="63"/>
      <c r="C838" s="47">
        <v>142160.47999999998</v>
      </c>
      <c r="D838" s="47"/>
      <c r="E838" s="47"/>
      <c r="F838" s="47"/>
      <c r="G838" s="50">
        <v>142160.47999999998</v>
      </c>
    </row>
    <row r="839" spans="1:7" ht="15" thickBot="1" x14ac:dyDescent="0.4">
      <c r="A839" s="82" t="s">
        <v>117</v>
      </c>
      <c r="B839" s="63">
        <v>25917.079999999998</v>
      </c>
      <c r="C839" s="47"/>
      <c r="D839" s="47">
        <v>63470.400000000001</v>
      </c>
      <c r="E839" s="47"/>
      <c r="F839" s="47"/>
      <c r="G839" s="50">
        <v>89387.48</v>
      </c>
    </row>
    <row r="840" spans="1:7" x14ac:dyDescent="0.35">
      <c r="A840" s="65" t="s">
        <v>286</v>
      </c>
      <c r="B840" s="63"/>
      <c r="C840" s="47">
        <v>17939.68</v>
      </c>
      <c r="D840" s="47">
        <v>193121.1</v>
      </c>
      <c r="E840" s="47">
        <v>18426.599999999999</v>
      </c>
      <c r="F840" s="47"/>
      <c r="G840" s="50">
        <v>229487.38</v>
      </c>
    </row>
    <row r="841" spans="1:7" x14ac:dyDescent="0.35">
      <c r="A841" s="82" t="s">
        <v>159</v>
      </c>
      <c r="B841" s="63"/>
      <c r="C841" s="47"/>
      <c r="D841" s="47">
        <v>193121.1</v>
      </c>
      <c r="E841" s="47"/>
      <c r="F841" s="47"/>
      <c r="G841" s="50">
        <v>193121.1</v>
      </c>
    </row>
    <row r="842" spans="1:7" x14ac:dyDescent="0.35">
      <c r="A842" s="82" t="s">
        <v>107</v>
      </c>
      <c r="B842" s="63"/>
      <c r="C842" s="47"/>
      <c r="D842" s="47"/>
      <c r="E842" s="47">
        <v>18426.599999999999</v>
      </c>
      <c r="F842" s="47"/>
      <c r="G842" s="50">
        <v>18426.599999999999</v>
      </c>
    </row>
    <row r="843" spans="1:7" ht="15" thickBot="1" x14ac:dyDescent="0.4">
      <c r="A843" s="82" t="s">
        <v>177</v>
      </c>
      <c r="B843" s="63"/>
      <c r="C843" s="47">
        <v>17939.68</v>
      </c>
      <c r="D843" s="47"/>
      <c r="E843" s="47"/>
      <c r="F843" s="47"/>
      <c r="G843" s="50">
        <v>17939.68</v>
      </c>
    </row>
    <row r="844" spans="1:7" x14ac:dyDescent="0.35">
      <c r="A844" s="65" t="s">
        <v>146</v>
      </c>
      <c r="B844" s="63"/>
      <c r="C844" s="47">
        <v>107699.3</v>
      </c>
      <c r="D844" s="47">
        <v>60197.979999999996</v>
      </c>
      <c r="E844" s="47">
        <v>59541.239999999991</v>
      </c>
      <c r="F844" s="47"/>
      <c r="G844" s="50">
        <v>227438.51999999996</v>
      </c>
    </row>
    <row r="845" spans="1:7" x14ac:dyDescent="0.35">
      <c r="A845" s="82" t="s">
        <v>64</v>
      </c>
      <c r="B845" s="63"/>
      <c r="C845" s="47"/>
      <c r="D845" s="47">
        <v>41606.400000000001</v>
      </c>
      <c r="E845" s="47"/>
      <c r="F845" s="47"/>
      <c r="G845" s="50">
        <v>41606.400000000001</v>
      </c>
    </row>
    <row r="846" spans="1:7" x14ac:dyDescent="0.35">
      <c r="A846" s="82" t="s">
        <v>73</v>
      </c>
      <c r="B846" s="63"/>
      <c r="C846" s="47"/>
      <c r="D846" s="47"/>
      <c r="E846" s="47">
        <v>59541.239999999991</v>
      </c>
      <c r="F846" s="47"/>
      <c r="G846" s="50">
        <v>59541.239999999991</v>
      </c>
    </row>
    <row r="847" spans="1:7" x14ac:dyDescent="0.35">
      <c r="A847" s="82" t="s">
        <v>159</v>
      </c>
      <c r="B847" s="63"/>
      <c r="C847" s="47">
        <v>62927.100000000006</v>
      </c>
      <c r="D847" s="47"/>
      <c r="E847" s="47"/>
      <c r="F847" s="47"/>
      <c r="G847" s="50">
        <v>62927.100000000006</v>
      </c>
    </row>
    <row r="848" spans="1:7" x14ac:dyDescent="0.35">
      <c r="A848" s="82" t="s">
        <v>148</v>
      </c>
      <c r="B848" s="63"/>
      <c r="C848" s="47"/>
      <c r="D848" s="47">
        <v>18591.579999999998</v>
      </c>
      <c r="E848" s="47"/>
      <c r="F848" s="47"/>
      <c r="G848" s="50">
        <v>18591.579999999998</v>
      </c>
    </row>
    <row r="849" spans="1:7" ht="15" thickBot="1" x14ac:dyDescent="0.4">
      <c r="A849" s="82" t="s">
        <v>169</v>
      </c>
      <c r="B849" s="63"/>
      <c r="C849" s="47">
        <v>44772.2</v>
      </c>
      <c r="D849" s="47"/>
      <c r="E849" s="47"/>
      <c r="F849" s="47"/>
      <c r="G849" s="50">
        <v>44772.2</v>
      </c>
    </row>
    <row r="850" spans="1:7" x14ac:dyDescent="0.35">
      <c r="A850" s="65" t="s">
        <v>232</v>
      </c>
      <c r="B850" s="63"/>
      <c r="C850" s="47">
        <v>76278.399999999994</v>
      </c>
      <c r="D850" s="47">
        <v>120520.16</v>
      </c>
      <c r="E850" s="47">
        <v>30053.759999999998</v>
      </c>
      <c r="F850" s="47"/>
      <c r="G850" s="50">
        <v>226852.32</v>
      </c>
    </row>
    <row r="851" spans="1:7" x14ac:dyDescent="0.35">
      <c r="A851" s="82" t="s">
        <v>64</v>
      </c>
      <c r="B851" s="63"/>
      <c r="C851" s="47">
        <v>76278.399999999994</v>
      </c>
      <c r="D851" s="47"/>
      <c r="E851" s="47"/>
      <c r="F851" s="47"/>
      <c r="G851" s="50">
        <v>76278.399999999994</v>
      </c>
    </row>
    <row r="852" spans="1:7" x14ac:dyDescent="0.35">
      <c r="A852" s="82" t="s">
        <v>101</v>
      </c>
      <c r="B852" s="63"/>
      <c r="C852" s="47"/>
      <c r="D852" s="47"/>
      <c r="E852" s="47">
        <v>30053.759999999998</v>
      </c>
      <c r="F852" s="47"/>
      <c r="G852" s="50">
        <v>30053.759999999998</v>
      </c>
    </row>
    <row r="853" spans="1:7" ht="15" thickBot="1" x14ac:dyDescent="0.4">
      <c r="A853" s="82" t="s">
        <v>138</v>
      </c>
      <c r="B853" s="63"/>
      <c r="C853" s="47"/>
      <c r="D853" s="47">
        <v>120520.16</v>
      </c>
      <c r="E853" s="47"/>
      <c r="F853" s="47"/>
      <c r="G853" s="50">
        <v>120520.16</v>
      </c>
    </row>
    <row r="854" spans="1:7" x14ac:dyDescent="0.35">
      <c r="A854" s="65" t="s">
        <v>205</v>
      </c>
      <c r="B854" s="63"/>
      <c r="C854" s="47">
        <v>203547.96</v>
      </c>
      <c r="D854" s="47"/>
      <c r="E854" s="47">
        <v>21979.200000000001</v>
      </c>
      <c r="F854" s="47"/>
      <c r="G854" s="50">
        <v>225527.16</v>
      </c>
    </row>
    <row r="855" spans="1:7" x14ac:dyDescent="0.35">
      <c r="A855" s="82" t="s">
        <v>73</v>
      </c>
      <c r="B855" s="63"/>
      <c r="C855" s="47">
        <v>203547.96</v>
      </c>
      <c r="D855" s="47"/>
      <c r="E855" s="47"/>
      <c r="F855" s="47"/>
      <c r="G855" s="50">
        <v>203547.96</v>
      </c>
    </row>
    <row r="856" spans="1:7" ht="15" thickBot="1" x14ac:dyDescent="0.4">
      <c r="A856" s="82" t="s">
        <v>122</v>
      </c>
      <c r="B856" s="63"/>
      <c r="C856" s="47"/>
      <c r="D856" s="47"/>
      <c r="E856" s="47">
        <v>21979.200000000001</v>
      </c>
      <c r="F856" s="47"/>
      <c r="G856" s="50">
        <v>21979.200000000001</v>
      </c>
    </row>
    <row r="857" spans="1:7" x14ac:dyDescent="0.35">
      <c r="A857" s="65" t="s">
        <v>131</v>
      </c>
      <c r="B857" s="63">
        <v>76099.83</v>
      </c>
      <c r="C857" s="47">
        <v>22746</v>
      </c>
      <c r="D857" s="47"/>
      <c r="E857" s="47">
        <v>126005.88</v>
      </c>
      <c r="F857" s="47"/>
      <c r="G857" s="50">
        <v>224851.71</v>
      </c>
    </row>
    <row r="858" spans="1:7" x14ac:dyDescent="0.35">
      <c r="A858" s="82" t="s">
        <v>85</v>
      </c>
      <c r="B858" s="63"/>
      <c r="C858" s="47">
        <v>22746</v>
      </c>
      <c r="D858" s="47"/>
      <c r="E858" s="47"/>
      <c r="F858" s="47"/>
      <c r="G858" s="50">
        <v>22746</v>
      </c>
    </row>
    <row r="859" spans="1:7" x14ac:dyDescent="0.35">
      <c r="A859" s="82" t="s">
        <v>73</v>
      </c>
      <c r="B859" s="63"/>
      <c r="C859" s="47"/>
      <c r="D859" s="47"/>
      <c r="E859" s="47">
        <v>126005.88</v>
      </c>
      <c r="F859" s="47"/>
      <c r="G859" s="50">
        <v>126005.88</v>
      </c>
    </row>
    <row r="860" spans="1:7" x14ac:dyDescent="0.35">
      <c r="A860" s="82" t="s">
        <v>107</v>
      </c>
      <c r="B860" s="63">
        <v>58456.800000000003</v>
      </c>
      <c r="C860" s="47"/>
      <c r="D860" s="47"/>
      <c r="E860" s="47"/>
      <c r="F860" s="47"/>
      <c r="G860" s="50">
        <v>58456.800000000003</v>
      </c>
    </row>
    <row r="861" spans="1:7" ht="15" thickBot="1" x14ac:dyDescent="0.4">
      <c r="A861" s="82" t="s">
        <v>148</v>
      </c>
      <c r="B861" s="63">
        <v>17643.03</v>
      </c>
      <c r="C861" s="47"/>
      <c r="D861" s="47"/>
      <c r="E861" s="47"/>
      <c r="F861" s="47"/>
      <c r="G861" s="50">
        <v>17643.03</v>
      </c>
    </row>
    <row r="862" spans="1:7" x14ac:dyDescent="0.35">
      <c r="A862" s="65" t="s">
        <v>304</v>
      </c>
      <c r="B862" s="63">
        <v>39163.800000000003</v>
      </c>
      <c r="C862" s="47">
        <v>118646.51999999999</v>
      </c>
      <c r="D862" s="47"/>
      <c r="E862" s="47">
        <v>64647</v>
      </c>
      <c r="F862" s="47"/>
      <c r="G862" s="50">
        <v>222457.32</v>
      </c>
    </row>
    <row r="863" spans="1:7" x14ac:dyDescent="0.35">
      <c r="A863" s="82" t="s">
        <v>113</v>
      </c>
      <c r="B863" s="63"/>
      <c r="C863" s="47"/>
      <c r="D863" s="47"/>
      <c r="E863" s="47">
        <v>64647</v>
      </c>
      <c r="F863" s="47"/>
      <c r="G863" s="50">
        <v>64647</v>
      </c>
    </row>
    <row r="864" spans="1:7" x14ac:dyDescent="0.35">
      <c r="A864" s="82" t="s">
        <v>107</v>
      </c>
      <c r="B864" s="63">
        <v>28275.300000000003</v>
      </c>
      <c r="C864" s="47"/>
      <c r="D864" s="47"/>
      <c r="E864" s="47"/>
      <c r="F864" s="47"/>
      <c r="G864" s="50">
        <v>28275.300000000003</v>
      </c>
    </row>
    <row r="865" spans="1:7" x14ac:dyDescent="0.35">
      <c r="A865" s="82" t="s">
        <v>177</v>
      </c>
      <c r="B865" s="63"/>
      <c r="C865" s="47">
        <v>118646.51999999999</v>
      </c>
      <c r="D865" s="47"/>
      <c r="E865" s="47"/>
      <c r="F865" s="47"/>
      <c r="G865" s="50">
        <v>118646.51999999999</v>
      </c>
    </row>
    <row r="866" spans="1:7" ht="15" thickBot="1" x14ac:dyDescent="0.4">
      <c r="A866" s="82" t="s">
        <v>96</v>
      </c>
      <c r="B866" s="63">
        <v>10888.5</v>
      </c>
      <c r="C866" s="47"/>
      <c r="D866" s="47"/>
      <c r="E866" s="47"/>
      <c r="F866" s="47"/>
      <c r="G866" s="50">
        <v>10888.5</v>
      </c>
    </row>
    <row r="867" spans="1:7" x14ac:dyDescent="0.35">
      <c r="A867" s="65" t="s">
        <v>199</v>
      </c>
      <c r="B867" s="63">
        <v>116103.95999999999</v>
      </c>
      <c r="C867" s="47">
        <v>60385.52</v>
      </c>
      <c r="D867" s="47"/>
      <c r="E867" s="47">
        <v>42384.82</v>
      </c>
      <c r="F867" s="47"/>
      <c r="G867" s="50">
        <v>218874.3</v>
      </c>
    </row>
    <row r="868" spans="1:7" x14ac:dyDescent="0.35">
      <c r="A868" s="82" t="s">
        <v>73</v>
      </c>
      <c r="B868" s="63"/>
      <c r="C868" s="47"/>
      <c r="D868" s="47"/>
      <c r="E868" s="47">
        <v>22385.66</v>
      </c>
      <c r="F868" s="47"/>
      <c r="G868" s="50">
        <v>22385.66</v>
      </c>
    </row>
    <row r="869" spans="1:7" x14ac:dyDescent="0.35">
      <c r="A869" s="82" t="s">
        <v>169</v>
      </c>
      <c r="B869" s="63"/>
      <c r="C869" s="47">
        <v>25148.639999999999</v>
      </c>
      <c r="D869" s="47"/>
      <c r="E869" s="47">
        <v>8382.8799999999992</v>
      </c>
      <c r="F869" s="47"/>
      <c r="G869" s="50">
        <v>33531.519999999997</v>
      </c>
    </row>
    <row r="870" spans="1:7" x14ac:dyDescent="0.35">
      <c r="A870" s="82" t="s">
        <v>122</v>
      </c>
      <c r="B870" s="63">
        <v>77736.959999999992</v>
      </c>
      <c r="C870" s="47"/>
      <c r="D870" s="47"/>
      <c r="E870" s="47"/>
      <c r="F870" s="47"/>
      <c r="G870" s="50">
        <v>77736.959999999992</v>
      </c>
    </row>
    <row r="871" spans="1:7" x14ac:dyDescent="0.35">
      <c r="A871" s="82" t="s">
        <v>78</v>
      </c>
      <c r="B871" s="63">
        <v>38367</v>
      </c>
      <c r="C871" s="47"/>
      <c r="D871" s="47"/>
      <c r="E871" s="47"/>
      <c r="F871" s="47"/>
      <c r="G871" s="50">
        <v>38367</v>
      </c>
    </row>
    <row r="872" spans="1:7" x14ac:dyDescent="0.35">
      <c r="A872" s="82" t="s">
        <v>41</v>
      </c>
      <c r="B872" s="63"/>
      <c r="C872" s="47">
        <v>35236.879999999997</v>
      </c>
      <c r="D872" s="47"/>
      <c r="E872" s="47"/>
      <c r="F872" s="47"/>
      <c r="G872" s="50">
        <v>35236.879999999997</v>
      </c>
    </row>
    <row r="873" spans="1:7" ht="15" thickBot="1" x14ac:dyDescent="0.4">
      <c r="A873" s="82" t="s">
        <v>91</v>
      </c>
      <c r="B873" s="63"/>
      <c r="C873" s="47"/>
      <c r="D873" s="47"/>
      <c r="E873" s="47">
        <v>11616.28</v>
      </c>
      <c r="F873" s="47"/>
      <c r="G873" s="50">
        <v>11616.28</v>
      </c>
    </row>
    <row r="874" spans="1:7" x14ac:dyDescent="0.35">
      <c r="A874" s="65" t="s">
        <v>288</v>
      </c>
      <c r="B874" s="63">
        <v>9742.8000000000011</v>
      </c>
      <c r="C874" s="47">
        <v>52929.09</v>
      </c>
      <c r="D874" s="47">
        <v>106986</v>
      </c>
      <c r="E874" s="47">
        <v>45165.719999999994</v>
      </c>
      <c r="F874" s="47"/>
      <c r="G874" s="50">
        <v>214823.61</v>
      </c>
    </row>
    <row r="875" spans="1:7" x14ac:dyDescent="0.35">
      <c r="A875" s="82" t="s">
        <v>101</v>
      </c>
      <c r="B875" s="63"/>
      <c r="C875" s="47"/>
      <c r="D875" s="47"/>
      <c r="E875" s="47">
        <v>33810.479999999996</v>
      </c>
      <c r="F875" s="47"/>
      <c r="G875" s="50">
        <v>33810.479999999996</v>
      </c>
    </row>
    <row r="876" spans="1:7" x14ac:dyDescent="0.35">
      <c r="A876" s="82" t="s">
        <v>107</v>
      </c>
      <c r="B876" s="63">
        <v>9742.8000000000011</v>
      </c>
      <c r="C876" s="47"/>
      <c r="D876" s="47"/>
      <c r="E876" s="47"/>
      <c r="F876" s="47"/>
      <c r="G876" s="50">
        <v>9742.8000000000011</v>
      </c>
    </row>
    <row r="877" spans="1:7" x14ac:dyDescent="0.35">
      <c r="A877" s="82" t="s">
        <v>148</v>
      </c>
      <c r="B877" s="63"/>
      <c r="C877" s="47">
        <v>52929.09</v>
      </c>
      <c r="D877" s="47"/>
      <c r="E877" s="47"/>
      <c r="F877" s="47"/>
      <c r="G877" s="50">
        <v>52929.09</v>
      </c>
    </row>
    <row r="878" spans="1:7" x14ac:dyDescent="0.35">
      <c r="A878" s="82" t="s">
        <v>58</v>
      </c>
      <c r="B878" s="63"/>
      <c r="C878" s="47"/>
      <c r="D878" s="47">
        <v>106986</v>
      </c>
      <c r="E878" s="47"/>
      <c r="F878" s="47"/>
      <c r="G878" s="50">
        <v>106986</v>
      </c>
    </row>
    <row r="879" spans="1:7" ht="15" thickBot="1" x14ac:dyDescent="0.4">
      <c r="A879" s="82" t="s">
        <v>91</v>
      </c>
      <c r="B879" s="63"/>
      <c r="C879" s="47"/>
      <c r="D879" s="47"/>
      <c r="E879" s="47">
        <v>11355.24</v>
      </c>
      <c r="F879" s="47"/>
      <c r="G879" s="50">
        <v>11355.24</v>
      </c>
    </row>
    <row r="880" spans="1:7" x14ac:dyDescent="0.35">
      <c r="A880" s="65" t="s">
        <v>166</v>
      </c>
      <c r="B880" s="63"/>
      <c r="C880" s="47">
        <v>97275.64</v>
      </c>
      <c r="D880" s="47">
        <v>10484.1</v>
      </c>
      <c r="E880" s="47">
        <v>105935.14</v>
      </c>
      <c r="F880" s="47"/>
      <c r="G880" s="50">
        <v>213694.88</v>
      </c>
    </row>
    <row r="881" spans="1:7" x14ac:dyDescent="0.35">
      <c r="A881" s="82" t="s">
        <v>113</v>
      </c>
      <c r="B881" s="63"/>
      <c r="C881" s="47"/>
      <c r="D881" s="47"/>
      <c r="E881" s="47">
        <v>95011.5</v>
      </c>
      <c r="F881" s="47"/>
      <c r="G881" s="50">
        <v>95011.5</v>
      </c>
    </row>
    <row r="882" spans="1:7" x14ac:dyDescent="0.35">
      <c r="A882" s="82" t="s">
        <v>107</v>
      </c>
      <c r="B882" s="63"/>
      <c r="C882" s="47"/>
      <c r="D882" s="47">
        <v>10484.1</v>
      </c>
      <c r="E882" s="47"/>
      <c r="F882" s="47"/>
      <c r="G882" s="50">
        <v>10484.1</v>
      </c>
    </row>
    <row r="883" spans="1:7" x14ac:dyDescent="0.35">
      <c r="A883" s="82" t="s">
        <v>122</v>
      </c>
      <c r="B883" s="63"/>
      <c r="C883" s="47">
        <v>40256.639999999999</v>
      </c>
      <c r="D883" s="47"/>
      <c r="E883" s="47"/>
      <c r="F883" s="47"/>
      <c r="G883" s="50">
        <v>40256.639999999999</v>
      </c>
    </row>
    <row r="884" spans="1:7" ht="15" thickBot="1" x14ac:dyDescent="0.4">
      <c r="A884" s="82" t="s">
        <v>138</v>
      </c>
      <c r="B884" s="63"/>
      <c r="C884" s="47">
        <v>57019</v>
      </c>
      <c r="D884" s="47"/>
      <c r="E884" s="47">
        <v>10923.640000000001</v>
      </c>
      <c r="F884" s="47"/>
      <c r="G884" s="50">
        <v>67942.64</v>
      </c>
    </row>
    <row r="885" spans="1:7" x14ac:dyDescent="0.35">
      <c r="A885" s="65" t="s">
        <v>153</v>
      </c>
      <c r="B885" s="63"/>
      <c r="C885" s="47"/>
      <c r="D885" s="47">
        <v>47602.8</v>
      </c>
      <c r="E885" s="47">
        <v>165816</v>
      </c>
      <c r="F885" s="47"/>
      <c r="G885" s="50">
        <v>213418.8</v>
      </c>
    </row>
    <row r="886" spans="1:7" x14ac:dyDescent="0.35">
      <c r="A886" s="82" t="s">
        <v>117</v>
      </c>
      <c r="B886" s="63"/>
      <c r="C886" s="47"/>
      <c r="D886" s="47">
        <v>47602.8</v>
      </c>
      <c r="E886" s="47"/>
      <c r="F886" s="47"/>
      <c r="G886" s="50">
        <v>47602.8</v>
      </c>
    </row>
    <row r="887" spans="1:7" ht="15" thickBot="1" x14ac:dyDescent="0.4">
      <c r="A887" s="82" t="s">
        <v>78</v>
      </c>
      <c r="B887" s="63"/>
      <c r="C887" s="47"/>
      <c r="D887" s="47"/>
      <c r="E887" s="47">
        <v>165816</v>
      </c>
      <c r="F887" s="47"/>
      <c r="G887" s="50">
        <v>165816</v>
      </c>
    </row>
    <row r="888" spans="1:7" x14ac:dyDescent="0.35">
      <c r="A888" s="65" t="s">
        <v>245</v>
      </c>
      <c r="B888" s="63">
        <v>121008.79999999999</v>
      </c>
      <c r="C888" s="47">
        <v>29236.48</v>
      </c>
      <c r="D888" s="47"/>
      <c r="E888" s="47">
        <v>57550.5</v>
      </c>
      <c r="F888" s="47"/>
      <c r="G888" s="50">
        <v>207795.78</v>
      </c>
    </row>
    <row r="889" spans="1:7" x14ac:dyDescent="0.35">
      <c r="A889" s="82" t="s">
        <v>73</v>
      </c>
      <c r="B889" s="63">
        <v>43848.2</v>
      </c>
      <c r="C889" s="47"/>
      <c r="D889" s="47"/>
      <c r="E889" s="47"/>
      <c r="F889" s="47"/>
      <c r="G889" s="50">
        <v>43848.2</v>
      </c>
    </row>
    <row r="890" spans="1:7" x14ac:dyDescent="0.35">
      <c r="A890" s="82" t="s">
        <v>169</v>
      </c>
      <c r="B890" s="63">
        <v>77160.599999999991</v>
      </c>
      <c r="C890" s="47"/>
      <c r="D890" s="47"/>
      <c r="E890" s="47"/>
      <c r="F890" s="47"/>
      <c r="G890" s="50">
        <v>77160.599999999991</v>
      </c>
    </row>
    <row r="891" spans="1:7" x14ac:dyDescent="0.35">
      <c r="A891" s="82" t="s">
        <v>78</v>
      </c>
      <c r="B891" s="63"/>
      <c r="C891" s="47"/>
      <c r="D891" s="47"/>
      <c r="E891" s="47">
        <v>57550.5</v>
      </c>
      <c r="F891" s="47"/>
      <c r="G891" s="50">
        <v>57550.5</v>
      </c>
    </row>
    <row r="892" spans="1:7" ht="15" thickBot="1" x14ac:dyDescent="0.4">
      <c r="A892" s="82" t="s">
        <v>126</v>
      </c>
      <c r="B892" s="63"/>
      <c r="C892" s="47">
        <v>29236.48</v>
      </c>
      <c r="D892" s="47"/>
      <c r="E892" s="47"/>
      <c r="F892" s="47"/>
      <c r="G892" s="50">
        <v>29236.48</v>
      </c>
    </row>
    <row r="893" spans="1:7" x14ac:dyDescent="0.35">
      <c r="A893" s="65" t="s">
        <v>231</v>
      </c>
      <c r="B893" s="63"/>
      <c r="C893" s="47">
        <v>55441.319999999992</v>
      </c>
      <c r="D893" s="47"/>
      <c r="E893" s="47">
        <v>151957.71</v>
      </c>
      <c r="F893" s="47"/>
      <c r="G893" s="50">
        <v>207399.02999999997</v>
      </c>
    </row>
    <row r="894" spans="1:7" x14ac:dyDescent="0.35">
      <c r="A894" s="82" t="s">
        <v>148</v>
      </c>
      <c r="B894" s="63"/>
      <c r="C894" s="47"/>
      <c r="D894" s="47"/>
      <c r="E894" s="47">
        <v>151957.71</v>
      </c>
      <c r="F894" s="47"/>
      <c r="G894" s="50">
        <v>151957.71</v>
      </c>
    </row>
    <row r="895" spans="1:7" ht="15" thickBot="1" x14ac:dyDescent="0.4">
      <c r="A895" s="82" t="s">
        <v>169</v>
      </c>
      <c r="B895" s="63"/>
      <c r="C895" s="47">
        <v>55441.319999999992</v>
      </c>
      <c r="D895" s="47"/>
      <c r="E895" s="47"/>
      <c r="F895" s="47"/>
      <c r="G895" s="50">
        <v>55441.319999999992</v>
      </c>
    </row>
    <row r="896" spans="1:7" x14ac:dyDescent="0.35">
      <c r="A896" s="65" t="s">
        <v>188</v>
      </c>
      <c r="B896" s="63"/>
      <c r="C896" s="47">
        <v>163948</v>
      </c>
      <c r="D896" s="47">
        <v>40986.42</v>
      </c>
      <c r="E896" s="47"/>
      <c r="F896" s="47"/>
      <c r="G896" s="50">
        <v>204934.42</v>
      </c>
    </row>
    <row r="897" spans="1:7" x14ac:dyDescent="0.35">
      <c r="A897" s="82" t="s">
        <v>159</v>
      </c>
      <c r="B897" s="63"/>
      <c r="C897" s="47">
        <v>163948</v>
      </c>
      <c r="D897" s="47"/>
      <c r="E897" s="47"/>
      <c r="F897" s="47"/>
      <c r="G897" s="50">
        <v>163948</v>
      </c>
    </row>
    <row r="898" spans="1:7" x14ac:dyDescent="0.35">
      <c r="A898" s="82" t="s">
        <v>177</v>
      </c>
      <c r="B898" s="63"/>
      <c r="C898" s="47"/>
      <c r="D898" s="47">
        <v>34656.199999999997</v>
      </c>
      <c r="E898" s="47"/>
      <c r="F898" s="47"/>
      <c r="G898" s="50">
        <v>34656.199999999997</v>
      </c>
    </row>
    <row r="899" spans="1:7" ht="15" thickBot="1" x14ac:dyDescent="0.4">
      <c r="A899" s="82" t="s">
        <v>91</v>
      </c>
      <c r="B899" s="63"/>
      <c r="C899" s="47"/>
      <c r="D899" s="47">
        <v>6330.22</v>
      </c>
      <c r="E899" s="47"/>
      <c r="F899" s="47"/>
      <c r="G899" s="50">
        <v>6330.22</v>
      </c>
    </row>
    <row r="900" spans="1:7" x14ac:dyDescent="0.35">
      <c r="A900" s="65" t="s">
        <v>257</v>
      </c>
      <c r="B900" s="63">
        <v>69672.12</v>
      </c>
      <c r="C900" s="47">
        <v>109272.95999999999</v>
      </c>
      <c r="D900" s="47">
        <v>24333.3</v>
      </c>
      <c r="E900" s="47"/>
      <c r="F900" s="47"/>
      <c r="G900" s="50">
        <v>203278.37999999998</v>
      </c>
    </row>
    <row r="901" spans="1:7" x14ac:dyDescent="0.35">
      <c r="A901" s="82" t="s">
        <v>73</v>
      </c>
      <c r="B901" s="63">
        <v>22616.44</v>
      </c>
      <c r="C901" s="47"/>
      <c r="D901" s="47"/>
      <c r="E901" s="47"/>
      <c r="F901" s="47"/>
      <c r="G901" s="50">
        <v>22616.44</v>
      </c>
    </row>
    <row r="902" spans="1:7" x14ac:dyDescent="0.35">
      <c r="A902" s="82" t="s">
        <v>101</v>
      </c>
      <c r="B902" s="63"/>
      <c r="C902" s="47"/>
      <c r="D902" s="47">
        <v>24333.3</v>
      </c>
      <c r="E902" s="47"/>
      <c r="F902" s="47"/>
      <c r="G902" s="50">
        <v>24333.3</v>
      </c>
    </row>
    <row r="903" spans="1:7" x14ac:dyDescent="0.35">
      <c r="A903" s="82" t="s">
        <v>148</v>
      </c>
      <c r="B903" s="63"/>
      <c r="C903" s="47">
        <v>109272.95999999999</v>
      </c>
      <c r="D903" s="47"/>
      <c r="E903" s="47"/>
      <c r="F903" s="47"/>
      <c r="G903" s="50">
        <v>109272.95999999999</v>
      </c>
    </row>
    <row r="904" spans="1:7" ht="15" thickBot="1" x14ac:dyDescent="0.4">
      <c r="A904" s="82" t="s">
        <v>138</v>
      </c>
      <c r="B904" s="63">
        <v>47055.68</v>
      </c>
      <c r="C904" s="47"/>
      <c r="D904" s="47"/>
      <c r="E904" s="47"/>
      <c r="F904" s="47"/>
      <c r="G904" s="50">
        <v>47055.68</v>
      </c>
    </row>
    <row r="905" spans="1:7" x14ac:dyDescent="0.35">
      <c r="A905" s="65" t="s">
        <v>281</v>
      </c>
      <c r="B905" s="63"/>
      <c r="C905" s="47">
        <v>106207</v>
      </c>
      <c r="D905" s="47">
        <v>18062.099999999999</v>
      </c>
      <c r="E905" s="47">
        <v>76706.559999999998</v>
      </c>
      <c r="F905" s="47"/>
      <c r="G905" s="50">
        <v>200975.66</v>
      </c>
    </row>
    <row r="906" spans="1:7" x14ac:dyDescent="0.35">
      <c r="A906" s="82" t="s">
        <v>169</v>
      </c>
      <c r="B906" s="63"/>
      <c r="C906" s="47">
        <v>16194.199999999999</v>
      </c>
      <c r="D906" s="47"/>
      <c r="E906" s="47"/>
      <c r="F906" s="47"/>
      <c r="G906" s="50">
        <v>16194.199999999999</v>
      </c>
    </row>
    <row r="907" spans="1:7" x14ac:dyDescent="0.35">
      <c r="A907" s="82" t="s">
        <v>49</v>
      </c>
      <c r="B907" s="63"/>
      <c r="C907" s="47">
        <v>90012.800000000003</v>
      </c>
      <c r="D907" s="47"/>
      <c r="E907" s="47">
        <v>76706.559999999998</v>
      </c>
      <c r="F907" s="47"/>
      <c r="G907" s="50">
        <v>166719.35999999999</v>
      </c>
    </row>
    <row r="908" spans="1:7" ht="15" thickBot="1" x14ac:dyDescent="0.4">
      <c r="A908" s="82" t="s">
        <v>96</v>
      </c>
      <c r="B908" s="63"/>
      <c r="C908" s="47"/>
      <c r="D908" s="47">
        <v>18062.099999999999</v>
      </c>
      <c r="E908" s="47"/>
      <c r="F908" s="47"/>
      <c r="G908" s="50">
        <v>18062.099999999999</v>
      </c>
    </row>
    <row r="909" spans="1:7" x14ac:dyDescent="0.35">
      <c r="A909" s="65" t="s">
        <v>325</v>
      </c>
      <c r="B909" s="63">
        <v>4184.6000000000004</v>
      </c>
      <c r="C909" s="47"/>
      <c r="D909" s="47">
        <v>18742.5</v>
      </c>
      <c r="E909" s="47">
        <v>177704.07</v>
      </c>
      <c r="F909" s="47"/>
      <c r="G909" s="50">
        <v>200631.17</v>
      </c>
    </row>
    <row r="910" spans="1:7" x14ac:dyDescent="0.35">
      <c r="A910" s="82" t="s">
        <v>78</v>
      </c>
      <c r="B910" s="63"/>
      <c r="C910" s="47"/>
      <c r="D910" s="47">
        <v>18742.5</v>
      </c>
      <c r="E910" s="47"/>
      <c r="F910" s="47"/>
      <c r="G910" s="50">
        <v>18742.5</v>
      </c>
    </row>
    <row r="911" spans="1:7" x14ac:dyDescent="0.35">
      <c r="A911" s="82" t="s">
        <v>177</v>
      </c>
      <c r="B911" s="63"/>
      <c r="C911" s="47"/>
      <c r="D911" s="47"/>
      <c r="E911" s="47">
        <v>168796.08000000002</v>
      </c>
      <c r="F911" s="47"/>
      <c r="G911" s="50">
        <v>168796.08000000002</v>
      </c>
    </row>
    <row r="912" spans="1:7" x14ac:dyDescent="0.35">
      <c r="A912" s="82" t="s">
        <v>96</v>
      </c>
      <c r="B912" s="63">
        <v>4184.6000000000004</v>
      </c>
      <c r="C912" s="47"/>
      <c r="D912" s="47"/>
      <c r="E912" s="47"/>
      <c r="F912" s="47"/>
      <c r="G912" s="50">
        <v>4184.6000000000004</v>
      </c>
    </row>
    <row r="913" spans="1:7" ht="15" thickBot="1" x14ac:dyDescent="0.4">
      <c r="A913" s="82" t="s">
        <v>91</v>
      </c>
      <c r="B913" s="63"/>
      <c r="C913" s="47"/>
      <c r="D913" s="47"/>
      <c r="E913" s="47">
        <v>8907.99</v>
      </c>
      <c r="F913" s="47"/>
      <c r="G913" s="50">
        <v>8907.99</v>
      </c>
    </row>
    <row r="914" spans="1:7" x14ac:dyDescent="0.35">
      <c r="A914" s="65" t="s">
        <v>272</v>
      </c>
      <c r="B914" s="63"/>
      <c r="C914" s="47">
        <v>15582.08</v>
      </c>
      <c r="D914" s="47"/>
      <c r="E914" s="47">
        <v>184688.8</v>
      </c>
      <c r="F914" s="47"/>
      <c r="G914" s="50">
        <v>200270.87999999998</v>
      </c>
    </row>
    <row r="915" spans="1:7" x14ac:dyDescent="0.35">
      <c r="A915" s="82" t="s">
        <v>122</v>
      </c>
      <c r="B915" s="63"/>
      <c r="C915" s="47"/>
      <c r="D915" s="47"/>
      <c r="E915" s="47">
        <v>90577.44</v>
      </c>
      <c r="F915" s="47"/>
      <c r="G915" s="50">
        <v>90577.44</v>
      </c>
    </row>
    <row r="916" spans="1:7" x14ac:dyDescent="0.35">
      <c r="A916" s="82" t="s">
        <v>138</v>
      </c>
      <c r="B916" s="63"/>
      <c r="C916" s="47"/>
      <c r="D916" s="47"/>
      <c r="E916" s="47">
        <v>94111.360000000001</v>
      </c>
      <c r="F916" s="47"/>
      <c r="G916" s="50">
        <v>94111.360000000001</v>
      </c>
    </row>
    <row r="917" spans="1:7" ht="15" thickBot="1" x14ac:dyDescent="0.4">
      <c r="A917" s="82" t="s">
        <v>126</v>
      </c>
      <c r="B917" s="63"/>
      <c r="C917" s="47">
        <v>15582.08</v>
      </c>
      <c r="D917" s="47"/>
      <c r="E917" s="47"/>
      <c r="F917" s="47"/>
      <c r="G917" s="50">
        <v>15582.08</v>
      </c>
    </row>
    <row r="918" spans="1:7" x14ac:dyDescent="0.35">
      <c r="A918" s="65" t="s">
        <v>215</v>
      </c>
      <c r="B918" s="63">
        <v>9691.11</v>
      </c>
      <c r="C918" s="47">
        <v>124169.07999999999</v>
      </c>
      <c r="D918" s="47"/>
      <c r="E918" s="47">
        <v>65248.77</v>
      </c>
      <c r="F918" s="47"/>
      <c r="G918" s="50">
        <v>199108.95999999996</v>
      </c>
    </row>
    <row r="919" spans="1:7" x14ac:dyDescent="0.35">
      <c r="A919" s="82" t="s">
        <v>107</v>
      </c>
      <c r="B919" s="63"/>
      <c r="C919" s="47">
        <v>77095.199999999997</v>
      </c>
      <c r="D919" s="47"/>
      <c r="E919" s="47"/>
      <c r="F919" s="47"/>
      <c r="G919" s="50">
        <v>77095.199999999997</v>
      </c>
    </row>
    <row r="920" spans="1:7" x14ac:dyDescent="0.35">
      <c r="A920" s="82" t="s">
        <v>117</v>
      </c>
      <c r="B920" s="63"/>
      <c r="C920" s="47">
        <v>47073.88</v>
      </c>
      <c r="D920" s="47"/>
      <c r="E920" s="47"/>
      <c r="F920" s="47"/>
      <c r="G920" s="50">
        <v>47073.88</v>
      </c>
    </row>
    <row r="921" spans="1:7" x14ac:dyDescent="0.35">
      <c r="A921" s="82" t="s">
        <v>78</v>
      </c>
      <c r="B921" s="63"/>
      <c r="C921" s="47"/>
      <c r="D921" s="47"/>
      <c r="E921" s="47">
        <v>56889</v>
      </c>
      <c r="F921" s="47"/>
      <c r="G921" s="50">
        <v>56889</v>
      </c>
    </row>
    <row r="922" spans="1:7" x14ac:dyDescent="0.35">
      <c r="A922" s="82" t="s">
        <v>41</v>
      </c>
      <c r="B922" s="63"/>
      <c r="C922" s="47"/>
      <c r="D922" s="47"/>
      <c r="E922" s="47">
        <v>8359.7699999999986</v>
      </c>
      <c r="F922" s="47"/>
      <c r="G922" s="50">
        <v>8359.7699999999986</v>
      </c>
    </row>
    <row r="923" spans="1:7" ht="15" thickBot="1" x14ac:dyDescent="0.4">
      <c r="A923" s="82" t="s">
        <v>91</v>
      </c>
      <c r="B923" s="63">
        <v>9691.11</v>
      </c>
      <c r="C923" s="47"/>
      <c r="D923" s="47"/>
      <c r="E923" s="47"/>
      <c r="F923" s="47"/>
      <c r="G923" s="50">
        <v>9691.11</v>
      </c>
    </row>
    <row r="924" spans="1:7" x14ac:dyDescent="0.35">
      <c r="A924" s="65" t="s">
        <v>192</v>
      </c>
      <c r="B924" s="63">
        <v>31344</v>
      </c>
      <c r="C924" s="47"/>
      <c r="D924" s="47">
        <v>101430</v>
      </c>
      <c r="E924" s="47">
        <v>61801.83</v>
      </c>
      <c r="F924" s="47"/>
      <c r="G924" s="50">
        <v>194575.83</v>
      </c>
    </row>
    <row r="925" spans="1:7" x14ac:dyDescent="0.35">
      <c r="A925" s="82" t="s">
        <v>113</v>
      </c>
      <c r="B925" s="63">
        <v>31344</v>
      </c>
      <c r="C925" s="47"/>
      <c r="D925" s="47"/>
      <c r="E925" s="47"/>
      <c r="F925" s="47"/>
      <c r="G925" s="50">
        <v>31344</v>
      </c>
    </row>
    <row r="926" spans="1:7" x14ac:dyDescent="0.35">
      <c r="A926" s="82" t="s">
        <v>122</v>
      </c>
      <c r="B926" s="63"/>
      <c r="C926" s="47"/>
      <c r="D926" s="47"/>
      <c r="E926" s="47">
        <v>33315.839999999997</v>
      </c>
      <c r="F926" s="47"/>
      <c r="G926" s="50">
        <v>33315.839999999997</v>
      </c>
    </row>
    <row r="927" spans="1:7" x14ac:dyDescent="0.35">
      <c r="A927" s="82" t="s">
        <v>78</v>
      </c>
      <c r="B927" s="63"/>
      <c r="C927" s="47"/>
      <c r="D927" s="47">
        <v>101430</v>
      </c>
      <c r="E927" s="47"/>
      <c r="F927" s="47"/>
      <c r="G927" s="50">
        <v>101430</v>
      </c>
    </row>
    <row r="928" spans="1:7" ht="15" thickBot="1" x14ac:dyDescent="0.4">
      <c r="A928" s="82" t="s">
        <v>91</v>
      </c>
      <c r="B928" s="63"/>
      <c r="C928" s="47"/>
      <c r="D928" s="47"/>
      <c r="E928" s="47">
        <v>28485.99</v>
      </c>
      <c r="F928" s="47"/>
      <c r="G928" s="50">
        <v>28485.99</v>
      </c>
    </row>
    <row r="929" spans="1:7" x14ac:dyDescent="0.35">
      <c r="A929" s="65" t="s">
        <v>284</v>
      </c>
      <c r="B929" s="63">
        <v>65508.340000000004</v>
      </c>
      <c r="C929" s="47">
        <v>25652.62</v>
      </c>
      <c r="D929" s="47">
        <v>100473.48</v>
      </c>
      <c r="E929" s="47"/>
      <c r="F929" s="47"/>
      <c r="G929" s="50">
        <v>191634.44</v>
      </c>
    </row>
    <row r="930" spans="1:7" x14ac:dyDescent="0.35">
      <c r="A930" s="82" t="s">
        <v>73</v>
      </c>
      <c r="B930" s="63">
        <v>62310.600000000006</v>
      </c>
      <c r="C930" s="47"/>
      <c r="D930" s="47"/>
      <c r="E930" s="47"/>
      <c r="F930" s="47"/>
      <c r="G930" s="50">
        <v>62310.600000000006</v>
      </c>
    </row>
    <row r="931" spans="1:7" x14ac:dyDescent="0.35">
      <c r="A931" s="82" t="s">
        <v>117</v>
      </c>
      <c r="B931" s="63"/>
      <c r="C931" s="47">
        <v>25652.62</v>
      </c>
      <c r="D931" s="47"/>
      <c r="E931" s="47"/>
      <c r="F931" s="47"/>
      <c r="G931" s="50">
        <v>25652.62</v>
      </c>
    </row>
    <row r="932" spans="1:7" x14ac:dyDescent="0.35">
      <c r="A932" s="82" t="s">
        <v>138</v>
      </c>
      <c r="B932" s="63"/>
      <c r="C932" s="47"/>
      <c r="D932" s="47">
        <v>100473.48</v>
      </c>
      <c r="E932" s="47"/>
      <c r="F932" s="47"/>
      <c r="G932" s="50">
        <v>100473.48</v>
      </c>
    </row>
    <row r="933" spans="1:7" ht="15" thickBot="1" x14ac:dyDescent="0.4">
      <c r="A933" s="82" t="s">
        <v>91</v>
      </c>
      <c r="B933" s="63">
        <v>3197.74</v>
      </c>
      <c r="C933" s="47"/>
      <c r="D933" s="47"/>
      <c r="E933" s="47"/>
      <c r="F933" s="47"/>
      <c r="G933" s="50">
        <v>3197.74</v>
      </c>
    </row>
    <row r="934" spans="1:7" x14ac:dyDescent="0.35">
      <c r="A934" s="65" t="s">
        <v>186</v>
      </c>
      <c r="B934" s="63">
        <v>163931.96</v>
      </c>
      <c r="C934" s="47">
        <v>9213.2999999999993</v>
      </c>
      <c r="D934" s="47"/>
      <c r="E934" s="47">
        <v>17073.900000000001</v>
      </c>
      <c r="F934" s="47"/>
      <c r="G934" s="50">
        <v>190219.16</v>
      </c>
    </row>
    <row r="935" spans="1:7" x14ac:dyDescent="0.35">
      <c r="A935" s="82" t="s">
        <v>85</v>
      </c>
      <c r="B935" s="63">
        <v>24084</v>
      </c>
      <c r="C935" s="47"/>
      <c r="D935" s="47"/>
      <c r="E935" s="47"/>
      <c r="F935" s="47"/>
      <c r="G935" s="50">
        <v>24084</v>
      </c>
    </row>
    <row r="936" spans="1:7" x14ac:dyDescent="0.35">
      <c r="A936" s="82" t="s">
        <v>107</v>
      </c>
      <c r="B936" s="63"/>
      <c r="C936" s="47">
        <v>9213.2999999999993</v>
      </c>
      <c r="D936" s="47"/>
      <c r="E936" s="47"/>
      <c r="F936" s="47"/>
      <c r="G936" s="50">
        <v>9213.2999999999993</v>
      </c>
    </row>
    <row r="937" spans="1:7" x14ac:dyDescent="0.35">
      <c r="A937" s="82" t="s">
        <v>148</v>
      </c>
      <c r="B937" s="63"/>
      <c r="C937" s="47"/>
      <c r="D937" s="47"/>
      <c r="E937" s="47">
        <v>17073.900000000001</v>
      </c>
      <c r="F937" s="47"/>
      <c r="G937" s="50">
        <v>17073.900000000001</v>
      </c>
    </row>
    <row r="938" spans="1:7" ht="15" thickBot="1" x14ac:dyDescent="0.4">
      <c r="A938" s="82" t="s">
        <v>177</v>
      </c>
      <c r="B938" s="63">
        <v>139847.96</v>
      </c>
      <c r="C938" s="47"/>
      <c r="D938" s="47"/>
      <c r="E938" s="47"/>
      <c r="F938" s="47"/>
      <c r="G938" s="50">
        <v>139847.96</v>
      </c>
    </row>
    <row r="939" spans="1:7" x14ac:dyDescent="0.35">
      <c r="A939" s="65" t="s">
        <v>298</v>
      </c>
      <c r="B939" s="63">
        <v>136200</v>
      </c>
      <c r="C939" s="47"/>
      <c r="D939" s="47">
        <v>51816.420000000006</v>
      </c>
      <c r="E939" s="47"/>
      <c r="F939" s="47"/>
      <c r="G939" s="50">
        <v>188016.41999999998</v>
      </c>
    </row>
    <row r="940" spans="1:7" x14ac:dyDescent="0.35">
      <c r="A940" s="82" t="s">
        <v>85</v>
      </c>
      <c r="B940" s="63"/>
      <c r="C940" s="47"/>
      <c r="D940" s="47">
        <v>47632.800000000003</v>
      </c>
      <c r="E940" s="47"/>
      <c r="F940" s="47"/>
      <c r="G940" s="50">
        <v>47632.800000000003</v>
      </c>
    </row>
    <row r="941" spans="1:7" x14ac:dyDescent="0.35">
      <c r="A941" s="82" t="s">
        <v>101</v>
      </c>
      <c r="B941" s="63"/>
      <c r="C941" s="47"/>
      <c r="D941" s="47">
        <v>4183.62</v>
      </c>
      <c r="E941" s="47"/>
      <c r="F941" s="47"/>
      <c r="G941" s="50">
        <v>4183.62</v>
      </c>
    </row>
    <row r="942" spans="1:7" x14ac:dyDescent="0.35">
      <c r="A942" s="82" t="s">
        <v>122</v>
      </c>
      <c r="B942" s="63">
        <v>56683.199999999997</v>
      </c>
      <c r="C942" s="47"/>
      <c r="D942" s="47"/>
      <c r="E942" s="47"/>
      <c r="F942" s="47"/>
      <c r="G942" s="50">
        <v>56683.199999999997</v>
      </c>
    </row>
    <row r="943" spans="1:7" ht="15" thickBot="1" x14ac:dyDescent="0.4">
      <c r="A943" s="82" t="s">
        <v>126</v>
      </c>
      <c r="B943" s="63">
        <v>79516.800000000003</v>
      </c>
      <c r="C943" s="47"/>
      <c r="D943" s="47"/>
      <c r="E943" s="47"/>
      <c r="F943" s="47"/>
      <c r="G943" s="50">
        <v>79516.800000000003</v>
      </c>
    </row>
    <row r="944" spans="1:7" x14ac:dyDescent="0.35">
      <c r="A944" s="65" t="s">
        <v>203</v>
      </c>
      <c r="B944" s="63"/>
      <c r="C944" s="47">
        <v>77664.84</v>
      </c>
      <c r="D944" s="47"/>
      <c r="E944" s="47">
        <v>105858.18</v>
      </c>
      <c r="F944" s="47"/>
      <c r="G944" s="50">
        <v>183523.02</v>
      </c>
    </row>
    <row r="945" spans="1:7" x14ac:dyDescent="0.35">
      <c r="A945" s="82" t="s">
        <v>85</v>
      </c>
      <c r="B945" s="63"/>
      <c r="C945" s="47">
        <v>32781</v>
      </c>
      <c r="D945" s="47"/>
      <c r="E945" s="47"/>
      <c r="F945" s="47"/>
      <c r="G945" s="50">
        <v>32781</v>
      </c>
    </row>
    <row r="946" spans="1:7" x14ac:dyDescent="0.35">
      <c r="A946" s="82" t="s">
        <v>148</v>
      </c>
      <c r="B946" s="63"/>
      <c r="C946" s="47"/>
      <c r="D946" s="47"/>
      <c r="E946" s="47">
        <v>105858.18</v>
      </c>
      <c r="F946" s="47"/>
      <c r="G946" s="50">
        <v>105858.18</v>
      </c>
    </row>
    <row r="947" spans="1:7" ht="15" thickBot="1" x14ac:dyDescent="0.4">
      <c r="A947" s="82" t="s">
        <v>122</v>
      </c>
      <c r="B947" s="63"/>
      <c r="C947" s="47">
        <v>44883.839999999997</v>
      </c>
      <c r="D947" s="47"/>
      <c r="E947" s="47"/>
      <c r="F947" s="47"/>
      <c r="G947" s="50">
        <v>44883.839999999997</v>
      </c>
    </row>
    <row r="948" spans="1:7" x14ac:dyDescent="0.35">
      <c r="A948" s="65" t="s">
        <v>255</v>
      </c>
      <c r="B948" s="63">
        <v>15990.23</v>
      </c>
      <c r="C948" s="47"/>
      <c r="D948" s="47">
        <v>96703.239999999991</v>
      </c>
      <c r="E948" s="47">
        <v>62344.299999999996</v>
      </c>
      <c r="F948" s="47"/>
      <c r="G948" s="50">
        <v>175037.77000000002</v>
      </c>
    </row>
    <row r="949" spans="1:7" x14ac:dyDescent="0.35">
      <c r="A949" s="82" t="s">
        <v>85</v>
      </c>
      <c r="B949" s="63"/>
      <c r="C949" s="47"/>
      <c r="D949" s="47">
        <v>31442.999999999996</v>
      </c>
      <c r="E949" s="47">
        <v>37731.599999999999</v>
      </c>
      <c r="F949" s="47"/>
      <c r="G949" s="50">
        <v>69174.599999999991</v>
      </c>
    </row>
    <row r="950" spans="1:7" x14ac:dyDescent="0.35">
      <c r="A950" s="82" t="s">
        <v>101</v>
      </c>
      <c r="B950" s="63">
        <v>4226.3100000000004</v>
      </c>
      <c r="C950" s="47"/>
      <c r="D950" s="47"/>
      <c r="E950" s="47"/>
      <c r="F950" s="47"/>
      <c r="G950" s="50">
        <v>4226.3100000000004</v>
      </c>
    </row>
    <row r="951" spans="1:7" x14ac:dyDescent="0.35">
      <c r="A951" s="82" t="s">
        <v>148</v>
      </c>
      <c r="B951" s="63"/>
      <c r="C951" s="47"/>
      <c r="D951" s="47">
        <v>65260.24</v>
      </c>
      <c r="E951" s="47"/>
      <c r="F951" s="47"/>
      <c r="G951" s="50">
        <v>65260.24</v>
      </c>
    </row>
    <row r="952" spans="1:7" x14ac:dyDescent="0.35">
      <c r="A952" s="82" t="s">
        <v>138</v>
      </c>
      <c r="B952" s="63">
        <v>11763.92</v>
      </c>
      <c r="C952" s="47"/>
      <c r="D952" s="47"/>
      <c r="E952" s="47"/>
      <c r="F952" s="47"/>
      <c r="G952" s="50">
        <v>11763.92</v>
      </c>
    </row>
    <row r="953" spans="1:7" x14ac:dyDescent="0.35">
      <c r="A953" s="82" t="s">
        <v>78</v>
      </c>
      <c r="B953" s="63"/>
      <c r="C953" s="47"/>
      <c r="D953" s="47"/>
      <c r="E953" s="47">
        <v>20727</v>
      </c>
      <c r="F953" s="47"/>
      <c r="G953" s="50">
        <v>20727</v>
      </c>
    </row>
    <row r="954" spans="1:7" ht="15" thickBot="1" x14ac:dyDescent="0.4">
      <c r="A954" s="82" t="s">
        <v>96</v>
      </c>
      <c r="B954" s="63"/>
      <c r="C954" s="47"/>
      <c r="D954" s="47"/>
      <c r="E954" s="47">
        <v>3885.7000000000003</v>
      </c>
      <c r="F954" s="47"/>
      <c r="G954" s="50">
        <v>3885.7000000000003</v>
      </c>
    </row>
    <row r="955" spans="1:7" x14ac:dyDescent="0.35">
      <c r="A955" s="65" t="s">
        <v>295</v>
      </c>
      <c r="B955" s="63"/>
      <c r="C955" s="47">
        <v>58873.5</v>
      </c>
      <c r="D955" s="47">
        <v>92450.7</v>
      </c>
      <c r="E955" s="47">
        <v>22796.46</v>
      </c>
      <c r="F955" s="47"/>
      <c r="G955" s="50">
        <v>174120.66</v>
      </c>
    </row>
    <row r="956" spans="1:7" x14ac:dyDescent="0.35">
      <c r="A956" s="82" t="s">
        <v>101</v>
      </c>
      <c r="B956" s="63"/>
      <c r="C956" s="47"/>
      <c r="D956" s="47"/>
      <c r="E956" s="47">
        <v>22796.46</v>
      </c>
      <c r="F956" s="47"/>
      <c r="G956" s="50">
        <v>22796.46</v>
      </c>
    </row>
    <row r="957" spans="1:7" x14ac:dyDescent="0.35">
      <c r="A957" s="82" t="s">
        <v>107</v>
      </c>
      <c r="B957" s="63"/>
      <c r="C957" s="47"/>
      <c r="D957" s="47">
        <v>92450.7</v>
      </c>
      <c r="E957" s="47"/>
      <c r="F957" s="47"/>
      <c r="G957" s="50">
        <v>92450.7</v>
      </c>
    </row>
    <row r="958" spans="1:7" ht="15" thickBot="1" x14ac:dyDescent="0.4">
      <c r="A958" s="82" t="s">
        <v>78</v>
      </c>
      <c r="B958" s="63"/>
      <c r="C958" s="47">
        <v>58873.5</v>
      </c>
      <c r="D958" s="47"/>
      <c r="E958" s="47"/>
      <c r="F958" s="47"/>
      <c r="G958" s="50">
        <v>58873.5</v>
      </c>
    </row>
    <row r="959" spans="1:7" x14ac:dyDescent="0.35">
      <c r="A959" s="65" t="s">
        <v>263</v>
      </c>
      <c r="B959" s="63"/>
      <c r="C959" s="47">
        <v>82587.520000000004</v>
      </c>
      <c r="D959" s="47"/>
      <c r="E959" s="47">
        <v>90012.800000000003</v>
      </c>
      <c r="F959" s="47"/>
      <c r="G959" s="50">
        <v>172600.32000000001</v>
      </c>
    </row>
    <row r="960" spans="1:7" x14ac:dyDescent="0.35">
      <c r="A960" s="82" t="s">
        <v>138</v>
      </c>
      <c r="B960" s="63"/>
      <c r="C960" s="47">
        <v>82587.520000000004</v>
      </c>
      <c r="D960" s="47"/>
      <c r="E960" s="47"/>
      <c r="F960" s="47"/>
      <c r="G960" s="50">
        <v>82587.520000000004</v>
      </c>
    </row>
    <row r="961" spans="1:7" ht="15" thickBot="1" x14ac:dyDescent="0.4">
      <c r="A961" s="82" t="s">
        <v>49</v>
      </c>
      <c r="B961" s="63"/>
      <c r="C961" s="47"/>
      <c r="D961" s="47"/>
      <c r="E961" s="47">
        <v>90012.800000000003</v>
      </c>
      <c r="F961" s="47"/>
      <c r="G961" s="50">
        <v>90012.800000000003</v>
      </c>
    </row>
    <row r="962" spans="1:7" x14ac:dyDescent="0.35">
      <c r="A962" s="65" t="s">
        <v>210</v>
      </c>
      <c r="B962" s="63">
        <v>75033.540000000008</v>
      </c>
      <c r="C962" s="47">
        <v>12297.599999999999</v>
      </c>
      <c r="D962" s="47">
        <v>34018.42</v>
      </c>
      <c r="E962" s="47">
        <v>51237.299999999996</v>
      </c>
      <c r="F962" s="47"/>
      <c r="G962" s="50">
        <v>172586.86000000002</v>
      </c>
    </row>
    <row r="963" spans="1:7" x14ac:dyDescent="0.35">
      <c r="A963" s="82" t="s">
        <v>107</v>
      </c>
      <c r="B963" s="63">
        <v>10484.1</v>
      </c>
      <c r="C963" s="47"/>
      <c r="D963" s="47"/>
      <c r="E963" s="47"/>
      <c r="F963" s="47"/>
      <c r="G963" s="50">
        <v>10484.1</v>
      </c>
    </row>
    <row r="964" spans="1:7" x14ac:dyDescent="0.35">
      <c r="A964" s="82" t="s">
        <v>122</v>
      </c>
      <c r="B964" s="63">
        <v>64549.440000000002</v>
      </c>
      <c r="C964" s="47"/>
      <c r="D964" s="47"/>
      <c r="E964" s="47"/>
      <c r="F964" s="47"/>
      <c r="G964" s="50">
        <v>64549.440000000002</v>
      </c>
    </row>
    <row r="965" spans="1:7" x14ac:dyDescent="0.35">
      <c r="A965" s="82" t="s">
        <v>41</v>
      </c>
      <c r="B965" s="63"/>
      <c r="C965" s="47"/>
      <c r="D965" s="47"/>
      <c r="E965" s="47">
        <v>51237.299999999996</v>
      </c>
      <c r="F965" s="47"/>
      <c r="G965" s="50">
        <v>51237.299999999996</v>
      </c>
    </row>
    <row r="966" spans="1:7" x14ac:dyDescent="0.35">
      <c r="A966" s="82" t="s">
        <v>49</v>
      </c>
      <c r="B966" s="63"/>
      <c r="C966" s="47"/>
      <c r="D966" s="47">
        <v>19372.32</v>
      </c>
      <c r="E966" s="47"/>
      <c r="F966" s="47"/>
      <c r="G966" s="50">
        <v>19372.32</v>
      </c>
    </row>
    <row r="967" spans="1:7" ht="15" thickBot="1" x14ac:dyDescent="0.4">
      <c r="A967" s="82" t="s">
        <v>96</v>
      </c>
      <c r="B967" s="63"/>
      <c r="C967" s="47">
        <v>12297.599999999999</v>
      </c>
      <c r="D967" s="47">
        <v>14646.100000000002</v>
      </c>
      <c r="E967" s="47"/>
      <c r="F967" s="47"/>
      <c r="G967" s="50">
        <v>26943.7</v>
      </c>
    </row>
    <row r="968" spans="1:7" x14ac:dyDescent="0.35">
      <c r="A968" s="65" t="s">
        <v>110</v>
      </c>
      <c r="B968" s="63">
        <v>23821.019999999997</v>
      </c>
      <c r="C968" s="47">
        <v>19554.899999999998</v>
      </c>
      <c r="D968" s="47"/>
      <c r="E968" s="47">
        <v>128058</v>
      </c>
      <c r="F968" s="47"/>
      <c r="G968" s="50">
        <v>171433.92</v>
      </c>
    </row>
    <row r="969" spans="1:7" x14ac:dyDescent="0.35">
      <c r="A969" s="82" t="s">
        <v>101</v>
      </c>
      <c r="B969" s="63">
        <v>23821.019999999997</v>
      </c>
      <c r="C969" s="47">
        <v>7257.3</v>
      </c>
      <c r="D969" s="47"/>
      <c r="E969" s="47">
        <v>23564.880000000001</v>
      </c>
      <c r="F969" s="47"/>
      <c r="G969" s="50">
        <v>54643.199999999997</v>
      </c>
    </row>
    <row r="970" spans="1:7" x14ac:dyDescent="0.35">
      <c r="A970" s="82" t="s">
        <v>49</v>
      </c>
      <c r="B970" s="63"/>
      <c r="C970" s="47"/>
      <c r="D970" s="47"/>
      <c r="E970" s="47">
        <v>104493.12</v>
      </c>
      <c r="F970" s="47"/>
      <c r="G970" s="50">
        <v>104493.12</v>
      </c>
    </row>
    <row r="971" spans="1:7" ht="15" thickBot="1" x14ac:dyDescent="0.4">
      <c r="A971" s="82" t="s">
        <v>96</v>
      </c>
      <c r="B971" s="63"/>
      <c r="C971" s="47">
        <v>12297.599999999999</v>
      </c>
      <c r="D971" s="47"/>
      <c r="E971" s="47"/>
      <c r="F971" s="47"/>
      <c r="G971" s="50">
        <v>12297.599999999999</v>
      </c>
    </row>
    <row r="972" spans="1:7" x14ac:dyDescent="0.35">
      <c r="A972" s="65" t="s">
        <v>197</v>
      </c>
      <c r="B972" s="63"/>
      <c r="C972" s="47"/>
      <c r="D972" s="47">
        <v>158173.18</v>
      </c>
      <c r="E972" s="47"/>
      <c r="F972" s="47"/>
      <c r="G972" s="50">
        <v>158173.18</v>
      </c>
    </row>
    <row r="973" spans="1:7" x14ac:dyDescent="0.35">
      <c r="A973" s="82" t="s">
        <v>101</v>
      </c>
      <c r="B973" s="63"/>
      <c r="C973" s="47"/>
      <c r="D973" s="47">
        <v>20064.3</v>
      </c>
      <c r="E973" s="47"/>
      <c r="F973" s="47"/>
      <c r="G973" s="50">
        <v>20064.3</v>
      </c>
    </row>
    <row r="974" spans="1:7" ht="15" thickBot="1" x14ac:dyDescent="0.4">
      <c r="A974" s="82" t="s">
        <v>148</v>
      </c>
      <c r="B974" s="63"/>
      <c r="C974" s="47"/>
      <c r="D974" s="47">
        <v>138108.88</v>
      </c>
      <c r="E974" s="47"/>
      <c r="F974" s="47"/>
      <c r="G974" s="50">
        <v>138108.88</v>
      </c>
    </row>
    <row r="975" spans="1:7" x14ac:dyDescent="0.35">
      <c r="A975" s="65" t="s">
        <v>275</v>
      </c>
      <c r="B975" s="63">
        <v>23191.62</v>
      </c>
      <c r="C975" s="47"/>
      <c r="D975" s="47">
        <v>134808.07999999996</v>
      </c>
      <c r="E975" s="47"/>
      <c r="F975" s="47"/>
      <c r="G975" s="50">
        <v>157999.69999999995</v>
      </c>
    </row>
    <row r="976" spans="1:7" x14ac:dyDescent="0.35">
      <c r="A976" s="82" t="s">
        <v>73</v>
      </c>
      <c r="B976" s="63"/>
      <c r="C976" s="47"/>
      <c r="D976" s="47">
        <v>132929.27999999997</v>
      </c>
      <c r="E976" s="47"/>
      <c r="F976" s="47"/>
      <c r="G976" s="50">
        <v>132929.27999999997</v>
      </c>
    </row>
    <row r="977" spans="1:7" x14ac:dyDescent="0.35">
      <c r="A977" s="82" t="s">
        <v>41</v>
      </c>
      <c r="B977" s="63">
        <v>23191.62</v>
      </c>
      <c r="C977" s="47"/>
      <c r="D977" s="47"/>
      <c r="E977" s="47"/>
      <c r="F977" s="47"/>
      <c r="G977" s="50">
        <v>23191.62</v>
      </c>
    </row>
    <row r="978" spans="1:7" ht="15" thickBot="1" x14ac:dyDescent="0.4">
      <c r="A978" s="82" t="s">
        <v>96</v>
      </c>
      <c r="B978" s="63"/>
      <c r="C978" s="47"/>
      <c r="D978" s="47">
        <v>1878.8</v>
      </c>
      <c r="E978" s="47"/>
      <c r="F978" s="47"/>
      <c r="G978" s="50">
        <v>1878.8</v>
      </c>
    </row>
    <row r="979" spans="1:7" x14ac:dyDescent="0.35">
      <c r="A979" s="65" t="s">
        <v>282</v>
      </c>
      <c r="B979" s="63">
        <v>80589.959999999992</v>
      </c>
      <c r="C979" s="47"/>
      <c r="D979" s="47">
        <v>58996.799999999996</v>
      </c>
      <c r="E979" s="47">
        <v>18403.32</v>
      </c>
      <c r="F979" s="47"/>
      <c r="G979" s="50">
        <v>157990.07999999999</v>
      </c>
    </row>
    <row r="980" spans="1:7" x14ac:dyDescent="0.35">
      <c r="A980" s="82" t="s">
        <v>169</v>
      </c>
      <c r="B980" s="63">
        <v>80589.959999999992</v>
      </c>
      <c r="C980" s="47"/>
      <c r="D980" s="47"/>
      <c r="E980" s="47"/>
      <c r="F980" s="47"/>
      <c r="G980" s="50">
        <v>80589.959999999992</v>
      </c>
    </row>
    <row r="981" spans="1:7" x14ac:dyDescent="0.35">
      <c r="A981" s="82" t="s">
        <v>122</v>
      </c>
      <c r="B981" s="63"/>
      <c r="C981" s="47"/>
      <c r="D981" s="47">
        <v>58996.799999999996</v>
      </c>
      <c r="E981" s="47"/>
      <c r="F981" s="47"/>
      <c r="G981" s="50">
        <v>58996.799999999996</v>
      </c>
    </row>
    <row r="982" spans="1:7" ht="15" thickBot="1" x14ac:dyDescent="0.4">
      <c r="A982" s="82" t="s">
        <v>91</v>
      </c>
      <c r="B982" s="63"/>
      <c r="C982" s="47"/>
      <c r="D982" s="47"/>
      <c r="E982" s="47">
        <v>18403.32</v>
      </c>
      <c r="F982" s="47"/>
      <c r="G982" s="50">
        <v>18403.32</v>
      </c>
    </row>
    <row r="983" spans="1:7" x14ac:dyDescent="0.35">
      <c r="A983" s="65" t="s">
        <v>155</v>
      </c>
      <c r="B983" s="63">
        <v>1985.55</v>
      </c>
      <c r="C983" s="47">
        <v>83472.399999999994</v>
      </c>
      <c r="D983" s="47"/>
      <c r="E983" s="47">
        <v>69920.01999999999</v>
      </c>
      <c r="F983" s="47"/>
      <c r="G983" s="50">
        <v>155377.96999999997</v>
      </c>
    </row>
    <row r="984" spans="1:7" x14ac:dyDescent="0.35">
      <c r="A984" s="82" t="s">
        <v>148</v>
      </c>
      <c r="B984" s="63"/>
      <c r="C984" s="47">
        <v>83472.399999999994</v>
      </c>
      <c r="D984" s="47"/>
      <c r="E984" s="47"/>
      <c r="F984" s="47"/>
      <c r="G984" s="50">
        <v>83472.399999999994</v>
      </c>
    </row>
    <row r="985" spans="1:7" x14ac:dyDescent="0.35">
      <c r="A985" s="82" t="s">
        <v>138</v>
      </c>
      <c r="B985" s="63"/>
      <c r="C985" s="47"/>
      <c r="D985" s="47"/>
      <c r="E985" s="47">
        <v>47535.839999999997</v>
      </c>
      <c r="F985" s="47"/>
      <c r="G985" s="50">
        <v>47535.839999999997</v>
      </c>
    </row>
    <row r="986" spans="1:7" x14ac:dyDescent="0.35">
      <c r="A986" s="82" t="s">
        <v>96</v>
      </c>
      <c r="B986" s="63">
        <v>1985.55</v>
      </c>
      <c r="C986" s="47"/>
      <c r="D986" s="47"/>
      <c r="E986" s="47"/>
      <c r="F986" s="47"/>
      <c r="G986" s="50">
        <v>1985.55</v>
      </c>
    </row>
    <row r="987" spans="1:7" ht="15" thickBot="1" x14ac:dyDescent="0.4">
      <c r="A987" s="82" t="s">
        <v>91</v>
      </c>
      <c r="B987" s="63"/>
      <c r="C987" s="47"/>
      <c r="D987" s="47"/>
      <c r="E987" s="47">
        <v>22384.18</v>
      </c>
      <c r="F987" s="47"/>
      <c r="G987" s="50">
        <v>22384.18</v>
      </c>
    </row>
    <row r="988" spans="1:7" x14ac:dyDescent="0.35">
      <c r="A988" s="65" t="s">
        <v>151</v>
      </c>
      <c r="B988" s="63">
        <v>32050.68</v>
      </c>
      <c r="C988" s="47">
        <v>90709.78</v>
      </c>
      <c r="D988" s="47"/>
      <c r="E988" s="47">
        <v>27017.64</v>
      </c>
      <c r="F988" s="47"/>
      <c r="G988" s="50">
        <v>149778.09999999998</v>
      </c>
    </row>
    <row r="989" spans="1:7" x14ac:dyDescent="0.35">
      <c r="A989" s="82" t="s">
        <v>117</v>
      </c>
      <c r="B989" s="63"/>
      <c r="C989" s="47">
        <v>90709.78</v>
      </c>
      <c r="D989" s="47"/>
      <c r="E989" s="47"/>
      <c r="F989" s="47"/>
      <c r="G989" s="50">
        <v>90709.78</v>
      </c>
    </row>
    <row r="990" spans="1:7" x14ac:dyDescent="0.35">
      <c r="A990" s="82" t="s">
        <v>138</v>
      </c>
      <c r="B990" s="63">
        <v>32050.68</v>
      </c>
      <c r="C990" s="47"/>
      <c r="D990" s="47"/>
      <c r="E990" s="47"/>
      <c r="F990" s="47"/>
      <c r="G990" s="50">
        <v>32050.68</v>
      </c>
    </row>
    <row r="991" spans="1:7" ht="15" thickBot="1" x14ac:dyDescent="0.4">
      <c r="A991" s="82" t="s">
        <v>91</v>
      </c>
      <c r="B991" s="63"/>
      <c r="C991" s="47"/>
      <c r="D991" s="47"/>
      <c r="E991" s="47">
        <v>27017.64</v>
      </c>
      <c r="F991" s="47"/>
      <c r="G991" s="50">
        <v>27017.64</v>
      </c>
    </row>
    <row r="992" spans="1:7" x14ac:dyDescent="0.35">
      <c r="A992" s="65" t="s">
        <v>260</v>
      </c>
      <c r="B992" s="63"/>
      <c r="C992" s="47">
        <v>120379.89000000001</v>
      </c>
      <c r="D992" s="47">
        <v>19024.349999999999</v>
      </c>
      <c r="E992" s="47">
        <v>9213.2999999999993</v>
      </c>
      <c r="F992" s="47"/>
      <c r="G992" s="50">
        <v>148617.54</v>
      </c>
    </row>
    <row r="993" spans="1:7" x14ac:dyDescent="0.35">
      <c r="A993" s="82" t="s">
        <v>113</v>
      </c>
      <c r="B993" s="63"/>
      <c r="C993" s="47"/>
      <c r="D993" s="47">
        <v>15182.249999999998</v>
      </c>
      <c r="E993" s="47"/>
      <c r="F993" s="47"/>
      <c r="G993" s="50">
        <v>15182.249999999998</v>
      </c>
    </row>
    <row r="994" spans="1:7" x14ac:dyDescent="0.35">
      <c r="A994" s="82" t="s">
        <v>85</v>
      </c>
      <c r="B994" s="63"/>
      <c r="C994" s="47">
        <v>22746</v>
      </c>
      <c r="D994" s="47"/>
      <c r="E994" s="47"/>
      <c r="F994" s="47"/>
      <c r="G994" s="50">
        <v>22746</v>
      </c>
    </row>
    <row r="995" spans="1:7" x14ac:dyDescent="0.35">
      <c r="A995" s="82" t="s">
        <v>101</v>
      </c>
      <c r="B995" s="63"/>
      <c r="C995" s="47"/>
      <c r="D995" s="47">
        <v>3842.1</v>
      </c>
      <c r="E995" s="47"/>
      <c r="F995" s="47"/>
      <c r="G995" s="50">
        <v>3842.1</v>
      </c>
    </row>
    <row r="996" spans="1:7" x14ac:dyDescent="0.35">
      <c r="A996" s="82" t="s">
        <v>107</v>
      </c>
      <c r="B996" s="63"/>
      <c r="C996" s="47"/>
      <c r="D996" s="47"/>
      <c r="E996" s="47">
        <v>9213.2999999999993</v>
      </c>
      <c r="F996" s="47"/>
      <c r="G996" s="50">
        <v>9213.2999999999993</v>
      </c>
    </row>
    <row r="997" spans="1:7" x14ac:dyDescent="0.35">
      <c r="A997" s="82" t="s">
        <v>41</v>
      </c>
      <c r="B997" s="63"/>
      <c r="C997" s="47">
        <v>54743.01</v>
      </c>
      <c r="D997" s="47"/>
      <c r="E997" s="47"/>
      <c r="F997" s="47"/>
      <c r="G997" s="50">
        <v>54743.01</v>
      </c>
    </row>
    <row r="998" spans="1:7" ht="15" thickBot="1" x14ac:dyDescent="0.4">
      <c r="A998" s="82" t="s">
        <v>126</v>
      </c>
      <c r="B998" s="63"/>
      <c r="C998" s="47">
        <v>42890.880000000005</v>
      </c>
      <c r="D998" s="47"/>
      <c r="E998" s="47"/>
      <c r="F998" s="47"/>
      <c r="G998" s="50">
        <v>42890.880000000005</v>
      </c>
    </row>
    <row r="999" spans="1:7" x14ac:dyDescent="0.35">
      <c r="A999" s="65" t="s">
        <v>134</v>
      </c>
      <c r="B999" s="63">
        <v>28955.079999999998</v>
      </c>
      <c r="C999" s="47"/>
      <c r="D999" s="47">
        <v>35817.759999999995</v>
      </c>
      <c r="E999" s="47">
        <v>83472.399999999994</v>
      </c>
      <c r="F999" s="47"/>
      <c r="G999" s="50">
        <v>148245.24</v>
      </c>
    </row>
    <row r="1000" spans="1:7" x14ac:dyDescent="0.35">
      <c r="A1000" s="82" t="s">
        <v>148</v>
      </c>
      <c r="B1000" s="63"/>
      <c r="C1000" s="47"/>
      <c r="D1000" s="47"/>
      <c r="E1000" s="47">
        <v>83472.399999999994</v>
      </c>
      <c r="F1000" s="47"/>
      <c r="G1000" s="50">
        <v>83472.399999999994</v>
      </c>
    </row>
    <row r="1001" spans="1:7" x14ac:dyDescent="0.35">
      <c r="A1001" s="82" t="s">
        <v>169</v>
      </c>
      <c r="B1001" s="63"/>
      <c r="C1001" s="47"/>
      <c r="D1001" s="47">
        <v>35817.759999999995</v>
      </c>
      <c r="E1001" s="47"/>
      <c r="F1001" s="47"/>
      <c r="G1001" s="50">
        <v>35817.759999999995</v>
      </c>
    </row>
    <row r="1002" spans="1:7" x14ac:dyDescent="0.35">
      <c r="A1002" s="82" t="s">
        <v>122</v>
      </c>
      <c r="B1002" s="63">
        <v>11336.64</v>
      </c>
      <c r="C1002" s="47"/>
      <c r="D1002" s="47"/>
      <c r="E1002" s="47"/>
      <c r="F1002" s="47"/>
      <c r="G1002" s="50">
        <v>11336.64</v>
      </c>
    </row>
    <row r="1003" spans="1:7" ht="15" thickBot="1" x14ac:dyDescent="0.4">
      <c r="A1003" s="82" t="s">
        <v>41</v>
      </c>
      <c r="B1003" s="63">
        <v>17618.439999999999</v>
      </c>
      <c r="C1003" s="47"/>
      <c r="D1003" s="47"/>
      <c r="E1003" s="47"/>
      <c r="F1003" s="47"/>
      <c r="G1003" s="50">
        <v>17618.439999999999</v>
      </c>
    </row>
    <row r="1004" spans="1:7" x14ac:dyDescent="0.35">
      <c r="A1004" s="65" t="s">
        <v>208</v>
      </c>
      <c r="B1004" s="63">
        <v>43958.400000000001</v>
      </c>
      <c r="C1004" s="47"/>
      <c r="D1004" s="47"/>
      <c r="E1004" s="47">
        <v>103581.66</v>
      </c>
      <c r="F1004" s="47"/>
      <c r="G1004" s="50">
        <v>147540.06</v>
      </c>
    </row>
    <row r="1005" spans="1:7" x14ac:dyDescent="0.35">
      <c r="A1005" s="82" t="s">
        <v>148</v>
      </c>
      <c r="B1005" s="63"/>
      <c r="C1005" s="47"/>
      <c r="D1005" s="47"/>
      <c r="E1005" s="47">
        <v>103581.66</v>
      </c>
      <c r="F1005" s="47"/>
      <c r="G1005" s="50">
        <v>103581.66</v>
      </c>
    </row>
    <row r="1006" spans="1:7" ht="15" thickBot="1" x14ac:dyDescent="0.4">
      <c r="A1006" s="82" t="s">
        <v>122</v>
      </c>
      <c r="B1006" s="63">
        <v>43958.400000000001</v>
      </c>
      <c r="C1006" s="47"/>
      <c r="D1006" s="47"/>
      <c r="E1006" s="47"/>
      <c r="F1006" s="47"/>
      <c r="G1006" s="50">
        <v>43958.400000000001</v>
      </c>
    </row>
    <row r="1007" spans="1:7" x14ac:dyDescent="0.35">
      <c r="A1007" s="65" t="s">
        <v>310</v>
      </c>
      <c r="B1007" s="63"/>
      <c r="C1007" s="47"/>
      <c r="D1007" s="47">
        <v>132843.43</v>
      </c>
      <c r="E1007" s="47">
        <v>12166.65</v>
      </c>
      <c r="F1007" s="47"/>
      <c r="G1007" s="50">
        <v>145010.08000000002</v>
      </c>
    </row>
    <row r="1008" spans="1:7" x14ac:dyDescent="0.35">
      <c r="A1008" s="82" t="s">
        <v>101</v>
      </c>
      <c r="B1008" s="63"/>
      <c r="C1008" s="47"/>
      <c r="D1008" s="47">
        <v>11398.23</v>
      </c>
      <c r="E1008" s="47">
        <v>12166.65</v>
      </c>
      <c r="F1008" s="47"/>
      <c r="G1008" s="50">
        <v>23564.879999999997</v>
      </c>
    </row>
    <row r="1009" spans="1:7" x14ac:dyDescent="0.35">
      <c r="A1009" s="82" t="s">
        <v>138</v>
      </c>
      <c r="B1009" s="63"/>
      <c r="C1009" s="47"/>
      <c r="D1009" s="47">
        <v>32410.800000000003</v>
      </c>
      <c r="E1009" s="47"/>
      <c r="F1009" s="47"/>
      <c r="G1009" s="50">
        <v>32410.800000000003</v>
      </c>
    </row>
    <row r="1010" spans="1:7" ht="15" thickBot="1" x14ac:dyDescent="0.4">
      <c r="A1010" s="82" t="s">
        <v>49</v>
      </c>
      <c r="B1010" s="63"/>
      <c r="C1010" s="47"/>
      <c r="D1010" s="47">
        <v>89034.400000000009</v>
      </c>
      <c r="E1010" s="47"/>
      <c r="F1010" s="47"/>
      <c r="G1010" s="50">
        <v>89034.400000000009</v>
      </c>
    </row>
    <row r="1011" spans="1:7" x14ac:dyDescent="0.35">
      <c r="A1011" s="65" t="s">
        <v>316</v>
      </c>
      <c r="B1011" s="63">
        <v>19414.849999999999</v>
      </c>
      <c r="C1011" s="47"/>
      <c r="D1011" s="47">
        <v>7854.96</v>
      </c>
      <c r="E1011" s="47">
        <v>115728</v>
      </c>
      <c r="F1011" s="47"/>
      <c r="G1011" s="50">
        <v>142997.81</v>
      </c>
    </row>
    <row r="1012" spans="1:7" x14ac:dyDescent="0.35">
      <c r="A1012" s="82" t="s">
        <v>101</v>
      </c>
      <c r="B1012" s="63"/>
      <c r="C1012" s="47"/>
      <c r="D1012" s="47">
        <v>7854.96</v>
      </c>
      <c r="E1012" s="47"/>
      <c r="F1012" s="47"/>
      <c r="G1012" s="50">
        <v>7854.96</v>
      </c>
    </row>
    <row r="1013" spans="1:7" x14ac:dyDescent="0.35">
      <c r="A1013" s="82" t="s">
        <v>159</v>
      </c>
      <c r="B1013" s="63"/>
      <c r="C1013" s="47"/>
      <c r="D1013" s="47"/>
      <c r="E1013" s="47">
        <v>115728</v>
      </c>
      <c r="F1013" s="47"/>
      <c r="G1013" s="50">
        <v>115728</v>
      </c>
    </row>
    <row r="1014" spans="1:7" ht="15" thickBot="1" x14ac:dyDescent="0.4">
      <c r="A1014" s="82" t="s">
        <v>91</v>
      </c>
      <c r="B1014" s="63">
        <v>19414.849999999999</v>
      </c>
      <c r="C1014" s="47"/>
      <c r="D1014" s="47"/>
      <c r="E1014" s="47"/>
      <c r="F1014" s="47"/>
      <c r="G1014" s="50">
        <v>19414.849999999999</v>
      </c>
    </row>
    <row r="1015" spans="1:7" x14ac:dyDescent="0.35">
      <c r="A1015" s="65" t="s">
        <v>259</v>
      </c>
      <c r="B1015" s="63"/>
      <c r="C1015" s="47"/>
      <c r="D1015" s="47">
        <v>40665.599999999999</v>
      </c>
      <c r="E1015" s="47">
        <v>102144.95999999999</v>
      </c>
      <c r="F1015" s="47"/>
      <c r="G1015" s="50">
        <v>142810.56</v>
      </c>
    </row>
    <row r="1016" spans="1:7" x14ac:dyDescent="0.35">
      <c r="A1016" s="82" t="s">
        <v>107</v>
      </c>
      <c r="B1016" s="63"/>
      <c r="C1016" s="47"/>
      <c r="D1016" s="47">
        <v>40665.599999999999</v>
      </c>
      <c r="E1016" s="47"/>
      <c r="F1016" s="47"/>
      <c r="G1016" s="50">
        <v>40665.599999999999</v>
      </c>
    </row>
    <row r="1017" spans="1:7" ht="15" thickBot="1" x14ac:dyDescent="0.4">
      <c r="A1017" s="82" t="s">
        <v>49</v>
      </c>
      <c r="B1017" s="63"/>
      <c r="C1017" s="47"/>
      <c r="D1017" s="47"/>
      <c r="E1017" s="47">
        <v>102144.95999999999</v>
      </c>
      <c r="F1017" s="47"/>
      <c r="G1017" s="50">
        <v>102144.95999999999</v>
      </c>
    </row>
    <row r="1018" spans="1:7" x14ac:dyDescent="0.35">
      <c r="A1018" s="65" t="s">
        <v>185</v>
      </c>
      <c r="B1018" s="63">
        <v>116692.12000000001</v>
      </c>
      <c r="C1018" s="47"/>
      <c r="D1018" s="47">
        <v>25255.62</v>
      </c>
      <c r="E1018" s="47"/>
      <c r="F1018" s="47"/>
      <c r="G1018" s="50">
        <v>141947.74000000002</v>
      </c>
    </row>
    <row r="1019" spans="1:7" x14ac:dyDescent="0.35">
      <c r="A1019" s="82" t="s">
        <v>64</v>
      </c>
      <c r="B1019" s="63">
        <v>37705.800000000003</v>
      </c>
      <c r="C1019" s="47"/>
      <c r="D1019" s="47"/>
      <c r="E1019" s="47"/>
      <c r="F1019" s="47"/>
      <c r="G1019" s="50">
        <v>37705.800000000003</v>
      </c>
    </row>
    <row r="1020" spans="1:7" x14ac:dyDescent="0.35">
      <c r="A1020" s="82" t="s">
        <v>138</v>
      </c>
      <c r="B1020" s="63">
        <v>78986.320000000007</v>
      </c>
      <c r="C1020" s="47"/>
      <c r="D1020" s="47"/>
      <c r="E1020" s="47"/>
      <c r="F1020" s="47"/>
      <c r="G1020" s="50">
        <v>78986.320000000007</v>
      </c>
    </row>
    <row r="1021" spans="1:7" ht="15" thickBot="1" x14ac:dyDescent="0.4">
      <c r="A1021" s="82" t="s">
        <v>91</v>
      </c>
      <c r="B1021" s="63"/>
      <c r="C1021" s="47"/>
      <c r="D1021" s="47">
        <v>25255.62</v>
      </c>
      <c r="E1021" s="47"/>
      <c r="F1021" s="47"/>
      <c r="G1021" s="50">
        <v>25255.62</v>
      </c>
    </row>
    <row r="1022" spans="1:7" x14ac:dyDescent="0.35">
      <c r="A1022" s="65" t="s">
        <v>184</v>
      </c>
      <c r="B1022" s="63">
        <v>128245.88</v>
      </c>
      <c r="C1022" s="47"/>
      <c r="D1022" s="47"/>
      <c r="E1022" s="47">
        <v>11504.01</v>
      </c>
      <c r="F1022" s="47"/>
      <c r="G1022" s="50">
        <v>139749.89000000001</v>
      </c>
    </row>
    <row r="1023" spans="1:7" x14ac:dyDescent="0.35">
      <c r="A1023" s="82" t="s">
        <v>113</v>
      </c>
      <c r="B1023" s="63">
        <v>28079</v>
      </c>
      <c r="C1023" s="47"/>
      <c r="D1023" s="47"/>
      <c r="E1023" s="47"/>
      <c r="F1023" s="47"/>
      <c r="G1023" s="50">
        <v>28079</v>
      </c>
    </row>
    <row r="1024" spans="1:7" x14ac:dyDescent="0.35">
      <c r="A1024" s="82" t="s">
        <v>117</v>
      </c>
      <c r="B1024" s="63"/>
      <c r="C1024" s="47"/>
      <c r="D1024" s="47"/>
      <c r="E1024" s="47">
        <v>11504.01</v>
      </c>
      <c r="F1024" s="47"/>
      <c r="G1024" s="50">
        <v>11504.01</v>
      </c>
    </row>
    <row r="1025" spans="1:7" ht="15" thickBot="1" x14ac:dyDescent="0.4">
      <c r="A1025" s="82" t="s">
        <v>148</v>
      </c>
      <c r="B1025" s="63">
        <v>100166.88</v>
      </c>
      <c r="C1025" s="47"/>
      <c r="D1025" s="47"/>
      <c r="E1025" s="47"/>
      <c r="F1025" s="47"/>
      <c r="G1025" s="50">
        <v>100166.88</v>
      </c>
    </row>
    <row r="1026" spans="1:7" x14ac:dyDescent="0.35">
      <c r="A1026" s="65" t="s">
        <v>144</v>
      </c>
      <c r="B1026" s="63">
        <v>33768.379999999997</v>
      </c>
      <c r="C1026" s="47">
        <v>26723.97</v>
      </c>
      <c r="D1026" s="47">
        <v>77489.279999999999</v>
      </c>
      <c r="E1026" s="47"/>
      <c r="F1026" s="47"/>
      <c r="G1026" s="50">
        <v>137981.63</v>
      </c>
    </row>
    <row r="1027" spans="1:7" x14ac:dyDescent="0.35">
      <c r="A1027" s="82" t="s">
        <v>148</v>
      </c>
      <c r="B1027" s="63">
        <v>33768.379999999997</v>
      </c>
      <c r="C1027" s="47"/>
      <c r="D1027" s="47"/>
      <c r="E1027" s="47"/>
      <c r="F1027" s="47"/>
      <c r="G1027" s="50">
        <v>33768.379999999997</v>
      </c>
    </row>
    <row r="1028" spans="1:7" x14ac:dyDescent="0.35">
      <c r="A1028" s="82" t="s">
        <v>49</v>
      </c>
      <c r="B1028" s="63"/>
      <c r="C1028" s="47"/>
      <c r="D1028" s="47">
        <v>77489.279999999999</v>
      </c>
      <c r="E1028" s="47"/>
      <c r="F1028" s="47"/>
      <c r="G1028" s="50">
        <v>77489.279999999999</v>
      </c>
    </row>
    <row r="1029" spans="1:7" ht="15" thickBot="1" x14ac:dyDescent="0.4">
      <c r="A1029" s="82" t="s">
        <v>91</v>
      </c>
      <c r="B1029" s="63"/>
      <c r="C1029" s="47">
        <v>26723.97</v>
      </c>
      <c r="D1029" s="47"/>
      <c r="E1029" s="47"/>
      <c r="F1029" s="47"/>
      <c r="G1029" s="50">
        <v>26723.97</v>
      </c>
    </row>
    <row r="1030" spans="1:7" x14ac:dyDescent="0.35">
      <c r="A1030" s="65" t="s">
        <v>265</v>
      </c>
      <c r="B1030" s="63"/>
      <c r="C1030" s="47">
        <v>72792.959999999992</v>
      </c>
      <c r="D1030" s="47">
        <v>38971.200000000004</v>
      </c>
      <c r="E1030" s="47">
        <v>19986.96</v>
      </c>
      <c r="F1030" s="47"/>
      <c r="G1030" s="50">
        <v>131751.12</v>
      </c>
    </row>
    <row r="1031" spans="1:7" x14ac:dyDescent="0.35">
      <c r="A1031" s="82" t="s">
        <v>107</v>
      </c>
      <c r="B1031" s="63"/>
      <c r="C1031" s="47"/>
      <c r="D1031" s="47">
        <v>38971.200000000004</v>
      </c>
      <c r="E1031" s="47"/>
      <c r="F1031" s="47"/>
      <c r="G1031" s="50">
        <v>38971.200000000004</v>
      </c>
    </row>
    <row r="1032" spans="1:7" x14ac:dyDescent="0.35">
      <c r="A1032" s="82" t="s">
        <v>49</v>
      </c>
      <c r="B1032" s="63"/>
      <c r="C1032" s="47">
        <v>72792.959999999992</v>
      </c>
      <c r="D1032" s="47"/>
      <c r="E1032" s="47"/>
      <c r="F1032" s="47"/>
      <c r="G1032" s="50">
        <v>72792.959999999992</v>
      </c>
    </row>
    <row r="1033" spans="1:7" x14ac:dyDescent="0.35">
      <c r="A1033" s="82" t="s">
        <v>96</v>
      </c>
      <c r="B1033" s="63"/>
      <c r="C1033" s="47"/>
      <c r="D1033" s="47"/>
      <c r="E1033" s="47">
        <v>14048.3</v>
      </c>
      <c r="F1033" s="47"/>
      <c r="G1033" s="50">
        <v>14048.3</v>
      </c>
    </row>
    <row r="1034" spans="1:7" ht="15" thickBot="1" x14ac:dyDescent="0.4">
      <c r="A1034" s="82" t="s">
        <v>91</v>
      </c>
      <c r="B1034" s="63"/>
      <c r="C1034" s="47"/>
      <c r="D1034" s="47"/>
      <c r="E1034" s="47">
        <v>5938.66</v>
      </c>
      <c r="F1034" s="47"/>
      <c r="G1034" s="50">
        <v>5938.66</v>
      </c>
    </row>
    <row r="1035" spans="1:7" x14ac:dyDescent="0.35">
      <c r="A1035" s="65" t="s">
        <v>225</v>
      </c>
      <c r="B1035" s="63"/>
      <c r="C1035" s="47">
        <v>25652.62</v>
      </c>
      <c r="D1035" s="47">
        <v>104397.48</v>
      </c>
      <c r="E1035" s="47"/>
      <c r="F1035" s="47"/>
      <c r="G1035" s="50">
        <v>130050.09999999999</v>
      </c>
    </row>
    <row r="1036" spans="1:7" x14ac:dyDescent="0.35">
      <c r="A1036" s="82" t="s">
        <v>117</v>
      </c>
      <c r="B1036" s="63"/>
      <c r="C1036" s="47">
        <v>25652.62</v>
      </c>
      <c r="D1036" s="47"/>
      <c r="E1036" s="47"/>
      <c r="F1036" s="47"/>
      <c r="G1036" s="50">
        <v>25652.62</v>
      </c>
    </row>
    <row r="1037" spans="1:7" x14ac:dyDescent="0.35">
      <c r="A1037" s="82" t="s">
        <v>122</v>
      </c>
      <c r="B1037" s="63"/>
      <c r="C1037" s="47"/>
      <c r="D1037" s="47">
        <v>79587.839999999997</v>
      </c>
      <c r="E1037" s="47"/>
      <c r="F1037" s="47"/>
      <c r="G1037" s="50">
        <v>79587.839999999997</v>
      </c>
    </row>
    <row r="1038" spans="1:7" ht="15" thickBot="1" x14ac:dyDescent="0.4">
      <c r="A1038" s="82" t="s">
        <v>41</v>
      </c>
      <c r="B1038" s="63"/>
      <c r="C1038" s="47"/>
      <c r="D1038" s="47">
        <v>24809.640000000003</v>
      </c>
      <c r="E1038" s="47"/>
      <c r="F1038" s="47"/>
      <c r="G1038" s="50">
        <v>24809.640000000003</v>
      </c>
    </row>
    <row r="1039" spans="1:7" x14ac:dyDescent="0.35">
      <c r="A1039" s="65" t="s">
        <v>191</v>
      </c>
      <c r="B1039" s="63">
        <v>93151.039999999994</v>
      </c>
      <c r="C1039" s="47"/>
      <c r="D1039" s="47">
        <v>34906.639999999999</v>
      </c>
      <c r="E1039" s="47"/>
      <c r="F1039" s="47"/>
      <c r="G1039" s="50">
        <v>128057.68</v>
      </c>
    </row>
    <row r="1040" spans="1:7" x14ac:dyDescent="0.35">
      <c r="A1040" s="82" t="s">
        <v>148</v>
      </c>
      <c r="B1040" s="63"/>
      <c r="C1040" s="47"/>
      <c r="D1040" s="47">
        <v>34906.639999999999</v>
      </c>
      <c r="E1040" s="47"/>
      <c r="F1040" s="47"/>
      <c r="G1040" s="50">
        <v>34906.639999999999</v>
      </c>
    </row>
    <row r="1041" spans="1:7" ht="15" thickBot="1" x14ac:dyDescent="0.4">
      <c r="A1041" s="82" t="s">
        <v>138</v>
      </c>
      <c r="B1041" s="63">
        <v>93151.039999999994</v>
      </c>
      <c r="C1041" s="47"/>
      <c r="D1041" s="47"/>
      <c r="E1041" s="47"/>
      <c r="F1041" s="47"/>
      <c r="G1041" s="50">
        <v>93151.039999999994</v>
      </c>
    </row>
    <row r="1042" spans="1:7" x14ac:dyDescent="0.35">
      <c r="A1042" s="65" t="s">
        <v>213</v>
      </c>
      <c r="B1042" s="63"/>
      <c r="C1042" s="47">
        <v>122834.39</v>
      </c>
      <c r="D1042" s="47"/>
      <c r="E1042" s="47"/>
      <c r="F1042" s="47"/>
      <c r="G1042" s="50">
        <v>122834.39</v>
      </c>
    </row>
    <row r="1043" spans="1:7" x14ac:dyDescent="0.35">
      <c r="A1043" s="82" t="s">
        <v>117</v>
      </c>
      <c r="B1043" s="63"/>
      <c r="C1043" s="47">
        <v>61486.95</v>
      </c>
      <c r="D1043" s="47"/>
      <c r="E1043" s="47"/>
      <c r="F1043" s="47"/>
      <c r="G1043" s="50">
        <v>61486.95</v>
      </c>
    </row>
    <row r="1044" spans="1:7" ht="15" thickBot="1" x14ac:dyDescent="0.4">
      <c r="A1044" s="82" t="s">
        <v>169</v>
      </c>
      <c r="B1044" s="63"/>
      <c r="C1044" s="47">
        <v>61347.44</v>
      </c>
      <c r="D1044" s="47"/>
      <c r="E1044" s="47"/>
      <c r="F1044" s="47"/>
      <c r="G1044" s="50">
        <v>61347.44</v>
      </c>
    </row>
    <row r="1045" spans="1:7" x14ac:dyDescent="0.35">
      <c r="A1045" s="65" t="s">
        <v>227</v>
      </c>
      <c r="B1045" s="63"/>
      <c r="C1045" s="47"/>
      <c r="D1045" s="47">
        <v>17849.09</v>
      </c>
      <c r="E1045" s="47">
        <v>104493.12</v>
      </c>
      <c r="F1045" s="47"/>
      <c r="G1045" s="50">
        <v>122342.21</v>
      </c>
    </row>
    <row r="1046" spans="1:7" x14ac:dyDescent="0.35">
      <c r="A1046" s="82" t="s">
        <v>117</v>
      </c>
      <c r="B1046" s="63"/>
      <c r="C1046" s="47"/>
      <c r="D1046" s="47">
        <v>11636.24</v>
      </c>
      <c r="E1046" s="47"/>
      <c r="F1046" s="47"/>
      <c r="G1046" s="50">
        <v>11636.24</v>
      </c>
    </row>
    <row r="1047" spans="1:7" x14ac:dyDescent="0.35">
      <c r="A1047" s="82" t="s">
        <v>49</v>
      </c>
      <c r="B1047" s="63"/>
      <c r="C1047" s="47"/>
      <c r="D1047" s="47"/>
      <c r="E1047" s="47">
        <v>104493.12</v>
      </c>
      <c r="F1047" s="47"/>
      <c r="G1047" s="50">
        <v>104493.12</v>
      </c>
    </row>
    <row r="1048" spans="1:7" ht="15" thickBot="1" x14ac:dyDescent="0.4">
      <c r="A1048" s="82" t="s">
        <v>96</v>
      </c>
      <c r="B1048" s="63"/>
      <c r="C1048" s="47"/>
      <c r="D1048" s="47">
        <v>6212.8499999999995</v>
      </c>
      <c r="E1048" s="47"/>
      <c r="F1048" s="47"/>
      <c r="G1048" s="50">
        <v>6212.8499999999995</v>
      </c>
    </row>
    <row r="1049" spans="1:7" x14ac:dyDescent="0.35">
      <c r="A1049" s="65" t="s">
        <v>196</v>
      </c>
      <c r="B1049" s="63">
        <v>110077.81</v>
      </c>
      <c r="C1049" s="47"/>
      <c r="D1049" s="47">
        <v>3714.9</v>
      </c>
      <c r="E1049" s="47">
        <v>8097.0999999999995</v>
      </c>
      <c r="F1049" s="47"/>
      <c r="G1049" s="50">
        <v>121889.81</v>
      </c>
    </row>
    <row r="1050" spans="1:7" x14ac:dyDescent="0.35">
      <c r="A1050" s="82" t="s">
        <v>64</v>
      </c>
      <c r="B1050" s="63">
        <v>84079.599999999991</v>
      </c>
      <c r="C1050" s="47"/>
      <c r="D1050" s="47"/>
      <c r="E1050" s="47"/>
      <c r="F1050" s="47"/>
      <c r="G1050" s="50">
        <v>84079.599999999991</v>
      </c>
    </row>
    <row r="1051" spans="1:7" x14ac:dyDescent="0.35">
      <c r="A1051" s="82" t="s">
        <v>101</v>
      </c>
      <c r="B1051" s="63">
        <v>25998.210000000003</v>
      </c>
      <c r="C1051" s="47"/>
      <c r="D1051" s="47"/>
      <c r="E1051" s="47"/>
      <c r="F1051" s="47"/>
      <c r="G1051" s="50">
        <v>25998.210000000003</v>
      </c>
    </row>
    <row r="1052" spans="1:7" x14ac:dyDescent="0.35">
      <c r="A1052" s="82" t="s">
        <v>169</v>
      </c>
      <c r="B1052" s="63"/>
      <c r="C1052" s="47"/>
      <c r="D1052" s="47"/>
      <c r="E1052" s="47">
        <v>8097.0999999999995</v>
      </c>
      <c r="F1052" s="47"/>
      <c r="G1052" s="50">
        <v>8097.0999999999995</v>
      </c>
    </row>
    <row r="1053" spans="1:7" ht="15" thickBot="1" x14ac:dyDescent="0.4">
      <c r="A1053" s="82" t="s">
        <v>96</v>
      </c>
      <c r="B1053" s="63"/>
      <c r="C1053" s="47"/>
      <c r="D1053" s="47">
        <v>3714.9</v>
      </c>
      <c r="E1053" s="47"/>
      <c r="F1053" s="47"/>
      <c r="G1053" s="50">
        <v>3714.9</v>
      </c>
    </row>
    <row r="1054" spans="1:7" x14ac:dyDescent="0.35">
      <c r="A1054" s="65" t="s">
        <v>174</v>
      </c>
      <c r="B1054" s="63">
        <v>95202.62</v>
      </c>
      <c r="C1054" s="47">
        <v>23551.18</v>
      </c>
      <c r="D1054" s="47">
        <v>2936.7000000000003</v>
      </c>
      <c r="E1054" s="47"/>
      <c r="F1054" s="47"/>
      <c r="G1054" s="50">
        <v>121690.49999999999</v>
      </c>
    </row>
    <row r="1055" spans="1:7" x14ac:dyDescent="0.35">
      <c r="A1055" s="82" t="s">
        <v>41</v>
      </c>
      <c r="B1055" s="63"/>
      <c r="C1055" s="47">
        <v>23551.18</v>
      </c>
      <c r="D1055" s="47"/>
      <c r="E1055" s="47"/>
      <c r="F1055" s="47"/>
      <c r="G1055" s="50">
        <v>23551.18</v>
      </c>
    </row>
    <row r="1056" spans="1:7" x14ac:dyDescent="0.35">
      <c r="A1056" s="82" t="s">
        <v>177</v>
      </c>
      <c r="B1056" s="63">
        <v>95202.62</v>
      </c>
      <c r="C1056" s="47"/>
      <c r="D1056" s="47"/>
      <c r="E1056" s="47"/>
      <c r="F1056" s="47"/>
      <c r="G1056" s="50">
        <v>95202.62</v>
      </c>
    </row>
    <row r="1057" spans="1:7" ht="15" thickBot="1" x14ac:dyDescent="0.4">
      <c r="A1057" s="82" t="s">
        <v>91</v>
      </c>
      <c r="B1057" s="63"/>
      <c r="C1057" s="47"/>
      <c r="D1057" s="47">
        <v>2936.7000000000003</v>
      </c>
      <c r="E1057" s="47"/>
      <c r="F1057" s="47"/>
      <c r="G1057" s="50">
        <v>2936.7000000000003</v>
      </c>
    </row>
    <row r="1058" spans="1:7" x14ac:dyDescent="0.35">
      <c r="A1058" s="65" t="s">
        <v>164</v>
      </c>
      <c r="B1058" s="63">
        <v>54636.479999999996</v>
      </c>
      <c r="C1058" s="47"/>
      <c r="D1058" s="47">
        <v>63709.799999999996</v>
      </c>
      <c r="E1058" s="47"/>
      <c r="F1058" s="47"/>
      <c r="G1058" s="50">
        <v>118346.28</v>
      </c>
    </row>
    <row r="1059" spans="1:7" x14ac:dyDescent="0.35">
      <c r="A1059" s="82" t="s">
        <v>64</v>
      </c>
      <c r="B1059" s="63"/>
      <c r="C1059" s="47"/>
      <c r="D1059" s="47">
        <v>63709.799999999996</v>
      </c>
      <c r="E1059" s="47"/>
      <c r="F1059" s="47"/>
      <c r="G1059" s="50">
        <v>63709.799999999996</v>
      </c>
    </row>
    <row r="1060" spans="1:7" ht="15" thickBot="1" x14ac:dyDescent="0.4">
      <c r="A1060" s="82" t="s">
        <v>148</v>
      </c>
      <c r="B1060" s="63">
        <v>54636.479999999996</v>
      </c>
      <c r="C1060" s="47"/>
      <c r="D1060" s="47"/>
      <c r="E1060" s="47"/>
      <c r="F1060" s="47"/>
      <c r="G1060" s="50">
        <v>54636.479999999996</v>
      </c>
    </row>
    <row r="1061" spans="1:7" x14ac:dyDescent="0.35">
      <c r="A1061" s="65" t="s">
        <v>229</v>
      </c>
      <c r="B1061" s="63"/>
      <c r="C1061" s="47">
        <v>10989.6</v>
      </c>
      <c r="D1061" s="47">
        <v>17939.68</v>
      </c>
      <c r="E1061" s="47">
        <v>87534</v>
      </c>
      <c r="F1061" s="47"/>
      <c r="G1061" s="50">
        <v>116463.28</v>
      </c>
    </row>
    <row r="1062" spans="1:7" x14ac:dyDescent="0.35">
      <c r="A1062" s="82" t="s">
        <v>58</v>
      </c>
      <c r="B1062" s="63"/>
      <c r="C1062" s="47"/>
      <c r="D1062" s="47"/>
      <c r="E1062" s="47">
        <v>87534</v>
      </c>
      <c r="F1062" s="47"/>
      <c r="G1062" s="50">
        <v>87534</v>
      </c>
    </row>
    <row r="1063" spans="1:7" x14ac:dyDescent="0.35">
      <c r="A1063" s="82" t="s">
        <v>122</v>
      </c>
      <c r="B1063" s="63"/>
      <c r="C1063" s="47">
        <v>10989.6</v>
      </c>
      <c r="D1063" s="47"/>
      <c r="E1063" s="47"/>
      <c r="F1063" s="47"/>
      <c r="G1063" s="50">
        <v>10989.6</v>
      </c>
    </row>
    <row r="1064" spans="1:7" ht="15" thickBot="1" x14ac:dyDescent="0.4">
      <c r="A1064" s="82" t="s">
        <v>177</v>
      </c>
      <c r="B1064" s="63"/>
      <c r="C1064" s="47"/>
      <c r="D1064" s="47">
        <v>17939.68</v>
      </c>
      <c r="E1064" s="47"/>
      <c r="F1064" s="47"/>
      <c r="G1064" s="50">
        <v>17939.68</v>
      </c>
    </row>
    <row r="1065" spans="1:7" x14ac:dyDescent="0.35">
      <c r="A1065" s="65" t="s">
        <v>296</v>
      </c>
      <c r="B1065" s="63"/>
      <c r="C1065" s="47">
        <v>11883.96</v>
      </c>
      <c r="D1065" s="47"/>
      <c r="E1065" s="47">
        <v>95991</v>
      </c>
      <c r="F1065" s="47"/>
      <c r="G1065" s="50">
        <v>107874.95999999999</v>
      </c>
    </row>
    <row r="1066" spans="1:7" x14ac:dyDescent="0.35">
      <c r="A1066" s="82" t="s">
        <v>113</v>
      </c>
      <c r="B1066" s="63"/>
      <c r="C1066" s="47"/>
      <c r="D1066" s="47"/>
      <c r="E1066" s="47">
        <v>95991</v>
      </c>
      <c r="F1066" s="47"/>
      <c r="G1066" s="50">
        <v>95991</v>
      </c>
    </row>
    <row r="1067" spans="1:7" ht="15" thickBot="1" x14ac:dyDescent="0.4">
      <c r="A1067" s="82" t="s">
        <v>138</v>
      </c>
      <c r="B1067" s="63"/>
      <c r="C1067" s="47">
        <v>11883.96</v>
      </c>
      <c r="D1067" s="47"/>
      <c r="E1067" s="47"/>
      <c r="F1067" s="47"/>
      <c r="G1067" s="50">
        <v>11883.96</v>
      </c>
    </row>
    <row r="1068" spans="1:7" x14ac:dyDescent="0.35">
      <c r="A1068" s="65" t="s">
        <v>173</v>
      </c>
      <c r="B1068" s="63">
        <v>23548.799999999999</v>
      </c>
      <c r="C1068" s="47"/>
      <c r="D1068" s="47">
        <v>6003.92</v>
      </c>
      <c r="E1068" s="47">
        <v>70176</v>
      </c>
      <c r="F1068" s="47"/>
      <c r="G1068" s="50">
        <v>99728.719999999987</v>
      </c>
    </row>
    <row r="1069" spans="1:7" x14ac:dyDescent="0.35">
      <c r="A1069" s="82" t="s">
        <v>85</v>
      </c>
      <c r="B1069" s="63">
        <v>23548.799999999999</v>
      </c>
      <c r="C1069" s="47"/>
      <c r="D1069" s="47"/>
      <c r="E1069" s="47">
        <v>37731.599999999999</v>
      </c>
      <c r="F1069" s="47"/>
      <c r="G1069" s="50">
        <v>61280.399999999994</v>
      </c>
    </row>
    <row r="1070" spans="1:7" x14ac:dyDescent="0.35">
      <c r="A1070" s="82" t="s">
        <v>101</v>
      </c>
      <c r="B1070" s="63"/>
      <c r="C1070" s="47"/>
      <c r="D1070" s="47"/>
      <c r="E1070" s="47">
        <v>32444.399999999998</v>
      </c>
      <c r="F1070" s="47"/>
      <c r="G1070" s="50">
        <v>32444.399999999998</v>
      </c>
    </row>
    <row r="1071" spans="1:7" ht="15" thickBot="1" x14ac:dyDescent="0.4">
      <c r="A1071" s="82" t="s">
        <v>91</v>
      </c>
      <c r="B1071" s="63"/>
      <c r="C1071" s="47"/>
      <c r="D1071" s="47">
        <v>6003.92</v>
      </c>
      <c r="E1071" s="47"/>
      <c r="F1071" s="47"/>
      <c r="G1071" s="50">
        <v>6003.92</v>
      </c>
    </row>
    <row r="1072" spans="1:7" x14ac:dyDescent="0.35">
      <c r="A1072" s="65" t="s">
        <v>285</v>
      </c>
      <c r="B1072" s="63"/>
      <c r="C1072" s="47">
        <v>14296.960000000001</v>
      </c>
      <c r="D1072" s="47">
        <v>35596.44</v>
      </c>
      <c r="E1072" s="47">
        <v>40739.599999999999</v>
      </c>
      <c r="F1072" s="47"/>
      <c r="G1072" s="50">
        <v>90633.000000000015</v>
      </c>
    </row>
    <row r="1073" spans="1:7" x14ac:dyDescent="0.35">
      <c r="A1073" s="82" t="s">
        <v>64</v>
      </c>
      <c r="B1073" s="63"/>
      <c r="C1073" s="47"/>
      <c r="D1073" s="47"/>
      <c r="E1073" s="47">
        <v>40739.599999999999</v>
      </c>
      <c r="F1073" s="47"/>
      <c r="G1073" s="50">
        <v>40739.599999999999</v>
      </c>
    </row>
    <row r="1074" spans="1:7" x14ac:dyDescent="0.35">
      <c r="A1074" s="82" t="s">
        <v>41</v>
      </c>
      <c r="B1074" s="63"/>
      <c r="C1074" s="47"/>
      <c r="D1074" s="47">
        <v>35596.44</v>
      </c>
      <c r="E1074" s="47"/>
      <c r="F1074" s="47"/>
      <c r="G1074" s="50">
        <v>35596.44</v>
      </c>
    </row>
    <row r="1075" spans="1:7" ht="15" thickBot="1" x14ac:dyDescent="0.4">
      <c r="A1075" s="82" t="s">
        <v>126</v>
      </c>
      <c r="B1075" s="63"/>
      <c r="C1075" s="47">
        <v>14296.960000000001</v>
      </c>
      <c r="D1075" s="47"/>
      <c r="E1075" s="47"/>
      <c r="F1075" s="47"/>
      <c r="G1075" s="50">
        <v>14296.960000000001</v>
      </c>
    </row>
    <row r="1076" spans="1:7" x14ac:dyDescent="0.35">
      <c r="A1076" s="65" t="s">
        <v>212</v>
      </c>
      <c r="B1076" s="63"/>
      <c r="C1076" s="47">
        <v>21699</v>
      </c>
      <c r="D1076" s="47">
        <v>40987</v>
      </c>
      <c r="E1076" s="47">
        <v>14782.169999999998</v>
      </c>
      <c r="F1076" s="47"/>
      <c r="G1076" s="50">
        <v>77468.17</v>
      </c>
    </row>
    <row r="1077" spans="1:7" x14ac:dyDescent="0.35">
      <c r="A1077" s="82" t="s">
        <v>85</v>
      </c>
      <c r="B1077" s="63"/>
      <c r="C1077" s="47"/>
      <c r="D1077" s="47"/>
      <c r="E1077" s="47">
        <v>6422.4</v>
      </c>
      <c r="F1077" s="47"/>
      <c r="G1077" s="50">
        <v>6422.4</v>
      </c>
    </row>
    <row r="1078" spans="1:7" x14ac:dyDescent="0.35">
      <c r="A1078" s="82" t="s">
        <v>159</v>
      </c>
      <c r="B1078" s="63"/>
      <c r="C1078" s="47">
        <v>21699</v>
      </c>
      <c r="D1078" s="47">
        <v>40987</v>
      </c>
      <c r="E1078" s="47"/>
      <c r="F1078" s="47"/>
      <c r="G1078" s="50">
        <v>62686</v>
      </c>
    </row>
    <row r="1079" spans="1:7" ht="15" thickBot="1" x14ac:dyDescent="0.4">
      <c r="A1079" s="82" t="s">
        <v>41</v>
      </c>
      <c r="B1079" s="63"/>
      <c r="C1079" s="47"/>
      <c r="D1079" s="47"/>
      <c r="E1079" s="47">
        <v>8359.7699999999986</v>
      </c>
      <c r="F1079" s="47"/>
      <c r="G1079" s="50">
        <v>8359.7699999999986</v>
      </c>
    </row>
    <row r="1080" spans="1:7" x14ac:dyDescent="0.35">
      <c r="A1080" s="65" t="s">
        <v>141</v>
      </c>
      <c r="B1080" s="63">
        <v>67325.759999999995</v>
      </c>
      <c r="C1080" s="47"/>
      <c r="D1080" s="47"/>
      <c r="E1080" s="47"/>
      <c r="F1080" s="47"/>
      <c r="G1080" s="50">
        <v>67325.759999999995</v>
      </c>
    </row>
    <row r="1081" spans="1:7" ht="15" thickBot="1" x14ac:dyDescent="0.4">
      <c r="A1081" s="82" t="s">
        <v>122</v>
      </c>
      <c r="B1081" s="63">
        <v>67325.759999999995</v>
      </c>
      <c r="C1081" s="47"/>
      <c r="D1081" s="47"/>
      <c r="E1081" s="47"/>
      <c r="F1081" s="47"/>
      <c r="G1081" s="50">
        <v>67325.759999999995</v>
      </c>
    </row>
    <row r="1082" spans="1:7" x14ac:dyDescent="0.35">
      <c r="A1082" s="65" t="s">
        <v>204</v>
      </c>
      <c r="B1082" s="63">
        <v>66586.740000000005</v>
      </c>
      <c r="C1082" s="47"/>
      <c r="D1082" s="47"/>
      <c r="E1082" s="47"/>
      <c r="F1082" s="47"/>
      <c r="G1082" s="50">
        <v>66586.740000000005</v>
      </c>
    </row>
    <row r="1083" spans="1:7" ht="15" thickBot="1" x14ac:dyDescent="0.4">
      <c r="A1083" s="82" t="s">
        <v>169</v>
      </c>
      <c r="B1083" s="63">
        <v>66586.740000000005</v>
      </c>
      <c r="C1083" s="47"/>
      <c r="D1083" s="47"/>
      <c r="E1083" s="47"/>
      <c r="F1083" s="47"/>
      <c r="G1083" s="50">
        <v>66586.740000000005</v>
      </c>
    </row>
    <row r="1084" spans="1:7" x14ac:dyDescent="0.35">
      <c r="A1084" s="65" t="s">
        <v>200</v>
      </c>
      <c r="B1084" s="63">
        <v>54594.719999999994</v>
      </c>
      <c r="C1084" s="47">
        <v>5938.66</v>
      </c>
      <c r="D1084" s="47"/>
      <c r="E1084" s="47">
        <v>5873.4000000000005</v>
      </c>
      <c r="F1084" s="47"/>
      <c r="G1084" s="50">
        <v>66406.78</v>
      </c>
    </row>
    <row r="1085" spans="1:7" x14ac:dyDescent="0.35">
      <c r="A1085" s="82" t="s">
        <v>49</v>
      </c>
      <c r="B1085" s="63">
        <v>54594.719999999994</v>
      </c>
      <c r="C1085" s="47"/>
      <c r="D1085" s="47"/>
      <c r="E1085" s="47"/>
      <c r="F1085" s="47"/>
      <c r="G1085" s="50">
        <v>54594.719999999994</v>
      </c>
    </row>
    <row r="1086" spans="1:7" ht="15" thickBot="1" x14ac:dyDescent="0.4">
      <c r="A1086" s="82" t="s">
        <v>91</v>
      </c>
      <c r="B1086" s="63"/>
      <c r="C1086" s="47">
        <v>5938.66</v>
      </c>
      <c r="D1086" s="47"/>
      <c r="E1086" s="47">
        <v>5873.4000000000005</v>
      </c>
      <c r="F1086" s="47"/>
      <c r="G1086" s="50">
        <v>11812.060000000001</v>
      </c>
    </row>
    <row r="1087" spans="1:7" x14ac:dyDescent="0.35">
      <c r="A1087" s="65" t="s">
        <v>277</v>
      </c>
      <c r="B1087" s="63">
        <v>13112.4</v>
      </c>
      <c r="C1087" s="47"/>
      <c r="D1087" s="47">
        <v>31017.5</v>
      </c>
      <c r="E1087" s="47"/>
      <c r="F1087" s="47"/>
      <c r="G1087" s="50">
        <v>44129.9</v>
      </c>
    </row>
    <row r="1088" spans="1:7" x14ac:dyDescent="0.35">
      <c r="A1088" s="82" t="s">
        <v>113</v>
      </c>
      <c r="B1088" s="63"/>
      <c r="C1088" s="47"/>
      <c r="D1088" s="47">
        <v>31017.5</v>
      </c>
      <c r="E1088" s="47"/>
      <c r="F1088" s="47"/>
      <c r="G1088" s="50">
        <v>31017.5</v>
      </c>
    </row>
    <row r="1089" spans="1:7" ht="15" thickBot="1" x14ac:dyDescent="0.4">
      <c r="A1089" s="82" t="s">
        <v>85</v>
      </c>
      <c r="B1089" s="63">
        <v>13112.4</v>
      </c>
      <c r="C1089" s="47"/>
      <c r="D1089" s="47"/>
      <c r="E1089" s="47"/>
      <c r="F1089" s="47"/>
      <c r="G1089" s="50">
        <v>13112.4</v>
      </c>
    </row>
    <row r="1090" spans="1:7" x14ac:dyDescent="0.35">
      <c r="A1090" s="65" t="s">
        <v>142</v>
      </c>
      <c r="B1090" s="63">
        <v>9425.1</v>
      </c>
      <c r="C1090" s="47"/>
      <c r="D1090" s="47"/>
      <c r="E1090" s="47">
        <v>30539.52</v>
      </c>
      <c r="F1090" s="47"/>
      <c r="G1090" s="50">
        <v>39964.620000000003</v>
      </c>
    </row>
    <row r="1091" spans="1:7" x14ac:dyDescent="0.35">
      <c r="A1091" s="82" t="s">
        <v>107</v>
      </c>
      <c r="B1091" s="63">
        <v>9425.1</v>
      </c>
      <c r="C1091" s="47"/>
      <c r="D1091" s="47"/>
      <c r="E1091" s="47"/>
      <c r="F1091" s="47"/>
      <c r="G1091" s="50">
        <v>9425.1</v>
      </c>
    </row>
    <row r="1092" spans="1:7" ht="15" thickBot="1" x14ac:dyDescent="0.4">
      <c r="A1092" s="82" t="s">
        <v>122</v>
      </c>
      <c r="B1092" s="63"/>
      <c r="C1092" s="47"/>
      <c r="D1092" s="47"/>
      <c r="E1092" s="47">
        <v>30539.52</v>
      </c>
      <c r="F1092" s="47"/>
      <c r="G1092" s="50">
        <v>30539.52</v>
      </c>
    </row>
    <row r="1093" spans="1:7" x14ac:dyDescent="0.35">
      <c r="A1093" s="65" t="s">
        <v>218</v>
      </c>
      <c r="B1093" s="63"/>
      <c r="C1093" s="47">
        <v>16719.539999999997</v>
      </c>
      <c r="D1093" s="47"/>
      <c r="E1093" s="47">
        <v>20308.64</v>
      </c>
      <c r="F1093" s="47"/>
      <c r="G1093" s="50">
        <v>37028.179999999993</v>
      </c>
    </row>
    <row r="1094" spans="1:7" x14ac:dyDescent="0.35">
      <c r="A1094" s="82" t="s">
        <v>73</v>
      </c>
      <c r="B1094" s="63"/>
      <c r="C1094" s="47"/>
      <c r="D1094" s="47"/>
      <c r="E1094" s="47">
        <v>20308.64</v>
      </c>
      <c r="F1094" s="47"/>
      <c r="G1094" s="50">
        <v>20308.64</v>
      </c>
    </row>
    <row r="1095" spans="1:7" ht="15" thickBot="1" x14ac:dyDescent="0.4">
      <c r="A1095" s="82" t="s">
        <v>41</v>
      </c>
      <c r="B1095" s="63"/>
      <c r="C1095" s="47">
        <v>16719.539999999997</v>
      </c>
      <c r="D1095" s="47"/>
      <c r="E1095" s="47"/>
      <c r="F1095" s="47"/>
      <c r="G1095" s="50">
        <v>16719.539999999997</v>
      </c>
    </row>
    <row r="1096" spans="1:7" x14ac:dyDescent="0.35">
      <c r="A1096" s="65" t="s">
        <v>181</v>
      </c>
      <c r="B1096" s="63"/>
      <c r="C1096" s="47"/>
      <c r="D1096" s="47"/>
      <c r="E1096" s="47">
        <v>11014.02</v>
      </c>
      <c r="F1096" s="47"/>
      <c r="G1096" s="50">
        <v>11014.02</v>
      </c>
    </row>
    <row r="1097" spans="1:7" ht="15" thickBot="1" x14ac:dyDescent="0.4">
      <c r="A1097" s="82" t="s">
        <v>101</v>
      </c>
      <c r="B1097" s="63"/>
      <c r="C1097" s="47"/>
      <c r="D1097" s="47"/>
      <c r="E1097" s="47">
        <v>11014.02</v>
      </c>
      <c r="F1097" s="47"/>
      <c r="G1097" s="50">
        <v>11014.02</v>
      </c>
    </row>
    <row r="1098" spans="1:7" x14ac:dyDescent="0.35">
      <c r="A1098" s="65" t="s">
        <v>63</v>
      </c>
      <c r="B1098" s="63"/>
      <c r="C1098" s="47"/>
      <c r="D1098" s="47">
        <v>9394</v>
      </c>
      <c r="E1098" s="47"/>
      <c r="F1098" s="47"/>
      <c r="G1098" s="50">
        <v>9394</v>
      </c>
    </row>
    <row r="1099" spans="1:7" ht="15" thickBot="1" x14ac:dyDescent="0.4">
      <c r="A1099" s="82" t="s">
        <v>96</v>
      </c>
      <c r="B1099" s="63"/>
      <c r="C1099" s="47"/>
      <c r="D1099" s="47">
        <v>9394</v>
      </c>
      <c r="E1099" s="47"/>
      <c r="F1099" s="47"/>
      <c r="G1099" s="50">
        <v>9394</v>
      </c>
    </row>
    <row r="1100" spans="1:7" ht="15" thickBot="1" x14ac:dyDescent="0.4">
      <c r="A1100" s="59" t="s">
        <v>327</v>
      </c>
      <c r="B1100" s="58">
        <v>16786384.509999998</v>
      </c>
      <c r="C1100" s="54">
        <v>16853714.020000007</v>
      </c>
      <c r="D1100" s="54">
        <v>16160767.089999994</v>
      </c>
      <c r="E1100" s="54">
        <v>14982803.360000003</v>
      </c>
      <c r="F1100" s="54">
        <v>32785.919999999998</v>
      </c>
      <c r="G1100" s="55">
        <v>64816454.899999999</v>
      </c>
    </row>
  </sheetData>
  <mergeCells count="1">
    <mergeCell ref="A1:F1"/>
  </mergeCells>
  <conditionalFormatting pivot="1" sqref="G5 G14 G25 G32 G40 G49 G58 G66 G73 G80 G89 G99 G109 G116 G126 G132 G139 G147 G153 G159 G166 G172 G181 G186 G191 G199 G207 G215 G224 G231 G238 G246 G251 G257 G263 G269 G276 G282 G290 G297 G302 G311 G316 G321 G330 G335 G340 G348 G357 G363 G370 G376 G382 G388 G394 G403 G411 G417 G423 G429 G435 G440 G447 G452 G461 G466 G471 G479 G484 G490 G494 G499 G505 G512 G519 G526 G530 G536 G541 G546 G551 G557 G561 G568 G575 G582 G587 G591 G595 G602 G607 G611 G618 G624 G628 G633 G639 G644 G650 G654 G659 G666 G674 G679 G685 G691 G697 G701 G707 G715 G722 G728 G733 G737 G742 G748 G755 G761 G766 G771 G778 G783 G786 G790 G794 G798 G803 G808 G812 G818 G823 G826 G832 G837 G840 G844 G850 G854 G857 G862 G867 G874 G880 G885 G888 G893 G896 G900 G905 G909 G914 G918 G924 G929 G934 G939 G944 G948 G955 G959 G962 G968 G972 G975 G979 G983 G988 G992 G999 G1004 G1007 G1011 G1015 G1018 G1022 G1026 G1030 G1035 G1039 G1042 G1045 G1049 G1054 G1058 G1061 G1065 G1068 G1072 G1076 G1080 G1082 G1084 G1087 G1090 G1093 G1096 G1098">
    <cfRule type="dataBar" priority="2">
      <dataBar>
        <cfvo type="min"/>
        <cfvo type="max"/>
        <color rgb="FF008AEF"/>
      </dataBar>
      <extLst>
        <ext xmlns:x14="http://schemas.microsoft.com/office/spreadsheetml/2009/9/main" uri="{B025F937-C7B1-47D3-B67F-A62EFF666E3E}">
          <x14:id>{108BBEA5-8B62-4279-8F20-7E431D712F4E}</x14:id>
        </ext>
      </extLst>
    </cfRule>
  </conditionalFormatting>
  <conditionalFormatting pivot="1" sqref="B5:E5 B14:E14 B25:E25 B32:E32 B40:E40 B49:E49 B58:E58 B66:E66 B73:E73 B80:E80 B89:E89 B99:E99 B109:E109 B116:E116 B126:E126 B132:E132 B139:E139 B147:E147 B153:E153 B159:E159 B166:E166 B172:E172 B181:E181 B186:E186 B191:E191 B199:E199 B207:E207 B215:E215 B224:E224 B231:E231 B238:E238 B246:E246 B251:E251 B257:E257 B263:E263 B269:E269 B276:E276 B282:E282 B290:E290 B297:E297 B302:E302 B311:E311 B316:E316 B321:E321 B330:E330 B335:E335 B340:E340 B348:E348 B357:E357 B363:E363 B370:E370 B376:E376 B382:E382 B388:E388 B394:E394 B403:E403 B411:E411 B417:E417 B423:E423 B429:E429 B435:E435 B440:E440 B447:E447 B452:E452 B461:E461 B466:E466 B471:E471 B479:E479 B484:E484 B490:E490 B494:E494 B499:E499 B505:E505 B512:E512 B519:E519 B526:E526 B530:E530 B536:E536 B541:E541 B546:E546 B551:E551 B557:E557 B561:E561 B568:E568 B575:E575 B582:E582 B587:E587 B591:E591 B595:E595 B602:E602 B607:E607 B611:E611 B618:E618 B624:E624 B628:E628 B633:E633 B639:E639 B644:E644 B650:E650 B654:E654 B659:E659 B666:E666 B674:E674 B679:E679 B685:E685 B691:E691 B697:E697 B701:E701 B707:E707 B715:E715 B722:E722 B728:E728 B733:E733 B737:E737 B742:E742 B748:E748 B755:E755 B761:E761 B766:E766 B771:E771 B778:E778 B783:E783 B786:E786 B790:E790 B794:E794 B798:E798 B803:E803 B808:E808 B812:E812 B818:E818 B823:E823 B826:E826 B832:E832 B837:E837 B840:E840 B844:E844 B850:E850 B854:E854 B857:E857 B862:E862 B867:E867 B874:E874 B880:E880 B885:E885 B888:E888 B893:E893 B896:E896 B900:E900 B905:E905 B909:E909 B914:E914 B918:E918 B924:E924 B929:E929 B934:E934 B939:E939 B944:E944 B948:E948 B955:E955 B959:E959 B962:E962 B968:E968 B972:E972 B975:E975 B979:E979 B983:E983 B988:E988 B992:E992 B999:E999 B1004:E1004 B1007:E1007 B1011:E1011 B1015:E1015 B1018:E1018 B1022:E1022 B1026:E1026 B1030:E1030 B1035:E1035 B1039:E1039 B1042:E1042 B1045:E1045 B1049:E1049 B1054:E1054 B1058:E1058 B1061:E1061 B1065:E1065 B1068:E1068 B1072:E1072 B1076:E1076 B1080:E1080 B1082:E1082 B1084:E1084 B1087:E1087 B1090:E1090 B1093:E1093 B1096:E1096 B1098:E1098">
    <cfRule type="dataBar" priority="1">
      <dataBar>
        <cfvo type="min"/>
        <cfvo type="max"/>
        <color rgb="FFFFB628"/>
      </dataBar>
      <extLst>
        <ext xmlns:x14="http://schemas.microsoft.com/office/spreadsheetml/2009/9/main" uri="{B025F937-C7B1-47D3-B67F-A62EFF666E3E}">
          <x14:id>{1C441EEF-18E4-4525-8ED0-801D6836414D}</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pivot="1">
          <x14:cfRule type="dataBar" id="{108BBEA5-8B62-4279-8F20-7E431D712F4E}">
            <x14:dataBar minLength="0" maxLength="100" border="1" negativeBarBorderColorSameAsPositive="0">
              <x14:cfvo type="autoMin"/>
              <x14:cfvo type="autoMax"/>
              <x14:borderColor rgb="FF008AEF"/>
              <x14:negativeFillColor rgb="FFFF0000"/>
              <x14:negativeBorderColor rgb="FFFF0000"/>
              <x14:axisColor rgb="FF000000"/>
            </x14:dataBar>
          </x14:cfRule>
          <xm:sqref>G5 G14 G25 G32 G40 G49 G58 G66 G73 G80 G89 G99 G109 G116 G126 G132 G139 G147 G153 G159 G166 G172 G181 G186 G191 G199 G207 G215 G224 G231 G238 G246 G251 G257 G263 G269 G276 G282 G290 G297 G302 G311 G316 G321 G330 G335 G340 G348 G357 G363 G370 G376 G382 G388 G394 G403 G411 G417 G423 G429 G435 G440 G447 G452 G461 G466 G471 G479 G484 G490 G494 G499 G505 G512 G519 G526 G530 G536 G541 G546 G551 G557 G561 G568 G575 G582 G587 G591 G595 G602 G607 G611 G618 G624 G628 G633 G639 G644 G650 G654 G659 G666 G674 G679 G685 G691 G697 G701 G707 G715 G722 G728 G733 G737 G742 G748 G755 G761 G766 G771 G778 G783 G786 G790 G794 G798 G803 G808 G812 G818 G823 G826 G832 G837 G840 G844 G850 G854 G857 G862 G867 G874 G880 G885 G888 G893 G896 G900 G905 G909 G914 G918 G924 G929 G934 G939 G944 G948 G955 G959 G962 G968 G972 G975 G979 G983 G988 G992 G999 G1004 G1007 G1011 G1015 G1018 G1022 G1026 G1030 G1035 G1039 G1042 G1045 G1049 G1054 G1058 G1061 G1065 G1068 G1072 G1076 G1080 G1082 G1084 G1087 G1090 G1093 G1096 G1098</xm:sqref>
        </x14:conditionalFormatting>
        <x14:conditionalFormatting xmlns:xm="http://schemas.microsoft.com/office/excel/2006/main" pivot="1">
          <x14:cfRule type="dataBar" id="{1C441EEF-18E4-4525-8ED0-801D6836414D}">
            <x14:dataBar minLength="0" maxLength="100" border="1" negativeBarBorderColorSameAsPositive="0">
              <x14:cfvo type="autoMin"/>
              <x14:cfvo type="autoMax"/>
              <x14:borderColor rgb="FFFFB628"/>
              <x14:negativeFillColor rgb="FFFF0000"/>
              <x14:negativeBorderColor rgb="FFFF0000"/>
              <x14:axisColor rgb="FF000000"/>
            </x14:dataBar>
          </x14:cfRule>
          <xm:sqref>B5:E5 B14:E14 B25:E25 B32:E32 B40:E40 B49:E49 B58:E58 B66:E66 B73:E73 B80:E80 B89:E89 B99:E99 B109:E109 B116:E116 B126:E126 B132:E132 B139:E139 B147:E147 B153:E153 B159:E159 B166:E166 B172:E172 B181:E181 B186:E186 B191:E191 B199:E199 B207:E207 B215:E215 B224:E224 B231:E231 B238:E238 B246:E246 B251:E251 B257:E257 B263:E263 B269:E269 B276:E276 B282:E282 B290:E290 B297:E297 B302:E302 B311:E311 B316:E316 B321:E321 B330:E330 B335:E335 B340:E340 B348:E348 B357:E357 B363:E363 B370:E370 B376:E376 B382:E382 B388:E388 B394:E394 B403:E403 B411:E411 B417:E417 B423:E423 B429:E429 B435:E435 B440:E440 B447:E447 B452:E452 B461:E461 B466:E466 B471:E471 B479:E479 B484:E484 B490:E490 B494:E494 B499:E499 B505:E505 B512:E512 B519:E519 B526:E526 B530:E530 B536:E536 B541:E541 B546:E546 B551:E551 B557:E557 B561:E561 B568:E568 B575:E575 B582:E582 B587:E587 B591:E591 B595:E595 B602:E602 B607:E607 B611:E611 B618:E618 B624:E624 B628:E628 B633:E633 B639:E639 B644:E644 B650:E650 B654:E654 B659:E659 B666:E666 B674:E674 B679:E679 B685:E685 B691:E691 B697:E697 B701:E701 B707:E707 B715:E715 B722:E722 B728:E728 B733:E733 B737:E737 B742:E742 B748:E748 B755:E755 B761:E761 B766:E766 B771:E771 B778:E778 B783:E783 B786:E786 B790:E790 B794:E794 B798:E798 B803:E803 B808:E808 B812:E812 B818:E818 B823:E823 B826:E826 B832:E832 B837:E837 B840:E840 B844:E844 B850:E850 B854:E854 B857:E857 B862:E862 B867:E867 B874:E874 B880:E880 B885:E885 B888:E888 B893:E893 B896:E896 B900:E900 B905:E905 B909:E909 B914:E914 B918:E918 B924:E924 B929:E929 B934:E934 B939:E939 B944:E944 B948:E948 B955:E955 B959:E959 B962:E962 B968:E968 B972:E972 B975:E975 B979:E979 B983:E983 B988:E988 B992:E992 B999:E999 B1004:E1004 B1007:E1007 B1011:E1011 B1015:E1015 B1018:E1018 B1022:E1022 B1026:E1026 B1030:E1030 B1035:E1035 B1039:E1039 B1042:E1042 B1045:E1045 B1049:E1049 B1054:E1054 B1058:E1058 B1061:E1061 B1065:E1065 B1068:E1068 B1072:E1072 B1076:E1076 B1080:E1080 B1082:E1082 B1084:E1084 B1087:E1087 B1090:E1090 B1093:E1093 B1096:E1096 B1098:E1098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0"/>
  <sheetViews>
    <sheetView zoomScale="90" zoomScaleNormal="90" workbookViewId="0">
      <pane xSplit="2" ySplit="4" topLeftCell="C5" activePane="bottomRight" state="frozen"/>
      <selection pane="topRight" activeCell="B1" sqref="B1"/>
      <selection pane="bottomLeft" activeCell="A4" sqref="A4"/>
      <selection pane="bottomRight" activeCell="K32" sqref="K32"/>
    </sheetView>
  </sheetViews>
  <sheetFormatPr defaultRowHeight="14.5" x14ac:dyDescent="0.35"/>
  <cols>
    <col min="2" max="2" width="15.54296875" customWidth="1"/>
    <col min="3" max="8" width="13.08984375" customWidth="1"/>
  </cols>
  <sheetData>
    <row r="2" spans="2:8" ht="23.5" x14ac:dyDescent="0.55000000000000004">
      <c r="B2" s="105" t="s">
        <v>342</v>
      </c>
      <c r="C2" s="105"/>
      <c r="D2" s="105"/>
      <c r="E2" s="105"/>
      <c r="F2" s="105"/>
      <c r="G2" s="105"/>
      <c r="H2" s="105"/>
    </row>
    <row r="3" spans="2:8" x14ac:dyDescent="0.35">
      <c r="B3" s="44" t="s">
        <v>337</v>
      </c>
      <c r="C3" s="44" t="s">
        <v>326</v>
      </c>
    </row>
    <row r="4" spans="2:8" x14ac:dyDescent="0.35">
      <c r="B4" s="44" t="s">
        <v>328</v>
      </c>
      <c r="C4" t="s">
        <v>95</v>
      </c>
      <c r="D4" t="s">
        <v>112</v>
      </c>
      <c r="E4" t="s">
        <v>38</v>
      </c>
      <c r="F4" t="s">
        <v>56</v>
      </c>
      <c r="G4" t="s">
        <v>84</v>
      </c>
      <c r="H4" t="s">
        <v>327</v>
      </c>
    </row>
    <row r="5" spans="2:8" x14ac:dyDescent="0.35">
      <c r="B5" s="45" t="s">
        <v>57</v>
      </c>
      <c r="C5" s="46">
        <v>1831649.0799999998</v>
      </c>
      <c r="D5" s="46">
        <v>1758262.7299999997</v>
      </c>
      <c r="E5" s="46">
        <v>2665735.2099999995</v>
      </c>
      <c r="F5" s="46">
        <v>1284704</v>
      </c>
      <c r="G5" s="46">
        <v>1490672.2100000002</v>
      </c>
      <c r="H5" s="46">
        <v>9031023.2300000004</v>
      </c>
    </row>
    <row r="6" spans="2:8" x14ac:dyDescent="0.35">
      <c r="B6" s="45" t="s">
        <v>39</v>
      </c>
      <c r="C6" s="46">
        <v>2295629.52</v>
      </c>
      <c r="D6" s="46">
        <v>3952473.8000000003</v>
      </c>
      <c r="E6" s="46">
        <v>2749442.5200000005</v>
      </c>
      <c r="F6" s="46">
        <v>2002534.81</v>
      </c>
      <c r="G6" s="46">
        <v>4797270.6300000008</v>
      </c>
      <c r="H6" s="46">
        <v>15797351.280000001</v>
      </c>
    </row>
    <row r="7" spans="2:8" x14ac:dyDescent="0.35">
      <c r="B7" s="45" t="s">
        <v>71</v>
      </c>
      <c r="C7" s="46">
        <v>2835945.7399999998</v>
      </c>
      <c r="D7" s="46">
        <v>2629681.1999999997</v>
      </c>
      <c r="E7" s="46">
        <v>2881485.13</v>
      </c>
      <c r="F7" s="46">
        <v>2251466.3200000003</v>
      </c>
      <c r="G7" s="46">
        <v>1439671.32</v>
      </c>
      <c r="H7" s="46">
        <v>12038249.710000001</v>
      </c>
    </row>
    <row r="8" spans="2:8" x14ac:dyDescent="0.35">
      <c r="B8" s="45" t="s">
        <v>48</v>
      </c>
      <c r="C8" s="46">
        <v>3014014.99</v>
      </c>
      <c r="D8" s="46">
        <v>2941410.2799999993</v>
      </c>
      <c r="E8" s="46">
        <v>1314139.7499999998</v>
      </c>
      <c r="F8" s="46">
        <v>4903330.55</v>
      </c>
      <c r="G8" s="46">
        <v>2997019.3700000006</v>
      </c>
      <c r="H8" s="46">
        <v>15169914.940000001</v>
      </c>
    </row>
    <row r="9" spans="2:8" x14ac:dyDescent="0.35">
      <c r="B9" s="45" t="s">
        <v>100</v>
      </c>
      <c r="C9" s="46">
        <v>653948.66999999993</v>
      </c>
      <c r="D9" s="46">
        <v>3916399.31</v>
      </c>
      <c r="E9" s="46">
        <v>2488119.56</v>
      </c>
      <c r="F9" s="46">
        <v>4323475.879999999</v>
      </c>
      <c r="G9" s="46">
        <v>1397972.32</v>
      </c>
      <c r="H9" s="46">
        <v>12779915.74</v>
      </c>
    </row>
    <row r="10" spans="2:8" x14ac:dyDescent="0.35">
      <c r="B10" s="45" t="s">
        <v>327</v>
      </c>
      <c r="C10" s="46">
        <v>10631188</v>
      </c>
      <c r="D10" s="46">
        <v>15198227.32</v>
      </c>
      <c r="E10" s="46">
        <v>12098922.17</v>
      </c>
      <c r="F10" s="46">
        <v>14765511.559999999</v>
      </c>
      <c r="G10" s="46">
        <v>12122605.850000001</v>
      </c>
      <c r="H10" s="46">
        <v>64816454.899999999</v>
      </c>
    </row>
  </sheetData>
  <mergeCells count="1">
    <mergeCell ref="B2:H2"/>
  </mergeCell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pane xSplit="1" ySplit="3" topLeftCell="B4" activePane="bottomRight" state="frozen"/>
      <selection pane="topRight" activeCell="B1" sqref="B1"/>
      <selection pane="bottomLeft" activeCell="A4" sqref="A4"/>
      <selection pane="bottomRight" activeCell="G21" sqref="G21"/>
    </sheetView>
  </sheetViews>
  <sheetFormatPr defaultRowHeight="14.5" x14ac:dyDescent="0.35"/>
  <cols>
    <col min="1" max="1" width="15.54296875" customWidth="1"/>
    <col min="2" max="2" width="15.26953125" customWidth="1"/>
    <col min="3" max="5" width="12.1796875" customWidth="1"/>
    <col min="6" max="6" width="11.26953125" customWidth="1"/>
    <col min="7" max="7" width="12.1796875" customWidth="1"/>
  </cols>
  <sheetData>
    <row r="1" spans="1:7" ht="23.5" x14ac:dyDescent="0.55000000000000004">
      <c r="A1" s="105" t="s">
        <v>343</v>
      </c>
      <c r="B1" s="105"/>
      <c r="C1" s="105"/>
      <c r="D1" s="105"/>
      <c r="E1" s="105"/>
      <c r="F1" s="105"/>
      <c r="G1" s="105"/>
    </row>
    <row r="2" spans="1:7" x14ac:dyDescent="0.35">
      <c r="A2" s="44" t="s">
        <v>337</v>
      </c>
      <c r="B2" s="44" t="s">
        <v>326</v>
      </c>
    </row>
    <row r="3" spans="1:7" x14ac:dyDescent="0.35">
      <c r="A3" s="44" t="s">
        <v>328</v>
      </c>
      <c r="B3" t="s">
        <v>15</v>
      </c>
      <c r="C3" t="s">
        <v>16</v>
      </c>
      <c r="D3" t="s">
        <v>17</v>
      </c>
      <c r="E3" t="s">
        <v>18</v>
      </c>
      <c r="F3" t="s">
        <v>338</v>
      </c>
      <c r="G3" t="s">
        <v>327</v>
      </c>
    </row>
    <row r="4" spans="1:7" x14ac:dyDescent="0.35">
      <c r="A4" s="45" t="s">
        <v>57</v>
      </c>
      <c r="B4" s="46">
        <v>1969459.1999999993</v>
      </c>
      <c r="C4" s="46">
        <v>1845224.38</v>
      </c>
      <c r="D4" s="46">
        <v>2879176.5300000003</v>
      </c>
      <c r="E4" s="46">
        <v>2337163.1199999992</v>
      </c>
      <c r="F4" s="46"/>
      <c r="G4" s="46">
        <v>9031023.2299999986</v>
      </c>
    </row>
    <row r="5" spans="1:7" x14ac:dyDescent="0.35">
      <c r="A5" s="45" t="s">
        <v>39</v>
      </c>
      <c r="B5" s="46">
        <v>4372693.3</v>
      </c>
      <c r="C5" s="46">
        <v>3696805.63</v>
      </c>
      <c r="D5" s="46">
        <v>3216134.72</v>
      </c>
      <c r="E5" s="46">
        <v>4511717.6300000008</v>
      </c>
      <c r="F5" s="46"/>
      <c r="G5" s="46">
        <v>15797351.280000001</v>
      </c>
    </row>
    <row r="6" spans="1:7" x14ac:dyDescent="0.35">
      <c r="A6" s="45" t="s">
        <v>71</v>
      </c>
      <c r="B6" s="46">
        <v>3671845.51</v>
      </c>
      <c r="C6" s="46">
        <v>3110135.4000000004</v>
      </c>
      <c r="D6" s="46">
        <v>2959248.5800000005</v>
      </c>
      <c r="E6" s="46">
        <v>2264234.2999999998</v>
      </c>
      <c r="F6" s="46">
        <v>32785.919999999998</v>
      </c>
      <c r="G6" s="46">
        <v>12038249.709999999</v>
      </c>
    </row>
    <row r="7" spans="1:7" x14ac:dyDescent="0.35">
      <c r="A7" s="45" t="s">
        <v>48</v>
      </c>
      <c r="B7" s="46">
        <v>4210801.1400000015</v>
      </c>
      <c r="C7" s="46">
        <v>4436455.26</v>
      </c>
      <c r="D7" s="46">
        <v>3394990.2600000002</v>
      </c>
      <c r="E7" s="46">
        <v>3127668.2799999993</v>
      </c>
      <c r="F7" s="46"/>
      <c r="G7" s="46">
        <v>15169914.940000001</v>
      </c>
    </row>
    <row r="8" spans="1:7" x14ac:dyDescent="0.35">
      <c r="A8" s="45" t="s">
        <v>100</v>
      </c>
      <c r="B8" s="46">
        <v>2561585.3600000003</v>
      </c>
      <c r="C8" s="46">
        <v>3765093.3499999996</v>
      </c>
      <c r="D8" s="46">
        <v>3711217</v>
      </c>
      <c r="E8" s="46">
        <v>2742020.03</v>
      </c>
      <c r="F8" s="46"/>
      <c r="G8" s="46">
        <v>12779915.74</v>
      </c>
    </row>
    <row r="9" spans="1:7" x14ac:dyDescent="0.35">
      <c r="A9" s="45" t="s">
        <v>327</v>
      </c>
      <c r="B9" s="46">
        <v>16786384.509999998</v>
      </c>
      <c r="C9" s="46">
        <v>16853714.02</v>
      </c>
      <c r="D9" s="46">
        <v>16160767.09</v>
      </c>
      <c r="E9" s="46">
        <v>14982803.359999999</v>
      </c>
      <c r="F9" s="46">
        <v>32785.919999999998</v>
      </c>
      <c r="G9" s="46">
        <v>64816454.899999999</v>
      </c>
    </row>
  </sheetData>
  <mergeCells count="1">
    <mergeCell ref="A1:G1"/>
  </mergeCell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6"/>
  <sheetViews>
    <sheetView zoomScale="98" zoomScaleNormal="98" workbookViewId="0">
      <pane xSplit="1" ySplit="4" topLeftCell="B5" activePane="bottomRight" state="frozen"/>
      <selection pane="topRight" activeCell="B1" sqref="B1"/>
      <selection pane="bottomLeft" activeCell="A5" sqref="A5"/>
      <selection pane="bottomRight" activeCell="A19" sqref="A19"/>
    </sheetView>
  </sheetViews>
  <sheetFormatPr defaultRowHeight="14.5" x14ac:dyDescent="0.35"/>
  <cols>
    <col min="1" max="1" width="23.90625" customWidth="1"/>
    <col min="2" max="2" width="15.26953125" customWidth="1"/>
    <col min="3" max="6" width="13.1796875" customWidth="1"/>
    <col min="7" max="8" width="13.6328125" bestFit="1" customWidth="1"/>
    <col min="9" max="9" width="13.1796875" customWidth="1"/>
    <col min="10" max="10" width="12.1796875" customWidth="1"/>
    <col min="11" max="11" width="10.81640625" bestFit="1" customWidth="1"/>
    <col min="12" max="13" width="9.81640625" bestFit="1" customWidth="1"/>
    <col min="14" max="14" width="10.81640625" bestFit="1" customWidth="1"/>
    <col min="15" max="15" width="16" bestFit="1" customWidth="1"/>
    <col min="16" max="16" width="13" bestFit="1" customWidth="1"/>
    <col min="17" max="21" width="10.81640625" bestFit="1" customWidth="1"/>
    <col min="22" max="23" width="9.81640625" bestFit="1" customWidth="1"/>
    <col min="24" max="24" width="16" bestFit="1" customWidth="1"/>
    <col min="25" max="25" width="11.81640625" bestFit="1" customWidth="1"/>
  </cols>
  <sheetData>
    <row r="1" spans="1:10" ht="23.5" x14ac:dyDescent="0.55000000000000004">
      <c r="A1" s="105" t="s">
        <v>357</v>
      </c>
      <c r="B1" s="105"/>
      <c r="C1" s="105"/>
      <c r="D1" s="105"/>
      <c r="E1" s="105"/>
      <c r="F1" s="105"/>
      <c r="G1" s="105"/>
      <c r="H1" s="105"/>
      <c r="I1" s="105"/>
      <c r="J1" s="105"/>
    </row>
    <row r="3" spans="1:10" ht="15" thickBot="1" x14ac:dyDescent="0.4">
      <c r="A3" s="44" t="s">
        <v>329</v>
      </c>
      <c r="B3" s="44" t="s">
        <v>326</v>
      </c>
    </row>
    <row r="4" spans="1:10" x14ac:dyDescent="0.35">
      <c r="A4" s="44" t="s">
        <v>328</v>
      </c>
      <c r="B4" s="2" t="s">
        <v>89</v>
      </c>
      <c r="C4" s="2" t="s">
        <v>54</v>
      </c>
      <c r="D4" s="2" t="s">
        <v>82</v>
      </c>
      <c r="E4" s="2" t="s">
        <v>69</v>
      </c>
      <c r="F4" s="2" t="s">
        <v>62</v>
      </c>
      <c r="G4" s="2" t="s">
        <v>130</v>
      </c>
      <c r="H4" s="2" t="s">
        <v>46</v>
      </c>
      <c r="I4" s="2" t="s">
        <v>105</v>
      </c>
      <c r="J4" s="83" t="s">
        <v>327</v>
      </c>
    </row>
    <row r="5" spans="1:10" x14ac:dyDescent="0.35">
      <c r="A5" s="45" t="s">
        <v>19</v>
      </c>
      <c r="B5" s="47">
        <v>571887.37999999989</v>
      </c>
      <c r="C5" s="47">
        <v>464732.68999999994</v>
      </c>
      <c r="D5" s="47">
        <v>812647.12000000011</v>
      </c>
      <c r="E5" s="47">
        <v>879135.69</v>
      </c>
      <c r="F5" s="47">
        <v>573543.57999999996</v>
      </c>
      <c r="G5" s="47">
        <v>906821.02</v>
      </c>
      <c r="H5" s="47">
        <v>1020134.66</v>
      </c>
      <c r="I5" s="47">
        <v>855138.76</v>
      </c>
      <c r="J5" s="47">
        <v>6084040.9000000004</v>
      </c>
    </row>
    <row r="6" spans="1:10" x14ac:dyDescent="0.35">
      <c r="A6" s="45" t="s">
        <v>20</v>
      </c>
      <c r="B6" s="47">
        <v>1669712.44</v>
      </c>
      <c r="C6" s="47">
        <v>1121691.57</v>
      </c>
      <c r="D6" s="47">
        <v>1439716.2699999996</v>
      </c>
      <c r="E6" s="47">
        <v>1531643.6199999999</v>
      </c>
      <c r="F6" s="47">
        <v>1728195.8299999998</v>
      </c>
      <c r="G6" s="47">
        <v>1863109.23</v>
      </c>
      <c r="H6" s="47">
        <v>2957676.6700000004</v>
      </c>
      <c r="I6" s="47">
        <v>1345835.9200000002</v>
      </c>
      <c r="J6" s="47">
        <v>13657581.549999999</v>
      </c>
    </row>
    <row r="7" spans="1:10" x14ac:dyDescent="0.35">
      <c r="A7" s="45" t="s">
        <v>21</v>
      </c>
      <c r="B7" s="47">
        <v>1496110.2200000002</v>
      </c>
      <c r="C7" s="47">
        <v>794214.16999999993</v>
      </c>
      <c r="D7" s="47">
        <v>836985.95</v>
      </c>
      <c r="E7" s="47">
        <v>776359.81</v>
      </c>
      <c r="F7" s="47">
        <v>818436.91</v>
      </c>
      <c r="G7" s="47">
        <v>1628563.9600000002</v>
      </c>
      <c r="H7" s="47">
        <v>1189933.1700000002</v>
      </c>
      <c r="I7" s="47">
        <v>773220.64</v>
      </c>
      <c r="J7" s="47">
        <v>8313824.8299999991</v>
      </c>
    </row>
    <row r="8" spans="1:10" x14ac:dyDescent="0.35">
      <c r="A8" s="45" t="s">
        <v>22</v>
      </c>
      <c r="B8" s="47">
        <v>1177579.4100000001</v>
      </c>
      <c r="C8" s="47">
        <v>1215543.7799999998</v>
      </c>
      <c r="D8" s="47">
        <v>1069976.5699999998</v>
      </c>
      <c r="E8" s="47">
        <v>1443745.8299999998</v>
      </c>
      <c r="F8" s="47">
        <v>1295576.6399999999</v>
      </c>
      <c r="G8" s="47">
        <v>1385792.0200000003</v>
      </c>
      <c r="H8" s="47">
        <v>1244497.2999999998</v>
      </c>
      <c r="I8" s="47">
        <v>1504138.1500000001</v>
      </c>
      <c r="J8" s="47">
        <v>10336849.700000001</v>
      </c>
    </row>
    <row r="9" spans="1:10" x14ac:dyDescent="0.35">
      <c r="A9" s="45" t="s">
        <v>23</v>
      </c>
      <c r="B9" s="47">
        <v>1078864.4000000001</v>
      </c>
      <c r="C9" s="47">
        <v>1195298.4300000004</v>
      </c>
      <c r="D9" s="47">
        <v>1234973.8700000001</v>
      </c>
      <c r="E9" s="47">
        <v>932417.3</v>
      </c>
      <c r="F9" s="47">
        <v>1620899.8099999998</v>
      </c>
      <c r="G9" s="47">
        <v>862243.20000000007</v>
      </c>
      <c r="H9" s="47">
        <v>699454.46000000008</v>
      </c>
      <c r="I9" s="47">
        <v>495861.48</v>
      </c>
      <c r="J9" s="47">
        <v>8120012.9500000011</v>
      </c>
    </row>
    <row r="10" spans="1:10" x14ac:dyDescent="0.35">
      <c r="A10" s="45" t="s">
        <v>24</v>
      </c>
      <c r="B10" s="47">
        <v>781147.73</v>
      </c>
      <c r="C10" s="47">
        <v>764864.1399999999</v>
      </c>
      <c r="D10" s="47">
        <v>588393.35000000009</v>
      </c>
      <c r="E10" s="47">
        <v>814199.41999999993</v>
      </c>
      <c r="F10" s="47">
        <v>532838.04</v>
      </c>
      <c r="G10" s="47">
        <v>872939.55</v>
      </c>
      <c r="H10" s="47">
        <v>902868.47</v>
      </c>
      <c r="I10" s="47">
        <v>1177326.97</v>
      </c>
      <c r="J10" s="47">
        <v>6434577.669999999</v>
      </c>
    </row>
    <row r="11" spans="1:10" x14ac:dyDescent="0.35">
      <c r="A11" s="45" t="s">
        <v>40</v>
      </c>
      <c r="B11" s="47">
        <v>720100.77000000014</v>
      </c>
      <c r="C11" s="47">
        <v>709780.62000000011</v>
      </c>
      <c r="D11" s="47">
        <v>1273670.8599999999</v>
      </c>
      <c r="E11" s="47">
        <v>1053920.46</v>
      </c>
      <c r="F11" s="47">
        <v>1013525.1299999999</v>
      </c>
      <c r="G11" s="47">
        <v>1364405.95</v>
      </c>
      <c r="H11" s="47">
        <v>1486050.27</v>
      </c>
      <c r="I11" s="47">
        <v>1031699.5499999999</v>
      </c>
      <c r="J11" s="47">
        <v>8653153.6100000013</v>
      </c>
    </row>
    <row r="12" spans="1:10" ht="15" thickBot="1" x14ac:dyDescent="0.4">
      <c r="A12" s="45" t="s">
        <v>72</v>
      </c>
      <c r="B12" s="47">
        <v>956469.54000000027</v>
      </c>
      <c r="C12" s="47">
        <v>403387.38</v>
      </c>
      <c r="D12" s="47">
        <v>731595.9</v>
      </c>
      <c r="E12" s="47">
        <v>844174.45</v>
      </c>
      <c r="F12" s="47">
        <v>448624.69999999995</v>
      </c>
      <c r="G12" s="47">
        <v>1937597.9599999995</v>
      </c>
      <c r="H12" s="47">
        <v>1013328.07</v>
      </c>
      <c r="I12" s="47">
        <v>1432076.2599999998</v>
      </c>
      <c r="J12" s="47">
        <v>7767254.2599999998</v>
      </c>
    </row>
    <row r="13" spans="1:10" ht="15" thickBot="1" x14ac:dyDescent="0.4">
      <c r="A13" s="59" t="s">
        <v>327</v>
      </c>
      <c r="B13" s="71">
        <v>8451871.8900000006</v>
      </c>
      <c r="C13" s="52">
        <v>6669512.7799999993</v>
      </c>
      <c r="D13" s="52">
        <v>7987959.8899999987</v>
      </c>
      <c r="E13" s="52">
        <v>8275596.5799999991</v>
      </c>
      <c r="F13" s="52">
        <v>8031640.6399999997</v>
      </c>
      <c r="G13" s="52">
        <v>10821472.889999999</v>
      </c>
      <c r="H13" s="52">
        <v>10513943.07</v>
      </c>
      <c r="I13" s="52">
        <v>8615297.7300000004</v>
      </c>
      <c r="J13" s="53">
        <v>69367295.469999999</v>
      </c>
    </row>
    <row r="75" ht="15" thickBot="1" x14ac:dyDescent="0.4"/>
    <row r="76" ht="15" thickBot="1" x14ac:dyDescent="0.4"/>
  </sheetData>
  <mergeCells count="1">
    <mergeCell ref="A1:J1"/>
  </mergeCells>
  <pageMargins left="0.7" right="0.7" top="0.75" bottom="0.75" header="0.3" footer="0.3"/>
  <pageSetup orientation="portrait" horizontalDpi="1200" verticalDpi="1200"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6"/>
  <sheetViews>
    <sheetView zoomScale="140" zoomScaleNormal="140" workbookViewId="0">
      <pane xSplit="2" ySplit="5" topLeftCell="C6" activePane="bottomRight" state="frozen"/>
      <selection pane="topRight" activeCell="B1" sqref="B1"/>
      <selection pane="bottomLeft" activeCell="A5" sqref="A5"/>
      <selection pane="bottomRight" activeCell="I13" sqref="I13"/>
    </sheetView>
  </sheetViews>
  <sheetFormatPr defaultRowHeight="14.5" x14ac:dyDescent="0.35"/>
  <cols>
    <col min="2" max="2" width="23.90625" bestFit="1" customWidth="1"/>
    <col min="3" max="6" width="12.81640625" customWidth="1"/>
    <col min="7" max="7" width="8.7265625" customWidth="1"/>
    <col min="8" max="9" width="10.81640625" bestFit="1" customWidth="1"/>
    <col min="10" max="10" width="16" bestFit="1" customWidth="1"/>
    <col min="11" max="11" width="13" bestFit="1" customWidth="1"/>
    <col min="12" max="12" width="10.81640625" bestFit="1" customWidth="1"/>
    <col min="13" max="14" width="9.81640625" bestFit="1" customWidth="1"/>
    <col min="15" max="15" width="10.81640625" bestFit="1" customWidth="1"/>
    <col min="16" max="16" width="16" bestFit="1" customWidth="1"/>
    <col min="17" max="17" width="13" bestFit="1" customWidth="1"/>
    <col min="18" max="22" width="10.81640625" bestFit="1" customWidth="1"/>
    <col min="23" max="24" width="9.81640625" bestFit="1" customWidth="1"/>
    <col min="25" max="25" width="16" bestFit="1" customWidth="1"/>
    <col min="26" max="26" width="11.81640625" bestFit="1" customWidth="1"/>
  </cols>
  <sheetData>
    <row r="2" spans="2:7" ht="23.5" x14ac:dyDescent="0.55000000000000004">
      <c r="B2" s="105" t="s">
        <v>330</v>
      </c>
      <c r="C2" s="105"/>
      <c r="D2" s="105"/>
      <c r="E2" s="105"/>
      <c r="F2" s="105"/>
    </row>
    <row r="4" spans="2:7" ht="15" thickBot="1" x14ac:dyDescent="0.4">
      <c r="B4" s="44" t="s">
        <v>329</v>
      </c>
      <c r="C4" s="44" t="s">
        <v>326</v>
      </c>
    </row>
    <row r="5" spans="2:7" ht="15" thickBot="1" x14ac:dyDescent="0.4">
      <c r="B5" s="72" t="s">
        <v>328</v>
      </c>
      <c r="C5" s="76" t="s">
        <v>65</v>
      </c>
      <c r="D5" s="77" t="s">
        <v>50</v>
      </c>
      <c r="E5" s="78" t="s">
        <v>42</v>
      </c>
      <c r="F5" s="79" t="s">
        <v>327</v>
      </c>
    </row>
    <row r="6" spans="2:7" x14ac:dyDescent="0.35">
      <c r="B6" s="73" t="s">
        <v>57</v>
      </c>
      <c r="C6" s="60">
        <v>7244573.6900000023</v>
      </c>
      <c r="D6" s="61">
        <v>3365274.25</v>
      </c>
      <c r="E6" s="61">
        <v>5300760.1299999971</v>
      </c>
      <c r="F6" s="62">
        <v>15910608.069999998</v>
      </c>
      <c r="G6" s="80">
        <f>GETPIVOTDATA("INVOICED AMOUNT",$B$4,"CUSTOMER INDUSTRY","CUSTIND 1")/GETPIVOTDATA("INVOICED AMOUNT",$B$4)</f>
        <v>0.22936757101739724</v>
      </c>
    </row>
    <row r="7" spans="2:7" x14ac:dyDescent="0.35">
      <c r="B7" s="74" t="s">
        <v>39</v>
      </c>
      <c r="C7" s="63">
        <v>5604101.3200000003</v>
      </c>
      <c r="D7" s="47">
        <v>2647037.52</v>
      </c>
      <c r="E7" s="47">
        <v>5299726.799999998</v>
      </c>
      <c r="F7" s="50">
        <v>13550865.639999997</v>
      </c>
      <c r="G7" s="80">
        <f>GETPIVOTDATA("INVOICED AMOUNT",$B$4,"CUSTOMER INDUSTRY","CUSTIND 2")/GETPIVOTDATA("INVOICED AMOUNT",$B$4)</f>
        <v>0.19534948779804287</v>
      </c>
    </row>
    <row r="8" spans="2:7" x14ac:dyDescent="0.35">
      <c r="B8" s="74" t="s">
        <v>71</v>
      </c>
      <c r="C8" s="63">
        <v>3323290.47</v>
      </c>
      <c r="D8" s="47">
        <v>1447721.5999999999</v>
      </c>
      <c r="E8" s="47">
        <v>3671551.4000000004</v>
      </c>
      <c r="F8" s="50">
        <v>8442563.4700000007</v>
      </c>
      <c r="G8" s="80">
        <f>GETPIVOTDATA("INVOICED AMOUNT",$B$4,"CUSTOMER INDUSTRY","CUSTIND 3")/GETPIVOTDATA("INVOICED AMOUNT",$B$4)</f>
        <v>0.12170812502919688</v>
      </c>
    </row>
    <row r="9" spans="2:7" x14ac:dyDescent="0.35">
      <c r="B9" s="74" t="s">
        <v>48</v>
      </c>
      <c r="C9" s="63">
        <v>5805032.339999998</v>
      </c>
      <c r="D9" s="47">
        <v>2504711.7199999993</v>
      </c>
      <c r="E9" s="47">
        <v>6123877.8199999994</v>
      </c>
      <c r="F9" s="50">
        <v>14433621.879999995</v>
      </c>
      <c r="G9" s="80">
        <f>GETPIVOTDATA("INVOICED AMOUNT",$B$4,"CUSTOMER INDUSTRY","CUSTIND 4")/GETPIVOTDATA("INVOICED AMOUNT",$B$4)</f>
        <v>0.2080753153514866</v>
      </c>
    </row>
    <row r="10" spans="2:7" ht="15" thickBot="1" x14ac:dyDescent="0.4">
      <c r="B10" s="75" t="s">
        <v>100</v>
      </c>
      <c r="C10" s="63">
        <v>6685833.7599999998</v>
      </c>
      <c r="D10" s="47">
        <v>3474937.3999999994</v>
      </c>
      <c r="E10" s="47">
        <v>6868865.25</v>
      </c>
      <c r="F10" s="50">
        <v>17029636.41</v>
      </c>
      <c r="G10" s="80">
        <f>GETPIVOTDATA("INVOICED AMOUNT",$B$4,"CUSTOMER INDUSTRY","CUSTIND 5")/GETPIVOTDATA("INVOICED AMOUNT",$B$4)</f>
        <v>0.2454995008038765</v>
      </c>
    </row>
    <row r="11" spans="2:7" ht="15" thickBot="1" x14ac:dyDescent="0.4">
      <c r="B11" s="59" t="s">
        <v>327</v>
      </c>
      <c r="C11" s="71">
        <v>28662831.579999998</v>
      </c>
      <c r="D11" s="52">
        <v>13439682.489999998</v>
      </c>
      <c r="E11" s="52">
        <v>27264781.399999995</v>
      </c>
      <c r="F11" s="53">
        <v>69367295.469999984</v>
      </c>
    </row>
    <row r="15" spans="2:7" x14ac:dyDescent="0.35">
      <c r="B15" t="s">
        <v>25</v>
      </c>
    </row>
    <row r="16" spans="2:7" x14ac:dyDescent="0.35">
      <c r="B16" t="s">
        <v>25</v>
      </c>
    </row>
  </sheetData>
  <mergeCells count="1">
    <mergeCell ref="B2:F2"/>
  </mergeCells>
  <conditionalFormatting pivot="1" sqref="C6:E10">
    <cfRule type="dataBar" priority="2">
      <dataBar>
        <cfvo type="min"/>
        <cfvo type="max"/>
        <color rgb="FF638EC6"/>
      </dataBar>
      <extLst>
        <ext xmlns:x14="http://schemas.microsoft.com/office/spreadsheetml/2009/9/main" uri="{B025F937-C7B1-47D3-B67F-A62EFF666E3E}">
          <x14:id>{1DFC0424-E051-47B7-AE93-B4CFC5BD7128}</x14:id>
        </ext>
      </extLst>
    </cfRule>
  </conditionalFormatting>
  <conditionalFormatting pivot="1" sqref="F6:F10">
    <cfRule type="dataBar" priority="1">
      <dataBar>
        <cfvo type="min"/>
        <cfvo type="max"/>
        <color rgb="FF63C384"/>
      </dataBar>
      <extLst>
        <ext xmlns:x14="http://schemas.microsoft.com/office/spreadsheetml/2009/9/main" uri="{B025F937-C7B1-47D3-B67F-A62EFF666E3E}">
          <x14:id>{99A37031-F15A-4A1F-A81B-AB396DFEB243}</x14:id>
        </ext>
      </extLst>
    </cfRule>
  </conditionalFormatting>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pivot="1">
          <x14:cfRule type="dataBar" id="{1DFC0424-E051-47B7-AE93-B4CFC5BD7128}">
            <x14:dataBar minLength="0" maxLength="100" border="1" negativeBarBorderColorSameAsPositive="0">
              <x14:cfvo type="autoMin"/>
              <x14:cfvo type="autoMax"/>
              <x14:borderColor rgb="FF638EC6"/>
              <x14:negativeFillColor rgb="FFFF0000"/>
              <x14:negativeBorderColor rgb="FFFF0000"/>
              <x14:axisColor rgb="FF000000"/>
            </x14:dataBar>
          </x14:cfRule>
          <xm:sqref>C6:E10</xm:sqref>
        </x14:conditionalFormatting>
        <x14:conditionalFormatting xmlns:xm="http://schemas.microsoft.com/office/excel/2006/main" pivot="1">
          <x14:cfRule type="dataBar" id="{99A37031-F15A-4A1F-A81B-AB396DFEB243}">
            <x14:dataBar minLength="0" maxLength="100" border="1" negativeBarBorderColorSameAsPositive="0">
              <x14:cfvo type="autoMin"/>
              <x14:cfvo type="autoMax"/>
              <x14:borderColor rgb="FF63C384"/>
              <x14:negativeFillColor rgb="FFFF0000"/>
              <x14:negativeBorderColor rgb="FFFF0000"/>
              <x14:axisColor rgb="FF000000"/>
            </x14:dataBar>
          </x14:cfRule>
          <xm:sqref>F6:F10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M17" sqref="M17"/>
    </sheetView>
  </sheetViews>
  <sheetFormatPr defaultRowHeight="14.5" x14ac:dyDescent="0.35"/>
  <cols>
    <col min="1" max="1" width="12.36328125" bestFit="1" customWidth="1"/>
    <col min="2" max="2" width="14.26953125" customWidth="1"/>
    <col min="3" max="3" width="19.81640625" customWidth="1"/>
    <col min="4" max="4" width="15.54296875" customWidth="1"/>
    <col min="5" max="5" width="17.08984375" customWidth="1"/>
    <col min="6" max="10" width="1.81640625" customWidth="1"/>
    <col min="11" max="11" width="10.7265625" bestFit="1" customWidth="1"/>
  </cols>
  <sheetData>
    <row r="1" spans="1:5" ht="21" x14ac:dyDescent="0.5">
      <c r="A1" s="106" t="s">
        <v>356</v>
      </c>
      <c r="B1" s="106"/>
      <c r="C1" s="106"/>
      <c r="D1" s="106"/>
      <c r="E1" s="106"/>
    </row>
    <row r="2" spans="1:5" ht="15" thickBot="1" x14ac:dyDescent="0.4"/>
    <row r="3" spans="1:5" x14ac:dyDescent="0.35">
      <c r="A3" s="48" t="s">
        <v>328</v>
      </c>
      <c r="B3" s="125" t="s">
        <v>351</v>
      </c>
      <c r="C3" s="125" t="s">
        <v>352</v>
      </c>
      <c r="D3" s="125" t="s">
        <v>337</v>
      </c>
      <c r="E3" s="126" t="s">
        <v>353</v>
      </c>
    </row>
    <row r="4" spans="1:5" x14ac:dyDescent="0.35">
      <c r="A4" s="49" t="s">
        <v>19</v>
      </c>
      <c r="B4" s="47">
        <v>9146899</v>
      </c>
      <c r="C4" s="47">
        <v>771040.4599999995</v>
      </c>
      <c r="D4" s="47">
        <v>8375858.5399999991</v>
      </c>
      <c r="E4" s="50">
        <v>2337754.8299999996</v>
      </c>
    </row>
    <row r="5" spans="1:5" x14ac:dyDescent="0.35">
      <c r="A5" s="49" t="s">
        <v>20</v>
      </c>
      <c r="B5" s="47">
        <v>11121687</v>
      </c>
      <c r="C5" s="47">
        <v>928985.76000000036</v>
      </c>
      <c r="D5" s="47">
        <v>10192701.24</v>
      </c>
      <c r="E5" s="50">
        <v>2863961.580000001</v>
      </c>
    </row>
    <row r="6" spans="1:5" x14ac:dyDescent="0.35">
      <c r="A6" s="49" t="s">
        <v>21</v>
      </c>
      <c r="B6" s="47">
        <v>7762390</v>
      </c>
      <c r="C6" s="47">
        <v>602133.21000000008</v>
      </c>
      <c r="D6" s="47">
        <v>7160256.79</v>
      </c>
      <c r="E6" s="50">
        <v>2048330.4</v>
      </c>
    </row>
    <row r="7" spans="1:5" x14ac:dyDescent="0.35">
      <c r="A7" s="49" t="s">
        <v>22</v>
      </c>
      <c r="B7" s="47">
        <v>7033610</v>
      </c>
      <c r="C7" s="47">
        <v>486166.74000000011</v>
      </c>
      <c r="D7" s="47">
        <v>6547443.2599999988</v>
      </c>
      <c r="E7" s="50">
        <v>1873026.8000000003</v>
      </c>
    </row>
    <row r="8" spans="1:5" x14ac:dyDescent="0.35">
      <c r="A8" s="49" t="s">
        <v>23</v>
      </c>
      <c r="B8" s="47">
        <v>8915923</v>
      </c>
      <c r="C8" s="47">
        <v>711129.74</v>
      </c>
      <c r="D8" s="47">
        <v>8204793.2599999998</v>
      </c>
      <c r="E8" s="50">
        <v>2384235.7499999995</v>
      </c>
    </row>
    <row r="9" spans="1:5" x14ac:dyDescent="0.35">
      <c r="A9" s="49" t="s">
        <v>24</v>
      </c>
      <c r="B9" s="47">
        <v>7491966</v>
      </c>
      <c r="C9" s="47">
        <v>641320.24000000046</v>
      </c>
      <c r="D9" s="47">
        <v>6850645.7600000035</v>
      </c>
      <c r="E9" s="50">
        <v>1916706.2600000002</v>
      </c>
    </row>
    <row r="10" spans="1:5" x14ac:dyDescent="0.35">
      <c r="A10" s="49" t="s">
        <v>40</v>
      </c>
      <c r="B10" s="47">
        <v>9404797</v>
      </c>
      <c r="C10" s="47">
        <v>765498.38000000012</v>
      </c>
      <c r="D10" s="47">
        <v>8639298.6199999992</v>
      </c>
      <c r="E10" s="50">
        <v>2482589.6100000008</v>
      </c>
    </row>
    <row r="11" spans="1:5" x14ac:dyDescent="0.35">
      <c r="A11" s="49" t="s">
        <v>72</v>
      </c>
      <c r="B11" s="47">
        <v>9536065</v>
      </c>
      <c r="C11" s="47">
        <v>690607.57000000018</v>
      </c>
      <c r="D11" s="47">
        <v>8845457.4300000016</v>
      </c>
      <c r="E11" s="50">
        <v>2510181.59</v>
      </c>
    </row>
    <row r="12" spans="1:5" ht="15" thickBot="1" x14ac:dyDescent="0.4">
      <c r="A12" s="121" t="s">
        <v>327</v>
      </c>
      <c r="B12" s="122">
        <v>70413337</v>
      </c>
      <c r="C12" s="122">
        <v>5596882.1000000006</v>
      </c>
      <c r="D12" s="122">
        <v>64816454.899999999</v>
      </c>
      <c r="E12" s="123">
        <v>18416786.82</v>
      </c>
    </row>
  </sheetData>
  <mergeCells count="1">
    <mergeCell ref="A1:E1"/>
  </mergeCell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DATA GENERATOR</vt:lpstr>
      <vt:lpstr>DATABASE</vt:lpstr>
      <vt:lpstr>SLS BY CUSTOMER BY SLSMAN</vt:lpstr>
      <vt:lpstr>SLS BY CUST BY SLSMAN BY PROD</vt:lpstr>
      <vt:lpstr>SLS BY INDUSTRY BY CUST TYPE</vt:lpstr>
      <vt:lpstr>SLS BY INDUSTRY BY SLSMAN</vt:lpstr>
      <vt:lpstr>CROSS REGION SHIPMENTS</vt:lpstr>
      <vt:lpstr>SLS BY PROD TYPE BY INDUSTRY</vt:lpstr>
      <vt:lpstr>DISC GP PROFIT BY REGION</vt:lpstr>
      <vt:lpstr>SAES TRANS PER IND AND TYPE</vt:lpstr>
      <vt:lpstr>DISC GP PROFIT BY CUST TYPE</vt:lpstr>
      <vt:lpstr>SLS DISC GP BY SALESMAN</vt:lpstr>
      <vt:lpstr>QTY BY CUST BY SLSMAN BY PROD</vt:lpstr>
      <vt:lpstr>QTY SOLD BY INDUSTRY BY SLSMAN</vt:lpstr>
      <vt:lpstr>DATA REFS</vt:lpstr>
      <vt:lpstr>CUST AND PROD REFS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George Gonos</dc:creator>
  <cp:lastModifiedBy>George Gonos</cp:lastModifiedBy>
  <dcterms:created xsi:type="dcterms:W3CDTF">2016-04-14T23:51:31Z</dcterms:created>
  <dcterms:modified xsi:type="dcterms:W3CDTF">2016-04-23T20:47:40Z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